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0" windowWidth="19200" windowHeight="11760" tabRatio="697" activeTab="3"/>
  </bookViews>
  <sheets>
    <sheet name="Instructions " sheetId="5" r:id="rId1"/>
    <sheet name="Key" sheetId="20" r:id="rId2"/>
    <sheet name="AIM Capture" sheetId="29" state="hidden" r:id="rId3"/>
    <sheet name="APL Compliant" sheetId="31" r:id="rId4"/>
    <sheet name="Organizational  Metrics" sheetId="35" r:id="rId5"/>
    <sheet name="Project Definied Metrics" sheetId="36" r:id="rId6"/>
    <sheet name="Project Startup Checklist" sheetId="33" r:id="rId7"/>
    <sheet name="AIM Build Deliverables" sheetId="34" r:id="rId8"/>
  </sheets>
  <externalReferences>
    <externalReference r:id="rId9"/>
  </externalReferences>
  <definedNames>
    <definedName name="_xlnm._FilterDatabase" localSheetId="2" hidden="1">'AIM Capture'!$A$3:$F$3</definedName>
    <definedName name="_xlnm._FilterDatabase" localSheetId="3" hidden="1">'APL Compliant'!$D$2:$D$161</definedName>
    <definedName name="_xlnm._FilterDatabase" localSheetId="0" hidden="1">'Instructions '!#REF!</definedName>
    <definedName name="_xlnm._FilterDatabase" localSheetId="1" hidden="1">Key!#REF!</definedName>
    <definedName name="Fred" localSheetId="5">#REF!</definedName>
    <definedName name="Fred">#REF!</definedName>
    <definedName name="_xlnm.Print_Area" localSheetId="0">'Instructions '!$A$1:$B$30</definedName>
    <definedName name="_xlnm.Print_Titles" localSheetId="1">Key!$3:$3</definedName>
  </definedNames>
  <calcPr calcId="145621"/>
</workbook>
</file>

<file path=xl/calcChain.xml><?xml version="1.0" encoding="utf-8"?>
<calcChain xmlns="http://schemas.openxmlformats.org/spreadsheetml/2006/main">
  <c r="AC16" i="35" l="1"/>
  <c r="AB16" i="35"/>
  <c r="AA16" i="35"/>
  <c r="Z16" i="35"/>
  <c r="Y16" i="35"/>
  <c r="AB6" i="36" l="1"/>
  <c r="AA6" i="36"/>
  <c r="Z6" i="36"/>
  <c r="Y6" i="36"/>
  <c r="X6" i="36"/>
  <c r="AB4" i="36"/>
  <c r="AA4" i="36"/>
  <c r="Z4" i="36"/>
  <c r="Y4" i="36"/>
  <c r="X4" i="36"/>
  <c r="AC15" i="35" l="1"/>
  <c r="AB15" i="35"/>
  <c r="AA15" i="35"/>
  <c r="Z15" i="35"/>
  <c r="Y15" i="35"/>
  <c r="AC14" i="35"/>
  <c r="AB14" i="35"/>
  <c r="AA14" i="35"/>
  <c r="Z14" i="35"/>
  <c r="Y14" i="35"/>
  <c r="AC13" i="35"/>
  <c r="AB13" i="35"/>
  <c r="AA13" i="35"/>
  <c r="Z13" i="35"/>
  <c r="Y13" i="35"/>
  <c r="AC11" i="35"/>
  <c r="AB11" i="35"/>
  <c r="AA11" i="35"/>
  <c r="Z11" i="35"/>
  <c r="Y11" i="35"/>
  <c r="AC10" i="35"/>
  <c r="AB10" i="35"/>
  <c r="AA10" i="35"/>
  <c r="Z10" i="35"/>
  <c r="Y10" i="35"/>
  <c r="AC9" i="35"/>
  <c r="AB9" i="35"/>
  <c r="AA9" i="35"/>
  <c r="Z9" i="35"/>
  <c r="Y9" i="35"/>
  <c r="AC7" i="35"/>
  <c r="AB7" i="35"/>
  <c r="AA7" i="35"/>
  <c r="Z7" i="35"/>
  <c r="Y7" i="35"/>
  <c r="AC5" i="35"/>
  <c r="AB5" i="35"/>
  <c r="AA5" i="35"/>
  <c r="Z5" i="35"/>
  <c r="Y5" i="35"/>
  <c r="AA61" i="31" l="1"/>
  <c r="AB61" i="31"/>
  <c r="AC61" i="31"/>
  <c r="AD61" i="31"/>
  <c r="AE61" i="31"/>
  <c r="AA16" i="31" l="1"/>
  <c r="AB16" i="31"/>
  <c r="AC16" i="31"/>
  <c r="AD16" i="31"/>
  <c r="AE16" i="31"/>
  <c r="AA76" i="31" l="1"/>
  <c r="AB76" i="31"/>
  <c r="AC76" i="31"/>
  <c r="AD76" i="31"/>
  <c r="AE76" i="31"/>
  <c r="AE8" i="31"/>
  <c r="AD8" i="31"/>
  <c r="AC8" i="31"/>
  <c r="AB8" i="31"/>
  <c r="AA8" i="31"/>
  <c r="AE11" i="31"/>
  <c r="AD11" i="31"/>
  <c r="AC11" i="31"/>
  <c r="AB11" i="31"/>
  <c r="AA11" i="31"/>
  <c r="AE10" i="31"/>
  <c r="AD10" i="31"/>
  <c r="AC10" i="31"/>
  <c r="AB10" i="31"/>
  <c r="AA10" i="31"/>
  <c r="AE148" i="31"/>
  <c r="AD148" i="31"/>
  <c r="AC148" i="31"/>
  <c r="AB148" i="31"/>
  <c r="AA148" i="31"/>
  <c r="AE147" i="31"/>
  <c r="AD147" i="31"/>
  <c r="AC147" i="31"/>
  <c r="AB147" i="31"/>
  <c r="AA147" i="31"/>
  <c r="AE146" i="31"/>
  <c r="AD146" i="31"/>
  <c r="AC146" i="31"/>
  <c r="AB146" i="31"/>
  <c r="AA146" i="31"/>
  <c r="AE43" i="31"/>
  <c r="AD43" i="31"/>
  <c r="AC43" i="31"/>
  <c r="AB43" i="31"/>
  <c r="AA43" i="31"/>
  <c r="AE115" i="31"/>
  <c r="AD115" i="31"/>
  <c r="AC115" i="31"/>
  <c r="AB115" i="31"/>
  <c r="AA115" i="31"/>
  <c r="AA6" i="31"/>
  <c r="AB6" i="31"/>
  <c r="AC6" i="31"/>
  <c r="AD6" i="31"/>
  <c r="AE6" i="31"/>
  <c r="AA7" i="31"/>
  <c r="AB7" i="31"/>
  <c r="AC7" i="31"/>
  <c r="AD7" i="31"/>
  <c r="AE7" i="31"/>
  <c r="AA9" i="31"/>
  <c r="AB9" i="31"/>
  <c r="AC9" i="31"/>
  <c r="AD9" i="31"/>
  <c r="AE9" i="31"/>
  <c r="AA12" i="31"/>
  <c r="AB12" i="31"/>
  <c r="AC12" i="31"/>
  <c r="AD12" i="31"/>
  <c r="AE12" i="31"/>
  <c r="AA13" i="31"/>
  <c r="AB13" i="31"/>
  <c r="AC13" i="31"/>
  <c r="AD13" i="31"/>
  <c r="AE13" i="31"/>
  <c r="AA14" i="31"/>
  <c r="AB14" i="31"/>
  <c r="AC14" i="31"/>
  <c r="AD14" i="31"/>
  <c r="AE14" i="31"/>
  <c r="AA15" i="31"/>
  <c r="AB15" i="31"/>
  <c r="AC15" i="31"/>
  <c r="AD15" i="31"/>
  <c r="AE15" i="31"/>
  <c r="AA17" i="31"/>
  <c r="AB17" i="31"/>
  <c r="AC17" i="31"/>
  <c r="AD17" i="31"/>
  <c r="AE17" i="31"/>
  <c r="AA18" i="31"/>
  <c r="AB18" i="31"/>
  <c r="AC18" i="31"/>
  <c r="AD18" i="31"/>
  <c r="AE18" i="31"/>
  <c r="AA19" i="31"/>
  <c r="AB19" i="31"/>
  <c r="AC19" i="31"/>
  <c r="AD19" i="31"/>
  <c r="AE19" i="31"/>
  <c r="AA20" i="31"/>
  <c r="AB20" i="31"/>
  <c r="AC20" i="31"/>
  <c r="AD20" i="31"/>
  <c r="AE20" i="31"/>
  <c r="AA21" i="31"/>
  <c r="AB21" i="31"/>
  <c r="AC21" i="31"/>
  <c r="AD21" i="31"/>
  <c r="AE21" i="31"/>
  <c r="AA22" i="31"/>
  <c r="AB22" i="31"/>
  <c r="AC22" i="31"/>
  <c r="AD22" i="31"/>
  <c r="AE22" i="31"/>
  <c r="AA23" i="31"/>
  <c r="AB23" i="31"/>
  <c r="AC23" i="31"/>
  <c r="AD23" i="31"/>
  <c r="AE23" i="31"/>
  <c r="AA24" i="31"/>
  <c r="AB24" i="31"/>
  <c r="AC24" i="31"/>
  <c r="AD24" i="31"/>
  <c r="AE24" i="31"/>
  <c r="AA25" i="31"/>
  <c r="AB25" i="31"/>
  <c r="AC25" i="31"/>
  <c r="AD25" i="31"/>
  <c r="AE25" i="31"/>
  <c r="AA26" i="31"/>
  <c r="AB26" i="31"/>
  <c r="AC26" i="31"/>
  <c r="AD26" i="31"/>
  <c r="AE26" i="31"/>
  <c r="AA27" i="31"/>
  <c r="AB27" i="31"/>
  <c r="AC27" i="31"/>
  <c r="AD27" i="31"/>
  <c r="AE27" i="31"/>
  <c r="AA28" i="31"/>
  <c r="AB28" i="31"/>
  <c r="AC28" i="31"/>
  <c r="AD28" i="31"/>
  <c r="AE28" i="31"/>
  <c r="AA29" i="31"/>
  <c r="AB29" i="31"/>
  <c r="AC29" i="31"/>
  <c r="AD29" i="31"/>
  <c r="AE29" i="31"/>
  <c r="AA30" i="31"/>
  <c r="AB30" i="31"/>
  <c r="AC30" i="31"/>
  <c r="AD30" i="31"/>
  <c r="AE30" i="31"/>
  <c r="AA31" i="31"/>
  <c r="AB31" i="31"/>
  <c r="AC31" i="31"/>
  <c r="AD31" i="31"/>
  <c r="AE31" i="31"/>
  <c r="AA32" i="31"/>
  <c r="AB32" i="31"/>
  <c r="AC32" i="31"/>
  <c r="AD32" i="31"/>
  <c r="AE32" i="31"/>
  <c r="AA33" i="31"/>
  <c r="AB33" i="31"/>
  <c r="AC33" i="31"/>
  <c r="AD33" i="31"/>
  <c r="AE33" i="31"/>
  <c r="AA34" i="31"/>
  <c r="AB34" i="31"/>
  <c r="AC34" i="31"/>
  <c r="AD34" i="31"/>
  <c r="AE34" i="31"/>
  <c r="AA35" i="31"/>
  <c r="AB35" i="31"/>
  <c r="AC35" i="31"/>
  <c r="AD35" i="31"/>
  <c r="AE35" i="31"/>
  <c r="AA36" i="31"/>
  <c r="AB36" i="31"/>
  <c r="AC36" i="31"/>
  <c r="AD36" i="31"/>
  <c r="AE36" i="31"/>
  <c r="AA37" i="31"/>
  <c r="AB37" i="31"/>
  <c r="AC37" i="31"/>
  <c r="AD37" i="31"/>
  <c r="AE37" i="31"/>
  <c r="AA38" i="31"/>
  <c r="AB38" i="31"/>
  <c r="AC38" i="31"/>
  <c r="AD38" i="31"/>
  <c r="AE38" i="31"/>
  <c r="AA39" i="31"/>
  <c r="AB39" i="31"/>
  <c r="AC39" i="31"/>
  <c r="AD39" i="31"/>
  <c r="AE39" i="31"/>
  <c r="AA40" i="31"/>
  <c r="AB40" i="31"/>
  <c r="AC40" i="31"/>
  <c r="AD40" i="31"/>
  <c r="AE40" i="31"/>
  <c r="AA41" i="31"/>
  <c r="AB41" i="31"/>
  <c r="AC41" i="31"/>
  <c r="AD41" i="31"/>
  <c r="AE41" i="31"/>
  <c r="AA42" i="31"/>
  <c r="AB42" i="31"/>
  <c r="AC42" i="31"/>
  <c r="AD42" i="31"/>
  <c r="AE42" i="31"/>
  <c r="AA44" i="31"/>
  <c r="AB44" i="31"/>
  <c r="AC44" i="31"/>
  <c r="AD44" i="31"/>
  <c r="AE44" i="31"/>
  <c r="AA45" i="31"/>
  <c r="AB45" i="31"/>
  <c r="AC45" i="31"/>
  <c r="AD45" i="31"/>
  <c r="AE45" i="31"/>
  <c r="AA46" i="31"/>
  <c r="AB46" i="31"/>
  <c r="AC46" i="31"/>
  <c r="AD46" i="31"/>
  <c r="AE46" i="31"/>
  <c r="AA47" i="31"/>
  <c r="AB47" i="31"/>
  <c r="AC47" i="31"/>
  <c r="AD47" i="31"/>
  <c r="AE47" i="31"/>
  <c r="AA48" i="31"/>
  <c r="AB48" i="31"/>
  <c r="AC48" i="31"/>
  <c r="AD48" i="31"/>
  <c r="AE48" i="31"/>
  <c r="AA49" i="31"/>
  <c r="AB49" i="31"/>
  <c r="AC49" i="31"/>
  <c r="AD49" i="31"/>
  <c r="AE49" i="31"/>
  <c r="AA50" i="31"/>
  <c r="AB50" i="31"/>
  <c r="AC50" i="31"/>
  <c r="AD50" i="31"/>
  <c r="AE50" i="31"/>
  <c r="AA52" i="31"/>
  <c r="AB52" i="31"/>
  <c r="AC52" i="31"/>
  <c r="AD52" i="31"/>
  <c r="AE52" i="31"/>
  <c r="AA53" i="31"/>
  <c r="AB53" i="31"/>
  <c r="AC53" i="31"/>
  <c r="AD53" i="31"/>
  <c r="AE53" i="31"/>
  <c r="AA54" i="31"/>
  <c r="AB54" i="31"/>
  <c r="AC54" i="31"/>
  <c r="AD54" i="31"/>
  <c r="AE54" i="31"/>
  <c r="AA55" i="31"/>
  <c r="AB55" i="31"/>
  <c r="AC55" i="31"/>
  <c r="AD55" i="31"/>
  <c r="AE55" i="31"/>
  <c r="AA56" i="31"/>
  <c r="AB56" i="31"/>
  <c r="AC56" i="31"/>
  <c r="AD56" i="31"/>
  <c r="AE56" i="31"/>
  <c r="AA57" i="31"/>
  <c r="AB57" i="31"/>
  <c r="AC57" i="31"/>
  <c r="AD57" i="31"/>
  <c r="AE57" i="31"/>
  <c r="AA58" i="31"/>
  <c r="AB58" i="31"/>
  <c r="AC58" i="31"/>
  <c r="AD58" i="31"/>
  <c r="AE58" i="31"/>
  <c r="AA59" i="31"/>
  <c r="AB59" i="31"/>
  <c r="AC59" i="31"/>
  <c r="AD59" i="31"/>
  <c r="AE59" i="31"/>
  <c r="AA60" i="31"/>
  <c r="AB60" i="31"/>
  <c r="AC60" i="31"/>
  <c r="AD60" i="31"/>
  <c r="AE60" i="31"/>
  <c r="AA62" i="31"/>
  <c r="AB62" i="31"/>
  <c r="AC62" i="31"/>
  <c r="AD62" i="31"/>
  <c r="AE62" i="31"/>
  <c r="AA63" i="31"/>
  <c r="AB63" i="31"/>
  <c r="AC63" i="31"/>
  <c r="AD63" i="31"/>
  <c r="AE63" i="31"/>
  <c r="AA64" i="31"/>
  <c r="AB64" i="31"/>
  <c r="AC64" i="31"/>
  <c r="AD64" i="31"/>
  <c r="AE64" i="31"/>
  <c r="AA65" i="31"/>
  <c r="AB65" i="31"/>
  <c r="AC65" i="31"/>
  <c r="AD65" i="31"/>
  <c r="AE65" i="31"/>
  <c r="AA66" i="31"/>
  <c r="AB66" i="31"/>
  <c r="AC66" i="31"/>
  <c r="AD66" i="31"/>
  <c r="AE66" i="31"/>
  <c r="AA67" i="31"/>
  <c r="AB67" i="31"/>
  <c r="AC67" i="31"/>
  <c r="AD67" i="31"/>
  <c r="AE67" i="31"/>
  <c r="AA68" i="31"/>
  <c r="AB68" i="31"/>
  <c r="AC68" i="31"/>
  <c r="AD68" i="31"/>
  <c r="AE68" i="31"/>
  <c r="AA69" i="31"/>
  <c r="AB69" i="31"/>
  <c r="AC69" i="31"/>
  <c r="AD69" i="31"/>
  <c r="AE69" i="31"/>
  <c r="AA70" i="31"/>
  <c r="AB70" i="31"/>
  <c r="AC70" i="31"/>
  <c r="AD70" i="31"/>
  <c r="AE70" i="31"/>
  <c r="AA71" i="31"/>
  <c r="AB71" i="31"/>
  <c r="AC71" i="31"/>
  <c r="AD71" i="31"/>
  <c r="AE71" i="31"/>
  <c r="AA72" i="31"/>
  <c r="AB72" i="31"/>
  <c r="AC72" i="31"/>
  <c r="AD72" i="31"/>
  <c r="AE72" i="31"/>
  <c r="AA73" i="31"/>
  <c r="AB73" i="31"/>
  <c r="AC73" i="31"/>
  <c r="AD73" i="31"/>
  <c r="AE73" i="31"/>
  <c r="AA74" i="31"/>
  <c r="AB74" i="31"/>
  <c r="AC74" i="31"/>
  <c r="AD74" i="31"/>
  <c r="AE74" i="31"/>
  <c r="AA75" i="31"/>
  <c r="AB75" i="31"/>
  <c r="AC75" i="31"/>
  <c r="AD75" i="31"/>
  <c r="AE75" i="31"/>
  <c r="AA77" i="31"/>
  <c r="AB77" i="31"/>
  <c r="AC77" i="31"/>
  <c r="AD77" i="31"/>
  <c r="AE77" i="31"/>
  <c r="AA78" i="31"/>
  <c r="AB78" i="31"/>
  <c r="AC78" i="31"/>
  <c r="AD78" i="31"/>
  <c r="AE78" i="31"/>
  <c r="AA79" i="31"/>
  <c r="AB79" i="31"/>
  <c r="AC79" i="31"/>
  <c r="AD79" i="31"/>
  <c r="AE79" i="31"/>
  <c r="AA80" i="31"/>
  <c r="AB80" i="31"/>
  <c r="AC80" i="31"/>
  <c r="AD80" i="31"/>
  <c r="AE80" i="31"/>
  <c r="AA81" i="31"/>
  <c r="AB81" i="31"/>
  <c r="AC81" i="31"/>
  <c r="AD81" i="31"/>
  <c r="AE81" i="31"/>
  <c r="AA82" i="31"/>
  <c r="AB82" i="31"/>
  <c r="AC82" i="31"/>
  <c r="AD82" i="31"/>
  <c r="AE82" i="31"/>
  <c r="AA83" i="31"/>
  <c r="AB83" i="31"/>
  <c r="AC83" i="31"/>
  <c r="AD83" i="31"/>
  <c r="AE83" i="31"/>
  <c r="AA84" i="31"/>
  <c r="AB84" i="31"/>
  <c r="AC84" i="31"/>
  <c r="AD84" i="31"/>
  <c r="AE84" i="31"/>
  <c r="AA85" i="31"/>
  <c r="AB85" i="31"/>
  <c r="AC85" i="31"/>
  <c r="AD85" i="31"/>
  <c r="AE85" i="31"/>
  <c r="AA86" i="31"/>
  <c r="AB86" i="31"/>
  <c r="AC86" i="31"/>
  <c r="AD86" i="31"/>
  <c r="AE86" i="31"/>
  <c r="AA87" i="31"/>
  <c r="AB87" i="31"/>
  <c r="AC87" i="31"/>
  <c r="AD87" i="31"/>
  <c r="AE87" i="31"/>
  <c r="AA88" i="31"/>
  <c r="AB88" i="31"/>
  <c r="AC88" i="31"/>
  <c r="AD88" i="31"/>
  <c r="AE88" i="31"/>
  <c r="AA89" i="31"/>
  <c r="AB89" i="31"/>
  <c r="AC89" i="31"/>
  <c r="AD89" i="31"/>
  <c r="AE89" i="31"/>
  <c r="AA90" i="31"/>
  <c r="AB90" i="31"/>
  <c r="AC90" i="31"/>
  <c r="AD90" i="31"/>
  <c r="AE90" i="31"/>
  <c r="AA91" i="31"/>
  <c r="AB91" i="31"/>
  <c r="AC91" i="31"/>
  <c r="AD91" i="31"/>
  <c r="AE91" i="31"/>
  <c r="AA92" i="31"/>
  <c r="AB92" i="31"/>
  <c r="AC92" i="31"/>
  <c r="AD92" i="31"/>
  <c r="AE92" i="31"/>
  <c r="AA93" i="31"/>
  <c r="AB93" i="31"/>
  <c r="AC93" i="31"/>
  <c r="AD93" i="31"/>
  <c r="AE93" i="31"/>
  <c r="AA94" i="31"/>
  <c r="AB94" i="31"/>
  <c r="AC94" i="31"/>
  <c r="AD94" i="31"/>
  <c r="AE94" i="31"/>
  <c r="AA95" i="31"/>
  <c r="AB95" i="31"/>
  <c r="AC95" i="31"/>
  <c r="AD95" i="31"/>
  <c r="AE95" i="31"/>
  <c r="AA96" i="31"/>
  <c r="AB96" i="31"/>
  <c r="AC96" i="31"/>
  <c r="AD96" i="31"/>
  <c r="AE96" i="31"/>
  <c r="AA97" i="31"/>
  <c r="AB97" i="31"/>
  <c r="AC97" i="31"/>
  <c r="AD97" i="31"/>
  <c r="AE97" i="31"/>
  <c r="AA98" i="31"/>
  <c r="AB98" i="31"/>
  <c r="AC98" i="31"/>
  <c r="AD98" i="31"/>
  <c r="AE98" i="31"/>
  <c r="AA99" i="31"/>
  <c r="AB99" i="31"/>
  <c r="AC99" i="31"/>
  <c r="AD99" i="31"/>
  <c r="AE99" i="31"/>
  <c r="AA100" i="31"/>
  <c r="AB100" i="31"/>
  <c r="AC100" i="31"/>
  <c r="AD100" i="31"/>
  <c r="AE100" i="31"/>
  <c r="AA101" i="31"/>
  <c r="AB101" i="31"/>
  <c r="AC101" i="31"/>
  <c r="AD101" i="31"/>
  <c r="AE101" i="31"/>
  <c r="AA102" i="31"/>
  <c r="AB102" i="31"/>
  <c r="AC102" i="31"/>
  <c r="AD102" i="31"/>
  <c r="AE102" i="31"/>
  <c r="AA103" i="31"/>
  <c r="AB103" i="31"/>
  <c r="AC103" i="31"/>
  <c r="AD103" i="31"/>
  <c r="AE103" i="31"/>
  <c r="AA104" i="31"/>
  <c r="AB104" i="31"/>
  <c r="AC104" i="31"/>
  <c r="AD104" i="31"/>
  <c r="AE104" i="31"/>
  <c r="AA105" i="31"/>
  <c r="AB105" i="31"/>
  <c r="AC105" i="31"/>
  <c r="AD105" i="31"/>
  <c r="AE105" i="31"/>
  <c r="AA106" i="31"/>
  <c r="AB106" i="31"/>
  <c r="AC106" i="31"/>
  <c r="AD106" i="31"/>
  <c r="AE106" i="31"/>
  <c r="AA107" i="31"/>
  <c r="AB107" i="31"/>
  <c r="AC107" i="31"/>
  <c r="AD107" i="31"/>
  <c r="AE107" i="31"/>
  <c r="AA108" i="31"/>
  <c r="AB108" i="31"/>
  <c r="AC108" i="31"/>
  <c r="AD108" i="31"/>
  <c r="AE108" i="31"/>
  <c r="AA109" i="31"/>
  <c r="AB109" i="31"/>
  <c r="AC109" i="31"/>
  <c r="AD109" i="31"/>
  <c r="AE109" i="31"/>
  <c r="AA110" i="31"/>
  <c r="AB110" i="31"/>
  <c r="AC110" i="31"/>
  <c r="AD110" i="31"/>
  <c r="AE110" i="31"/>
  <c r="AA111" i="31"/>
  <c r="AB111" i="31"/>
  <c r="AC111" i="31"/>
  <c r="AD111" i="31"/>
  <c r="AE111" i="31"/>
  <c r="AA112" i="31"/>
  <c r="AB112" i="31"/>
  <c r="AC112" i="31"/>
  <c r="AD112" i="31"/>
  <c r="AE112" i="31"/>
  <c r="AA113" i="31"/>
  <c r="AB113" i="31"/>
  <c r="AC113" i="31"/>
  <c r="AD113" i="31"/>
  <c r="AE113" i="31"/>
  <c r="AA114" i="31"/>
  <c r="AB114" i="31"/>
  <c r="AC114" i="31"/>
  <c r="AD114" i="31"/>
  <c r="AE114" i="31"/>
  <c r="AA116" i="31"/>
  <c r="AB116" i="31"/>
  <c r="AC116" i="31"/>
  <c r="AD116" i="31"/>
  <c r="AE116" i="31"/>
  <c r="AA117" i="31"/>
  <c r="AB117" i="31"/>
  <c r="AC117" i="31"/>
  <c r="AD117" i="31"/>
  <c r="AE117" i="31"/>
  <c r="AA118" i="31"/>
  <c r="AB118" i="31"/>
  <c r="AC118" i="31"/>
  <c r="AD118" i="31"/>
  <c r="AE118" i="31"/>
  <c r="AA119" i="31"/>
  <c r="AB119" i="31"/>
  <c r="AC119" i="31"/>
  <c r="AD119" i="31"/>
  <c r="AE119" i="31"/>
  <c r="AA120" i="31"/>
  <c r="AB120" i="31"/>
  <c r="AC120" i="31"/>
  <c r="AD120" i="31"/>
  <c r="AE120" i="31"/>
  <c r="AA121" i="31"/>
  <c r="AB121" i="31"/>
  <c r="AC121" i="31"/>
  <c r="AD121" i="31"/>
  <c r="AE121" i="31"/>
  <c r="AA122" i="31"/>
  <c r="AB122" i="31"/>
  <c r="AC122" i="31"/>
  <c r="AD122" i="31"/>
  <c r="AE122" i="31"/>
  <c r="AA123" i="31"/>
  <c r="AB123" i="31"/>
  <c r="AC123" i="31"/>
  <c r="AD123" i="31"/>
  <c r="AE123" i="31"/>
  <c r="AA124" i="31"/>
  <c r="AB124" i="31"/>
  <c r="AC124" i="31"/>
  <c r="AD124" i="31"/>
  <c r="AE124" i="31"/>
  <c r="AA125" i="31"/>
  <c r="AB125" i="31"/>
  <c r="AC125" i="31"/>
  <c r="AD125" i="31"/>
  <c r="AE125" i="31"/>
  <c r="AA126" i="31"/>
  <c r="AB126" i="31"/>
  <c r="AC126" i="31"/>
  <c r="AD126" i="31"/>
  <c r="AE126" i="31"/>
  <c r="AA127" i="31"/>
  <c r="AB127" i="31"/>
  <c r="AC127" i="31"/>
  <c r="AD127" i="31"/>
  <c r="AE127" i="31"/>
  <c r="AA128" i="31"/>
  <c r="AB128" i="31"/>
  <c r="AC128" i="31"/>
  <c r="AD128" i="31"/>
  <c r="AE128" i="31"/>
  <c r="AA129" i="31"/>
  <c r="AB129" i="31"/>
  <c r="AC129" i="31"/>
  <c r="AD129" i="31"/>
  <c r="AE129" i="31"/>
  <c r="AA130" i="31"/>
  <c r="AB130" i="31"/>
  <c r="AC130" i="31"/>
  <c r="AD130" i="31"/>
  <c r="AE130" i="31"/>
  <c r="AA131" i="31"/>
  <c r="AB131" i="31"/>
  <c r="AC131" i="31"/>
  <c r="AD131" i="31"/>
  <c r="AE131" i="31"/>
  <c r="AA132" i="31"/>
  <c r="AB132" i="31"/>
  <c r="AC132" i="31"/>
  <c r="AD132" i="31"/>
  <c r="AE132" i="31"/>
  <c r="AA133" i="31"/>
  <c r="AB133" i="31"/>
  <c r="AC133" i="31"/>
  <c r="AD133" i="31"/>
  <c r="AE133" i="31"/>
  <c r="AA134" i="31"/>
  <c r="AB134" i="31"/>
  <c r="AC134" i="31"/>
  <c r="AD134" i="31"/>
  <c r="AE134" i="31"/>
  <c r="AA135" i="31"/>
  <c r="AB135" i="31"/>
  <c r="AC135" i="31"/>
  <c r="AD135" i="31"/>
  <c r="AE135" i="31"/>
  <c r="AA136" i="31"/>
  <c r="AB136" i="31"/>
  <c r="AC136" i="31"/>
  <c r="AD136" i="31"/>
  <c r="AE136" i="31"/>
  <c r="AA137" i="31"/>
  <c r="AB137" i="31"/>
  <c r="AC137" i="31"/>
  <c r="AD137" i="31"/>
  <c r="AE137" i="31"/>
  <c r="AA138" i="31"/>
  <c r="AB138" i="31"/>
  <c r="AC138" i="31"/>
  <c r="AD138" i="31"/>
  <c r="AE138" i="31"/>
  <c r="AA139" i="31"/>
  <c r="AB139" i="31"/>
  <c r="AC139" i="31"/>
  <c r="AD139" i="31"/>
  <c r="AE139" i="31"/>
  <c r="AA140" i="31"/>
  <c r="AB140" i="31"/>
  <c r="AC140" i="31"/>
  <c r="AD140" i="31"/>
  <c r="AE140" i="31"/>
  <c r="AA141" i="31"/>
  <c r="AB141" i="31"/>
  <c r="AC141" i="31"/>
  <c r="AD141" i="31"/>
  <c r="AE141" i="31"/>
  <c r="AA142" i="31"/>
  <c r="AB142" i="31"/>
  <c r="AC142" i="31"/>
  <c r="AD142" i="31"/>
  <c r="AE142" i="31"/>
  <c r="AA143" i="31"/>
  <c r="AB143" i="31"/>
  <c r="AC143" i="31"/>
  <c r="AD143" i="31"/>
  <c r="AE143" i="31"/>
  <c r="AA144" i="31"/>
  <c r="AB144" i="31"/>
  <c r="AC144" i="31"/>
  <c r="AD144" i="31"/>
  <c r="AE144" i="31"/>
  <c r="AA145" i="31"/>
  <c r="AB145" i="31"/>
  <c r="AC145" i="31"/>
  <c r="AD145" i="31"/>
  <c r="AE145" i="31"/>
  <c r="AA149" i="31"/>
  <c r="AB149" i="31"/>
  <c r="AC149" i="31"/>
  <c r="AD149" i="31"/>
  <c r="AE149" i="31"/>
  <c r="AA150" i="31"/>
  <c r="AB150" i="31"/>
  <c r="AC150" i="31"/>
  <c r="AD150" i="31"/>
  <c r="AE150" i="31"/>
  <c r="AE5" i="31"/>
  <c r="AD5" i="31"/>
  <c r="AC5" i="31"/>
  <c r="AB5" i="31"/>
  <c r="AA5" i="31"/>
  <c r="AD151" i="31" l="1"/>
  <c r="AE151" i="31"/>
  <c r="AC151" i="31"/>
  <c r="AA151" i="31"/>
  <c r="AB151" i="31"/>
  <c r="F155" i="31" l="1"/>
  <c r="F157" i="31"/>
  <c r="F159" i="31"/>
  <c r="F156" i="31"/>
  <c r="F158" i="31"/>
  <c r="F161" i="31" l="1"/>
  <c r="E159" i="31" l="1"/>
  <c r="E155" i="31"/>
  <c r="E156" i="31"/>
  <c r="E157" i="31"/>
  <c r="E158" i="31"/>
</calcChain>
</file>

<file path=xl/sharedStrings.xml><?xml version="1.0" encoding="utf-8"?>
<sst xmlns="http://schemas.openxmlformats.org/spreadsheetml/2006/main" count="1332" uniqueCount="533">
  <si>
    <t>Risk List</t>
  </si>
  <si>
    <t xml:space="preserve"> </t>
  </si>
  <si>
    <t>Value</t>
  </si>
  <si>
    <t>Meaning</t>
  </si>
  <si>
    <t>4.</t>
  </si>
  <si>
    <t>3.</t>
  </si>
  <si>
    <t>2.</t>
  </si>
  <si>
    <t>1.</t>
  </si>
  <si>
    <t>Stakeholder Requests</t>
  </si>
  <si>
    <t>Column</t>
  </si>
  <si>
    <t>various</t>
  </si>
  <si>
    <r>
      <t>To keep the</t>
    </r>
    <r>
      <rPr>
        <b/>
        <sz val="10"/>
        <color indexed="8"/>
        <rFont val="Times New Roman"/>
        <family val="1"/>
      </rPr>
      <t xml:space="preserve"> </t>
    </r>
    <r>
      <rPr>
        <sz val="10"/>
        <color indexed="8"/>
        <rFont val="Times New Roman"/>
        <family val="1"/>
      </rPr>
      <t>heading rows visible as you scroll through a table, select the first row below the header and choose:  Window/Freeze Panes.</t>
    </r>
  </si>
  <si>
    <r>
      <t>Customize the Rows You See:</t>
    </r>
    <r>
      <rPr>
        <sz val="10"/>
        <color indexed="8"/>
        <rFont val="Times New Roman"/>
        <family val="1"/>
      </rPr>
      <t xml:space="preserve">  To enable filtering by contents of the data in the columns, select the blank row at the bottom of the header and choose: Data/Filter-&gt;Auto Filter.  The user can then choose what rows in the spreadsheet he wants to see.</t>
    </r>
  </si>
  <si>
    <t>Document Control Details</t>
  </si>
  <si>
    <r>
      <t xml:space="preserve">Refer to the </t>
    </r>
    <r>
      <rPr>
        <b/>
        <sz val="10"/>
        <color indexed="8"/>
        <rFont val="Times New Roman"/>
        <family val="1"/>
      </rPr>
      <t>Key tab</t>
    </r>
    <r>
      <rPr>
        <sz val="10"/>
        <color indexed="8"/>
        <rFont val="Times New Roman"/>
        <family val="1"/>
      </rPr>
      <t xml:space="preserve"> for an explanation of the columns and values used in those columns.</t>
    </r>
  </si>
  <si>
    <t>5.</t>
  </si>
  <si>
    <t>Doing</t>
  </si>
  <si>
    <t>Add any additional work products that will  be produced by the project.  Do not remove any work products from the list.  Instead, identify those by marking the Doing column with No.</t>
  </si>
  <si>
    <t>No</t>
  </si>
  <si>
    <t>Yes</t>
  </si>
  <si>
    <t>Test</t>
  </si>
  <si>
    <t>This  spreadsheet template includes typical values for many of the cells.  Each project should update the values in the spreadsheet to suit their project. Update the Instructions and Key as needed, also.</t>
  </si>
  <si>
    <t>Vision</t>
  </si>
  <si>
    <t>Business Case</t>
  </si>
  <si>
    <t>SUG</t>
  </si>
  <si>
    <t>These sections identify the differences from the identified source process</t>
  </si>
  <si>
    <r>
      <t xml:space="preserve">Customize the Columns You See:  </t>
    </r>
    <r>
      <rPr>
        <sz val="10"/>
        <color indexed="8"/>
        <rFont val="Times New Roman"/>
        <family val="1"/>
      </rPr>
      <t>You can hide columns temporarily that you are not interested in seeing.  Select the column, right click, and choose Hide.  To unhide, select the columns that surround the hidden column and choose Unhide.</t>
    </r>
  </si>
  <si>
    <t>6.</t>
  </si>
  <si>
    <r>
      <t>Offer a Drop-Down List of Choices:</t>
    </r>
    <r>
      <rPr>
        <sz val="10"/>
        <color indexed="8"/>
        <rFont val="Times New Roman"/>
        <family val="1"/>
      </rPr>
      <t xml:space="preserve">  To offer a specific list of choices for a particular cell, choose Data/Validation… and specify List.  Enter cell choices, separated by commas.</t>
    </r>
  </si>
  <si>
    <t>Include a space in an empty cell that follows a column you'd like to narrow down without text spilling into the empty cell.  This trick has often been used in the Location/Tool column to allow the WP Kind column to be made narrow.</t>
  </si>
  <si>
    <t>??</t>
  </si>
  <si>
    <t>Not sure yet . . .</t>
  </si>
  <si>
    <t>Traceability Document</t>
  </si>
  <si>
    <t>REQ</t>
  </si>
  <si>
    <t>Business Architecture Document</t>
  </si>
  <si>
    <t>Risk</t>
  </si>
  <si>
    <t>Strategy</t>
  </si>
  <si>
    <t>Vision Document</t>
  </si>
  <si>
    <t>BPM</t>
  </si>
  <si>
    <t>Use Case Specification</t>
  </si>
  <si>
    <t>Use Case Survey Report</t>
  </si>
  <si>
    <t>Supplemental Specification</t>
  </si>
  <si>
    <t>Use Case Glossary</t>
  </si>
  <si>
    <t>Estimation Model</t>
  </si>
  <si>
    <t>Solution Architecture Document</t>
  </si>
  <si>
    <t>Alternatives &amp; Feasibility Document</t>
  </si>
  <si>
    <t>Basis of Estimates</t>
  </si>
  <si>
    <t>UCM</t>
  </si>
  <si>
    <t>Arch</t>
  </si>
  <si>
    <t>P&amp;T</t>
  </si>
  <si>
    <t>Est</t>
  </si>
  <si>
    <t>REQ, RCMD, OPT</t>
  </si>
  <si>
    <t>OPT</t>
  </si>
  <si>
    <t>RCMD</t>
  </si>
  <si>
    <t>Deviation Rational</t>
  </si>
  <si>
    <t>Tailoring Description</t>
  </si>
  <si>
    <t>Create/complete the Risk List at start up and add or update risks as they are identified or as the status changes.</t>
  </si>
  <si>
    <t xml:space="preserve">For customers that have already identified a problem area within their organization, a Target Organization Assessment is not required. </t>
  </si>
  <si>
    <t xml:space="preserve"> Initial version is created during opportunity identification and expanded as information becomes available, with a completed business case generated during the capture phase.</t>
  </si>
  <si>
    <t>May be less than 1 page for low risk projects - only Problem Statement section is required -objective is to clearly articulate the problem  in the form of an “Elevator speech”</t>
  </si>
  <si>
    <t>Capture Plan</t>
  </si>
  <si>
    <t>The purpose of the Business Architecture Document is to capture information about the customer’s business in order to better understand their business in order to articulate the problem to be solved</t>
  </si>
  <si>
    <t>The Business Analysis Model is only necessary when the problem involves changing the internal business processes of the customer’s business.</t>
  </si>
  <si>
    <t>The Business Use Case Model is only necessary when the problem involves changing the outside world’s interface to the customer’s business.</t>
  </si>
  <si>
    <t>Business Analysis Model / (tool specific)</t>
  </si>
  <si>
    <t>Business Use Case Model / Use Case Survey Report</t>
  </si>
  <si>
    <t>For each use case identified in the Use Case Survey, a list of architecturally significant scenarios is defined. An architecturally significant scenario is typically one which addresses an identified risk.</t>
  </si>
  <si>
    <t>The Use Case and Supplemental Specifications are driven by risk. That is, only those architecturally significant use cases or non-functional requirements that are unclear or perceived as risky to the development team need be elaborated or identified.</t>
  </si>
  <si>
    <t>The System Analyst may find it useful to capture a common glossary of terms used in the use case model.</t>
  </si>
  <si>
    <t>Upon completion of each iteration, an estimate (derived from the baselined use case model from that iteration) is created</t>
  </si>
  <si>
    <t>Target Organizational Assessment</t>
  </si>
  <si>
    <t xml:space="preserve">A Traceability Document Template is available for use, but is not prescribed. In particular, use of an automated tool to generate a Traceability Document/Traceability Matrix is reccommended. </t>
  </si>
  <si>
    <t>Work Breakdown Structure / VEH MS Project Template</t>
  </si>
  <si>
    <t>Stakeholder requests are business level needs and are NOT requests for technologies, systems, databases or the like. While the solution to a stakeholder request is generally a software application, we are looking for what the stakeholders need (i.e., info</t>
  </si>
  <si>
    <t>The Solution Architecture is progressively refined over the course of multiple iterations. During the first iteration (prior to ORB), solution alternatives are explored, feasibilities of each understood and an overview of the architectural model is docume</t>
  </si>
  <si>
    <t xml:space="preserve">The purpose of evaluating alternatives and feasibility is to examine the alternative methods of satisfying the requirements and to then explore the feasibility of each alternative. Part of this process may include, for example, a make/buy/modify analysis </t>
  </si>
  <si>
    <t>The Work Breakdown Structure (WBS) is the result of planning and identifying the tasks and activities, and their interdependence required to deliver a solution to the customer's problem. Generally, the tasks and activities will be entered into a project-p</t>
  </si>
  <si>
    <t>The Basis of Estimate documents the task description from the Statement of Work, pricing assumptions, criteria used to formulate the estimate, and details of the estimate. The BOE is a documented record of pertinent communications that have occurred and a</t>
  </si>
  <si>
    <t>Description</t>
  </si>
  <si>
    <t>Design</t>
  </si>
  <si>
    <t>Tailoring</t>
  </si>
  <si>
    <r>
      <t xml:space="preserve">Indicates whether the work product is produced by the project or not.  For those work products not produced, include the reason for not producing the work product in the Deviation Rational column.  Documenting the reason is especially important for required artifacts - this column will highlight a </t>
    </r>
    <r>
      <rPr>
        <b/>
        <sz val="10"/>
        <color indexed="10"/>
        <rFont val="Times New Roman"/>
        <family val="1"/>
      </rPr>
      <t>No</t>
    </r>
    <r>
      <rPr>
        <sz val="10"/>
        <rFont val="Times New Roman"/>
        <family val="1"/>
      </rPr>
      <t xml:space="preserve"> reponse when the artifact is typically required.</t>
    </r>
  </si>
  <si>
    <t>For more information on the specific work product, use the Search feature in the AIM to search for the work product name. The artifact name is the same as the template name, unless added after the /.</t>
  </si>
  <si>
    <t>This work product is required by AIM.</t>
  </si>
  <si>
    <t xml:space="preserve">This is an optional AIM work product, which should be generated depending on the business opportunity needs.   </t>
  </si>
  <si>
    <t>This is a suggested addition to the AIM work products.  It is often used by projects.  [Suggest:  change this identifier to one this is appropriate to your project.  Work Products identified as SUG can be deleted from the spreadsheet if they are not neede</t>
  </si>
  <si>
    <t>Tailored Process / AIM Development Case</t>
  </si>
  <si>
    <t>The Tailored Process identifies artifacts to be produced across the execution stages of the AIM process. The expected artifacts, the phases they are generated in and what role is responsible for the artifact are included.</t>
  </si>
  <si>
    <t>AIM Chapter</t>
  </si>
  <si>
    <t>Standard AIM Approach</t>
  </si>
  <si>
    <t>Project Plan</t>
  </si>
  <si>
    <t>Iteration Plan</t>
  </si>
  <si>
    <t>Project Management</t>
  </si>
  <si>
    <t>Requirements</t>
  </si>
  <si>
    <t>Glossary</t>
  </si>
  <si>
    <t>System-Wide Requirements</t>
  </si>
  <si>
    <t>Architecture</t>
  </si>
  <si>
    <t>Architecture Notebook</t>
  </si>
  <si>
    <t>Development</t>
  </si>
  <si>
    <t>Implementation</t>
  </si>
  <si>
    <t>Build</t>
  </si>
  <si>
    <t>Developer Test</t>
  </si>
  <si>
    <t>This artifact captures the quality attributes and constraints that have system-wide scope. It also captures system-wide functional requirements.</t>
  </si>
  <si>
    <t>A fine-grained plan describing the objectives, work assignments, and evaluation criteria for the iteration.</t>
  </si>
  <si>
    <t>This artifact gathers all of the information required to manage the project on a strategic level. Its main part consists of a coarse-grained plan, identifying project iterations and their goals.</t>
  </si>
  <si>
    <t>This artifact defines important terms used by the project. The collection of terms clarifies the vocabulary used on the project.</t>
  </si>
  <si>
    <t>This artifact defines the view of the stakeholders of the technical solution to be developed. This definition is specified in terms of the key needs and features of the stakeholders. The vision contains an outline of the envisioned core requirements for the system.</t>
  </si>
  <si>
    <t>This artifact captures the system behavior to yield an observable result of value to those who interact with the system.</t>
  </si>
  <si>
    <t>This artifact describes the rationale, assumptions, explanation, and implications of the decisions that were made in forming the architecture.</t>
  </si>
  <si>
    <t>Software code files, data files, and supporting files (such as online help files) that represent the raw parts of a system that can be built.</t>
  </si>
  <si>
    <t>An operational version of a system or part of a system that demonstrates a subset of the capabilities to be provided in the final product.</t>
  </si>
  <si>
    <t>This artifact describes the realization of required system functionality and serves as an abstraction of the source code.</t>
  </si>
  <si>
    <t>The Developer Test validates a specific aspect of an implementation element.</t>
  </si>
  <si>
    <t>Capture</t>
  </si>
  <si>
    <t xml:space="preserve">Select the work products to be generated during AIM Capture and AIM Build.   </t>
  </si>
  <si>
    <t>AIM Work Products / Template</t>
  </si>
  <si>
    <t>AIM Build Discipline</t>
  </si>
  <si>
    <t>AIM Work Products / Templates</t>
  </si>
  <si>
    <t>Plan Iteration</t>
  </si>
  <si>
    <t>Manage Iteration</t>
  </si>
  <si>
    <t>Assess Results</t>
  </si>
  <si>
    <t>Plan Configuration Management</t>
  </si>
  <si>
    <t>Perform Change Management</t>
  </si>
  <si>
    <t>Create and Verify Baseline</t>
  </si>
  <si>
    <t>Plan Project</t>
  </si>
  <si>
    <t>The purpose of the Create Baseline process is to identify and approve configuration items and to incorporate these items into a baseline.</t>
  </si>
  <si>
    <t>To help the team meet the iteration objectives and keep the project on track. Manage stakeholders' expectations as technical and practical discoveries are made during the project.</t>
  </si>
  <si>
    <t xml:space="preserve">Establish a cohesive team and identify resources, evaluate risks, and (optionally) establish costs and articulate value. 
</t>
  </si>
  <si>
    <t xml:space="preserve">To identify the next increment of system capability, and create a fine-grained plan for achieving that capability within a single iteration. 
</t>
  </si>
  <si>
    <t>Demonstrate the value of the solution increment that was built during the iteration and apply the lessons learned to modify the project or improve the process.</t>
  </si>
  <si>
    <t>This process Identifies the Project Configuration Control Board, creates and review the project configuration management plan, and places it under configuration management.</t>
  </si>
  <si>
    <t>Change Control Procedures are implemented from the start of a software project. The purposes of these procedures are to initiate, record, review, approve, and track change requests and problem reports associated with configuration items that have been placed under Configuration Management control.</t>
  </si>
  <si>
    <t>Self Assessment Survey</t>
  </si>
  <si>
    <t>Identify and Outline Requirements</t>
  </si>
  <si>
    <t>Detail System-Wide Requirements</t>
  </si>
  <si>
    <t>Baseline Package</t>
  </si>
  <si>
    <t>The Baseline Submission Package is used to document the content (configuration items) and their location for each baseline performed on a project.</t>
  </si>
  <si>
    <t>Change Request/Problem Reports</t>
  </si>
  <si>
    <t>Configuration Management Plan</t>
  </si>
  <si>
    <t>Typically a section of the Project Plan - see the Configuration Management Plan Standard.</t>
  </si>
  <si>
    <t xml:space="preserve">The purposes of these procedures are to initiate, record, review, approve, and track change requests and problem reports associated with configuration items that have been placed under Configuration Management control. </t>
  </si>
  <si>
    <t>The solution is proposed for a problem that everybody agrees on. Stakeholders collaborate with the development team to express and document their problems, needs, and potential features for the system to be, so the project team can better understand what has to be done.</t>
  </si>
  <si>
    <t>This task describes how to identify and outline the requirements for the system so that the scope of work may be determined</t>
  </si>
  <si>
    <t>Outline the Architecture</t>
  </si>
  <si>
    <t>Refine the Architecture</t>
  </si>
  <si>
    <t>Work with the team, especially the stakeholders and the requirements team, to review the status of the Architectural Goals and Architecturally Significant Requirements and refine them as needed.</t>
  </si>
  <si>
    <t>This activity is performed to identify key architecture elements and document them in the Software Architecture Document (SAD) and/or Architecture Notebook.</t>
  </si>
  <si>
    <t>Integrate and Create Build</t>
  </si>
  <si>
    <t>Design the Solution</t>
  </si>
  <si>
    <t>Run Developer Tests</t>
  </si>
  <si>
    <t>The purpose of this task is to integrate all changes made by all developers into the code base and perform the minimal testing on the system increment in order to validate the build.  The goal is to identify integration issues as soon as possible, so they can be corrected easily by the right person, at the right time.</t>
  </si>
  <si>
    <t>To verify that the implementation works as specified.</t>
  </si>
  <si>
    <t>The purpose of this task is to produce an implementation for part of the solution (such as a class or component), or to fix one or more defects. The result is typically new or modified source code, which is referred to the implementation</t>
  </si>
  <si>
    <t xml:space="preserve">Prepare to validate an implementation element (e.g. an operation, a class, a stored procedure) through unit testing. The result is one or more new developer tests. 
Note that this does not require creating a document outside of the test environment. </t>
  </si>
  <si>
    <t xml:space="preserve">The purpose of this task is to describe the elements of the system so that they support the required behavior, are of high quality, and fit within the architecture. 
</t>
  </si>
  <si>
    <t>Create Test Cases</t>
  </si>
  <si>
    <t>Implement Tests (optional)</t>
  </si>
  <si>
    <t>Run Tests</t>
  </si>
  <si>
    <t>Customer Acceptance Testing</t>
  </si>
  <si>
    <t>Peer Review Selected Work Products</t>
  </si>
  <si>
    <t>Test Information</t>
  </si>
  <si>
    <t>This artifact contains the step-by-step instructions that compose a test, enabling its run, and recording its execution. Text scripts can take the form of either documented textual instructions that are manually followed, or computer-readable instructions that enable automated testing.</t>
  </si>
  <si>
    <t>Peer Review Results</t>
  </si>
  <si>
    <t>Summarize and report peer review results to project manager.</t>
  </si>
  <si>
    <t xml:space="preserve">To achieve a shared understanding of the specific conditions that the solution must meet. 
</t>
  </si>
  <si>
    <t>To implement step-by-step Test Scripts that demonstrate the solution satisfies the requirements.</t>
  </si>
  <si>
    <t>To provide feedback to the team about how well a build satisfies the requirements.</t>
  </si>
  <si>
    <t xml:space="preserve">For the customer to officially “accept” the system. Customer sign-off takes place during this test. 
</t>
  </si>
  <si>
    <t xml:space="preserve">The purpose of performing the Peer Reviews process is to efficiently remove defects from software work products as early in the software life cycle as possible. 
</t>
  </si>
  <si>
    <t>Supplier Agreement Management</t>
  </si>
  <si>
    <t>Accept and Transition Deliverables from Supplier</t>
  </si>
  <si>
    <t>Establish Supplier Agreements</t>
  </si>
  <si>
    <t>Manage Supplier</t>
  </si>
  <si>
    <t>Supplier Evaluation Worksheet</t>
  </si>
  <si>
    <t>To ensure the received products meet the requirements and maintenance or licensing issues are addressed. The purpose of this task is to test and accept the Supplier’s product as well as make an orderly transition from the supplier to maintenance and support. 
This task is only used when suppliers are needed for the project</t>
  </si>
  <si>
    <t>To mitigate the risks that may arise when using suppliers, it is essential to identify capable sub-contractors and develop formal agreements on the expectations for both groups. Understanding areas where the suppliers ability is weak can lead to mitigating the inherent risks of developing the product or component. The formal commitments can lead to appreciation of the commitments mechanisms for enforcement.
This task is only used when suppliers are needed for the project</t>
  </si>
  <si>
    <t xml:space="preserve">To ensure there are no serious issues with the supplier you need to review processes and workproducts for potential risks. Larger projects with multiple suppliers would typically be monitoring development of critical components and key processes. 
This task is only used when suppliers are needed for the project.
</t>
  </si>
  <si>
    <t xml:space="preserve">This worksheet is provided to assist in developing and prioritizing the requirements, and then evaluating suppliers against the requirements. 
</t>
  </si>
  <si>
    <t>Security</t>
  </si>
  <si>
    <t>Plan for Security Management</t>
  </si>
  <si>
    <t>The purpose of the Plan for Security Management process is to identify and plan for security risks to support the development of the system requirements, including security requirements, and a security concept of operations. Planning includes Security Threat Analysis, Security Risk Assessment, Training, Documentation, Security Certification and reviews.</t>
  </si>
  <si>
    <t>Evaluate Suppliers for Security Compliance</t>
  </si>
  <si>
    <t>Monitor Supplier Security Plan</t>
  </si>
  <si>
    <t>To monitor the supplier’s activities and work products to ensure identified risks are used to support the development of the system requirements, including security requirements, and a security concept of operations (strategy).</t>
  </si>
  <si>
    <t>Process Residual Risk Letter</t>
  </si>
  <si>
    <t>Identify residual risks that remain in the system and obtain approvals. Internally, the Chief Security Officer and the Program Manager must review and approve the residual risks prior to submitting them to the customer for approval.</t>
  </si>
  <si>
    <t>Create, Review/Update Security Requirements</t>
  </si>
  <si>
    <t>Identify the security risks and requirements that may lead to architecture and design trade-offs during system development and ensure they are documented appropriately.</t>
  </si>
  <si>
    <t xml:space="preserve">Evaluate Code for Security </t>
  </si>
  <si>
    <t xml:space="preserve">The purpose of the Evaluate Code for Security process is to support the assessment of the system implementation against its requirements and within its modeled operational environment by identifying and eliminating source code vulnerabilities and ensuring that source code conforms to established secure coding standards and applicable secure coding guidelines. 
</t>
  </si>
  <si>
    <t>Evaluate Security Testing</t>
  </si>
  <si>
    <t>The purpose is to support the assessment of the system implementation against its requirements and within its modeled operational environment by ensuring the test results sufficiently cover all testable security requirements and to determine whether the software satisfies its security requirements.</t>
  </si>
  <si>
    <t>Review Test Activities for Security</t>
  </si>
  <si>
    <t xml:space="preserve">To support the assessment of the system implementation against its requirements and within its modeled operational environment by ensuring the testing approach planned by the project sufficiently covers all testable security requirements. 
</t>
  </si>
  <si>
    <t>Verify Operations Security</t>
  </si>
  <si>
    <t>To ensure that the system is secure in its operational environment.</t>
  </si>
  <si>
    <t>Application Security Risk &amp; Requirements</t>
  </si>
  <si>
    <t>Application Threat Modeling</t>
  </si>
  <si>
    <t>Applications Service Providers Response for Security Requirements</t>
  </si>
  <si>
    <t>Residual Risk Letter</t>
  </si>
  <si>
    <t xml:space="preserve">Documents the outstanding risks for customer approval </t>
  </si>
  <si>
    <t>The purpose of the Application Security Risk &amp; Requirements is to identify any security risk and list the security requirements necessary to mitigate risk. The PSA will perform risk assessments (with assistance from Security Engineering) using methods such as Threat Modeling and ARS Gap Analysis. The information in this document will provide input to the Functional Specification or Functional Design and High Level &amp; Detailed Designs.</t>
  </si>
  <si>
    <t>SAM</t>
  </si>
  <si>
    <t>Decision Log</t>
  </si>
  <si>
    <t xml:space="preserve"> Used to capture the results of a formal decision - to document an important or critical decision which the project needs to resolve. </t>
  </si>
  <si>
    <t>For the project to understand its status as compared to business goals and to provide feed back to management and governance activities.</t>
  </si>
  <si>
    <t>Audit Worksheet</t>
  </si>
  <si>
    <t>Governance</t>
  </si>
  <si>
    <t xml:space="preserve">Template as input and work product used to conduct and report the results of governance audits.
</t>
  </si>
  <si>
    <t>Corrective Action Plans</t>
  </si>
  <si>
    <r>
      <t xml:space="preserve">Corrective actions lead to project </t>
    </r>
    <r>
      <rPr>
        <b/>
        <sz val="10"/>
        <color rgb="FF0000FF"/>
        <rFont val="Arial"/>
        <family val="2"/>
      </rPr>
      <t>continuous</t>
    </r>
    <r>
      <rPr>
        <sz val="10"/>
        <rFont val="Arial"/>
        <family val="2"/>
      </rPr>
      <t xml:space="preserve"> improvement and address potential risks of delivery.</t>
    </r>
  </si>
  <si>
    <t>Governance Report</t>
  </si>
  <si>
    <t>Modified</t>
  </si>
  <si>
    <t>The work product is produced or the task is being performed.</t>
  </si>
  <si>
    <t>The work product is being produced, but will deviate from the standards or the task is being performed but will deviate from the process.</t>
  </si>
  <si>
    <t>The work product is not produced or the task is not performed.</t>
  </si>
  <si>
    <t>IF the entry is Required (REQ in the "RCMD, REQ, OPT" column) and you have Modified or No for the "Doing" column, an explanation of your justification is required here.  Only entered if the work product or task deviates from the AIM process.  The entered comment identifies the deviation.</t>
  </si>
  <si>
    <t>Traceability Matrix</t>
  </si>
  <si>
    <t>Understand and Communicate Project Performance</t>
  </si>
  <si>
    <t>To collect, analyze and report on project performance using measurements</t>
  </si>
  <si>
    <t>[Measurements]</t>
  </si>
  <si>
    <t>[Meeting and Review Records]</t>
  </si>
  <si>
    <t>Decision Analysis and Resolution</t>
  </si>
  <si>
    <t xml:space="preserve">Used to capture the results of a formal decision. To document an important or critical decision which the project needs to resolve. 
 </t>
  </si>
  <si>
    <t>Develop Vision</t>
  </si>
  <si>
    <t>Detail Use Case Specifications</t>
  </si>
  <si>
    <t>Create Developer Tests</t>
  </si>
  <si>
    <t>Develop Solution</t>
  </si>
  <si>
    <t>Organization Standard Metrics</t>
  </si>
  <si>
    <t>Milestone planned finish date</t>
  </si>
  <si>
    <t>Milestone actual finish date</t>
  </si>
  <si>
    <t>Number of defects by severity</t>
  </si>
  <si>
    <t>Peer Reviews</t>
  </si>
  <si>
    <t>Open vs. Closed Defects</t>
  </si>
  <si>
    <t>Actual effort variance to plan effort</t>
  </si>
  <si>
    <t>n/a</t>
  </si>
  <si>
    <t>Total</t>
  </si>
  <si>
    <t xml:space="preserve">Requirements Traceability is concerned with documenting the relationships between requirements and other development artifacts. Its purpose is to facilitate the understanding of product under development and its artifact,  and enables the ability to manage change.
</t>
  </si>
  <si>
    <t>This document, used to outline planned process tasks, artifacts and measures to be generated &amp; managed for the project.</t>
  </si>
  <si>
    <t>Projects need to keep records for multiple reasons, including communication, tracking of issues action items, document or milestone approvals, and historical data for potential issues/questions.</t>
  </si>
  <si>
    <t>Configuration Management</t>
  </si>
  <si>
    <t>Quality</t>
  </si>
  <si>
    <t>Actual cost variance to plan cost</t>
  </si>
  <si>
    <t>EXPECT</t>
  </si>
  <si>
    <t>RCMD, REQ, OPT, EXPECT</t>
  </si>
  <si>
    <t>Recommended, Required, Optional, or Expected</t>
  </si>
  <si>
    <t xml:space="preserve">This is a recommended AIM work product or measure, which should be generated but it is not required.  </t>
  </si>
  <si>
    <t>This is an expected measure which should be a natural byproduct of normal organizational standard operating procedures (e.g., the effort meaures are a natural byproduct of performing standard organizational timekeeping procedures).</t>
  </si>
  <si>
    <t>Mod</t>
  </si>
  <si>
    <t>Work Items List</t>
  </si>
  <si>
    <t>Created during Inception</t>
  </si>
  <si>
    <t>Created for each iteration as the detailed plan for that iteartion with task assignments.</t>
  </si>
  <si>
    <t>Engineering Design Document</t>
  </si>
  <si>
    <t xml:space="preserve">The EDD explains how the systems interoperate with the production environment without impacting current security posture and/or operations. 
Document details the application/system’s operational requirements and associated configuration items necessary to help Verizon Network Operations Center (NOC) manage mission-critical systems and applications throughout the life cycle. 
</t>
  </si>
  <si>
    <t>Test Log</t>
  </si>
  <si>
    <t>This artifact collects the raw output that is captured during a unique run of one or more tests for a single test cycle run.</t>
  </si>
  <si>
    <t>Requirements Model</t>
  </si>
  <si>
    <t>This artifact presents an overview of the intended behavior of the system. It is the basis for agreement between stakeholders and the project team in regards to the intended functionality of the system. It also guides various tasks in the software development lifecycle.</t>
  </si>
  <si>
    <t>Provide information about application threats to the overall Risk Assessment process and resulting Security Risk &amp; Requirements document.</t>
  </si>
  <si>
    <t xml:space="preserve">Acceptable Risks and Safeguards Audit Spreadsheet </t>
  </si>
  <si>
    <t>This spreadsheet is used to facilitate identification of security risks</t>
  </si>
  <si>
    <t>Work Breakdown Structure</t>
  </si>
  <si>
    <t>Lessons Learned</t>
  </si>
  <si>
    <t>Used to record lessons learned and future recommendations.</t>
  </si>
  <si>
    <t>Contractual Agreement</t>
  </si>
  <si>
    <t>A legally enforceable agreement between two or more individuals or entities that confers rights and duties on the parties.</t>
  </si>
  <si>
    <t>Life Cycle Selection Worksheet</t>
  </si>
  <si>
    <t xml:space="preserve">Review and Audit Projects </t>
  </si>
  <si>
    <t>Include planning for Governance Process audits for each phase, i.e. a minimum of 4 process audits or as agreed to by Sr. Engineering Management.</t>
  </si>
  <si>
    <t xml:space="preserve">Include planning for Formal Baselines and Baseline Audits at the end of each Phase, i.e. a minimum of 4 or as agreed to by Sr. Engineering Management. </t>
  </si>
  <si>
    <t>If your project is designated as High Risk after review of the Lifecycle selection worksheet, then the Baseline Submission Package is a deliverable for each Phase and input into a Baseline Audit for each Phase or as agreed to by Sr. Engineering Management. The Audit is performed using the Configuration management Baseline Audit Guideline. The Baseline Submission Package is used to document the content (configuration items) and their location for each baseline performed on a project.</t>
  </si>
  <si>
    <t>Include planning for Self Assessment Surveys &amp; Manager Approval in each iteration or as agreed to by Sr. Engineering Management.</t>
  </si>
  <si>
    <t>Architecture Review Board</t>
  </si>
  <si>
    <t xml:space="preserve">If the project is a  High Risk Project - Required during the Inception Phase: The team sets up an Architecture Review Board (ARB) in accordance with their business division’s requirements. The ARB validates the proposed architecture with the current understanding of project requirements . . . and validates the assumptions on the engineering infrastructure to be used by the team.
</t>
  </si>
  <si>
    <t>AIM Build Process Level</t>
  </si>
  <si>
    <t>Level 1</t>
  </si>
  <si>
    <t>Level 2</t>
  </si>
  <si>
    <t>Level 3</t>
  </si>
  <si>
    <t>Level 4</t>
  </si>
  <si>
    <t xml:space="preserve">High Risk AIM Build Compliant - CMMI Level 3 plus extra reviews, checks &amp; audits. </t>
  </si>
  <si>
    <t>Standard AIM Build Compliant - CMMI Level 3 appraised</t>
  </si>
  <si>
    <t>Basic AIM Build - Project Planning, Configuration Management and Process checks with Security.</t>
  </si>
  <si>
    <t>AIM  Build approximately CMMI Level 2, with Security</t>
  </si>
  <si>
    <t>Project Start Up</t>
  </si>
  <si>
    <t>Review BOEs vs. Allocated Technical Requirements</t>
  </si>
  <si>
    <t>Review Proposed/Committed Technical Team allocation and Staffing Plan</t>
  </si>
  <si>
    <t>Understand subcontracting and technical teaming approach - get copy of technical subcontractor SOW(s)</t>
  </si>
  <si>
    <t>Plan Project - Review &amp; Validate Technical Project Scope</t>
  </si>
  <si>
    <t>Either as sub-site of Program site or stand-alone</t>
  </si>
  <si>
    <t>Use AIM Build Template site - create with Template or copy components</t>
  </si>
  <si>
    <t>Create Technical Vision Statement from Requirements/Technical Solution/BOEs/Staffing Plan</t>
  </si>
  <si>
    <t>Review Allocated Technical Requirements - from/with Program Manager</t>
  </si>
  <si>
    <t>Review Proposed Technical Solution - from/with Solution Architect</t>
  </si>
  <si>
    <t>Identify Key Milestone Dates and commitments</t>
  </si>
  <si>
    <t>Project Tracking/Reporting/Communications</t>
  </si>
  <si>
    <t>Use of function codes</t>
  </si>
  <si>
    <t xml:space="preserve">Add WBS levels with Finance </t>
  </si>
  <si>
    <t>Determine if more granular timekeeping data is needed for tracking &amp; reporting</t>
  </si>
  <si>
    <t>Identify key metrics for performance measurement and analysis (document in Project Plan)</t>
  </si>
  <si>
    <t xml:space="preserve">Release Dates &amp; Deployment Plans </t>
  </si>
  <si>
    <t>Iteration Plans - High Level requirements allocated to Iterations</t>
  </si>
  <si>
    <t>Incorporate Key Milestones</t>
  </si>
  <si>
    <t>Verify expectations for status reporting and project updates</t>
  </si>
  <si>
    <t>Requirements Management Process</t>
  </si>
  <si>
    <t>Configuration Management Process &amp; CCB set up</t>
  </si>
  <si>
    <t>Start acquisition process if Engineering Team does not already have required tools.</t>
  </si>
  <si>
    <t>Select/Define Tools &amp; Environments for Engineering</t>
  </si>
  <si>
    <t>Development - Test - Staging - Production (Environment &amp; Tools Selected/Defined)</t>
  </si>
  <si>
    <t>Testing &amp; Defect Handling Process</t>
  </si>
  <si>
    <t>Create/Update High Level Project Schedule (Select &amp; Tailor Lifecycle - see standards &amp; constraints)</t>
  </si>
  <si>
    <t xml:space="preserve">Review financial WBS - with Program Manger </t>
  </si>
  <si>
    <t>Communicate time keeping rules to technical team.</t>
  </si>
  <si>
    <t>Initial Risk Identification, Analysis, Planning, and Mitigation</t>
  </si>
  <si>
    <t>Security - ISSO assigned</t>
  </si>
  <si>
    <t>Idenfity required standards &amp; constraints - ISO, CMMI, FISMA, EVM, . . .</t>
  </si>
  <si>
    <t>IT Account Manager assigned</t>
  </si>
  <si>
    <t>Other Activities</t>
  </si>
  <si>
    <t xml:space="preserve">Review Concept of Operations &amp; Production Environment </t>
  </si>
  <si>
    <t>Team Expectations</t>
  </si>
  <si>
    <t>Clarify and get agreement on following and follow through on commitments</t>
  </si>
  <si>
    <t>Clarify and get agreement on keeping, plan, schedule and estimate to complete current</t>
  </si>
  <si>
    <t>Clarify and get agreement on accurate &amp; timely time, risk, and issue reporting</t>
  </si>
  <si>
    <t>Review core values and approach to effective collaboration</t>
  </si>
  <si>
    <t>☑</t>
  </si>
  <si>
    <t>☐</t>
  </si>
  <si>
    <t>Process Governance Audit - at least 1, approx. 20 hrs Auditor time charged to program - 4 hours program staff support of audit.</t>
  </si>
  <si>
    <t>Plan for Process Governance (CMMI L3 requirement)</t>
  </si>
  <si>
    <t>Verify Deployment Approach from Architecture is incorporated and time is scheduled.</t>
  </si>
  <si>
    <t>Verify Project/Sub-Project Integration is addressed in CCB, RM and Testing.</t>
  </si>
  <si>
    <t xml:space="preserve">Standard Impact Assessments address cross sub-project impacts </t>
  </si>
  <si>
    <t>Traceability Matrix or RM Tool is updated for all CR/PRs, esp. cross sub-project</t>
  </si>
  <si>
    <t>Automated Regression Testing is implemented</t>
  </si>
  <si>
    <t>Self Assessment Audits - .5 hrs per planned iteration + Governance review @ 2 hrs per iteration</t>
  </si>
  <si>
    <t xml:space="preserve">Understand and Communicate Prj Perf </t>
  </si>
  <si>
    <t>Develop Solutions</t>
  </si>
  <si>
    <t xml:space="preserve">Run Developer Tests </t>
  </si>
  <si>
    <t xml:space="preserve">Perform Change Management </t>
  </si>
  <si>
    <t xml:space="preserve">Create Test Cases </t>
  </si>
  <si>
    <t>Implement Tests</t>
  </si>
  <si>
    <t xml:space="preserve">Customer Acceptance Testing </t>
  </si>
  <si>
    <t>Monitor Governance Activities</t>
  </si>
  <si>
    <t>Review and Audit Projects</t>
  </si>
  <si>
    <t>Configuration
Management</t>
  </si>
  <si>
    <t xml:space="preserve">Vision </t>
  </si>
  <si>
    <t xml:space="preserve">Requirements Model </t>
  </si>
  <si>
    <t xml:space="preserve">System-Wide Requirements (Common Artifact) </t>
  </si>
  <si>
    <t xml:space="preserve">Use Case Specification </t>
  </si>
  <si>
    <t xml:space="preserve">Traceability Matrix (Common Artifact) </t>
  </si>
  <si>
    <t xml:space="preserve">AIM Build Tailoring &amp; Planning Worksheet </t>
  </si>
  <si>
    <t xml:space="preserve">Project Plan </t>
  </si>
  <si>
    <t xml:space="preserve">Configuration Management Plan </t>
  </si>
  <si>
    <t xml:space="preserve">Risk Register (Artifact) </t>
  </si>
  <si>
    <t xml:space="preserve">Work Item List </t>
  </si>
  <si>
    <t xml:space="preserve">Work Breakdown Structure </t>
  </si>
  <si>
    <t xml:space="preserve">Iteration Plan </t>
  </si>
  <si>
    <t xml:space="preserve">Lesson Learned </t>
  </si>
  <si>
    <t xml:space="preserve">Change Request/Problem Reports (Common Artifact) </t>
  </si>
  <si>
    <t xml:space="preserve">Measurements </t>
  </si>
  <si>
    <t xml:space="preserve">Meeting and Review Records </t>
  </si>
  <si>
    <t xml:space="preserve">Self Assessment Survey </t>
  </si>
  <si>
    <t xml:space="preserve">Decision Log (Common Artifact) </t>
  </si>
  <si>
    <t xml:space="preserve">Baseline Package </t>
  </si>
  <si>
    <t xml:space="preserve">Design </t>
  </si>
  <si>
    <t xml:space="preserve">Developer Test </t>
  </si>
  <si>
    <t xml:space="preserve">Implementation </t>
  </si>
  <si>
    <t xml:space="preserve">Build </t>
  </si>
  <si>
    <t xml:space="preserve">Peer Review Results </t>
  </si>
  <si>
    <t xml:space="preserve">Glossary </t>
  </si>
  <si>
    <t>Baseline Audit Plan &amp; Report</t>
  </si>
  <si>
    <t xml:space="preserve">Governance Audit Plan &amp; Report </t>
  </si>
  <si>
    <t>X</t>
  </si>
  <si>
    <t xml:space="preserve">Corrective Action Plans </t>
  </si>
  <si>
    <t xml:space="preserve">For any work product being created that is not using the AIM template or has a different work product name, identify the name of the document and format you are using to substitute.  The final document must still meet the AIM Build Compliant Standard, as applicable.   Explain the rational for using a different format in the Deviation Rational column.  As long as the work product will still met the standard, a waiver will not be required. </t>
  </si>
  <si>
    <t>This worksheet is part of the Development Case for this project.  It is reviewed and approved as part of that document.  See the Development Case for review and approval details.</t>
  </si>
  <si>
    <t>This worksheet may be completed in conjunction with the Project Plan.  They must be kept consisten with each other.</t>
  </si>
  <si>
    <t>Purpose of this worksheet</t>
  </si>
  <si>
    <t>This worksheet is a key document used in audits of the project, especially ISO 9001:2000 audits and CMMI Appraisals.  It is important that the information it contains is accurate for the project.</t>
  </si>
  <si>
    <t>Hints and Tips for Using this worksheet</t>
  </si>
  <si>
    <t xml:space="preserve">Instructions for Completing this worksheet </t>
  </si>
  <si>
    <t>This worksheet lists the AIM work products to be produced by the project.  It is intended to be a one-stop-shop for team members to quickly identify what AIM work products and metrics need to be produced.  Specific guidance on how to produce most work products are included in the AIM website.</t>
  </si>
  <si>
    <t>KEY to the Columns and Values within Columns on the worksheet</t>
  </si>
  <si>
    <t xml:space="preserve">AIM Artifacts &amp; Templates
</t>
  </si>
  <si>
    <t>The AIM Build Discipline the Task, Artifact or Work Product is contained in.</t>
  </si>
  <si>
    <t xml:space="preserve">Business reasons for varying from the organizational process. </t>
  </si>
  <si>
    <t xml:space="preserve">Specifies the high level approach to generating the artifact and it's intent. See the Guidelines in the AIM Build disciplines or tasks for more detailed tailoring guidance. The Description field identifies additional guidance or the type of artifact.
</t>
  </si>
  <si>
    <t>SW Project Management</t>
  </si>
  <si>
    <t>This discipline explains how to create software architecture from architecturally significant requirements.</t>
  </si>
  <si>
    <t>This discipline explains how to manage change to configuration and data items as planned by the project and as defined by the AIM Build Compliant process.</t>
  </si>
  <si>
    <t>This discipline explains how to design and implement a technical solution that conforms to the architecture and supports the requirements.</t>
  </si>
  <si>
    <t xml:space="preserve"> This discipline explains how to elicit, analyze, specify, validate, and manage the requirements for the system to be developed. 
 </t>
  </si>
  <si>
    <t xml:space="preserve"> This discipline incorporates organizational security requirements for design, review, and approval  into the system to be developed. 
 </t>
  </si>
  <si>
    <t>Minimizes risk the project when products, product components, or services are developed by subcontractors.</t>
  </si>
  <si>
    <t>This discipline explains how to manage, coach, facilitate, and support the team, helping it to deal with risk and obstacles found when building software.</t>
  </si>
  <si>
    <t xml:space="preserve"> This discipline explains how to provide feedback about the maturing system by designing, implementing, running, and evaluating tests. 
 </t>
  </si>
  <si>
    <t>Project Plan Standard</t>
  </si>
  <si>
    <t>Risk Register Standard</t>
  </si>
  <si>
    <t>Work Items List Standard</t>
  </si>
  <si>
    <t>Configuration Control Standard</t>
  </si>
  <si>
    <t>Configuration Management Plan Standard</t>
  </si>
  <si>
    <t>DAR Log Standard</t>
  </si>
  <si>
    <t>Baseline Package Standard</t>
  </si>
  <si>
    <t>System Wide Requirements Standard</t>
  </si>
  <si>
    <t>Use Case Standard</t>
  </si>
  <si>
    <t>Architecture Notebook Standard</t>
  </si>
  <si>
    <t>Design Standard</t>
  </si>
  <si>
    <t>Vision Standard</t>
  </si>
  <si>
    <t>Test Information Standard</t>
  </si>
  <si>
    <t>Process Waiver</t>
  </si>
  <si>
    <t>The purpose of this task is to describe use case specifications in sufficient detail to validate understanding of the requirements, to ensure concurrence with stakeholder expectations, and to permit software development to begin.</t>
  </si>
  <si>
    <t xml:space="preserve">The purpose of this task is to describe one or more system-wide requirements in sufficient detail to validate understanding of the requirements, to ensure concurrence with stakeholder expectations, and to permit software development to begin. 
</t>
  </si>
  <si>
    <t>Use Case Survey</t>
  </si>
  <si>
    <t>This report describes the use-case model comprehensively, in terms of how the model is structured into packages and what use cases and actors there are in the model.</t>
  </si>
  <si>
    <r>
      <t xml:space="preserve">AIM Build Tasks </t>
    </r>
    <r>
      <rPr>
        <b/>
        <sz val="10"/>
        <color rgb="FF000000"/>
        <rFont val="MS Mincho"/>
        <family val="3"/>
      </rPr>
      <t>⇒</t>
    </r>
    <r>
      <rPr>
        <b/>
        <sz val="10"/>
        <color rgb="FF000000"/>
        <rFont val="Calibri"/>
        <family val="2"/>
      </rPr>
      <t xml:space="preserve">
AIM Build Primary Deliverables 
                </t>
    </r>
    <r>
      <rPr>
        <b/>
        <sz val="10"/>
        <color rgb="FF000000"/>
        <rFont val="MS Mincho"/>
        <family val="3"/>
      </rPr>
      <t>⇓</t>
    </r>
  </si>
  <si>
    <t>Deviation Rationale</t>
  </si>
  <si>
    <t>Objective</t>
  </si>
  <si>
    <t>Information Need</t>
  </si>
  <si>
    <t>Measurement</t>
  </si>
  <si>
    <t>Responsible Role</t>
  </si>
  <si>
    <t>Analysis Method</t>
  </si>
  <si>
    <t>Source</t>
  </si>
  <si>
    <t>Where Data and Results are Stored</t>
  </si>
  <si>
    <t>Who Receives Data</t>
  </si>
  <si>
    <t>Effort/Cost</t>
  </si>
  <si>
    <t xml:space="preserve">Manage project effort to commitments from the Proposal/BOE.
</t>
  </si>
  <si>
    <t xml:space="preserve">Compare planned effort with actual effort:
• Are we delivering to our plan?
• How accurate are our estimates?
• Are we delivering to our estimates?
• Are certain tasks or activities taking more/less effort than expected?
• How much effort will it take to perform project activities?
</t>
  </si>
  <si>
    <t xml:space="preserve">Actual effort variance to plan effort 
((Actual effort – plan effort)/plan effort) * 100 
Percentage over or under plan 
Iteration trends
</t>
  </si>
  <si>
    <t>Project Manager</t>
  </si>
  <si>
    <t xml:space="preserve">Understanding how estimates compare to actual results is a key measure of project progress in meeting commitments. 
Establishing a trigger to alert management and the project team when corrective actions are needed enables project teams to realize the full benefit of this metric.  
Corrective action should be taken when actual variance to plan effort exceeds a threshold of +/- 10%. 
</t>
  </si>
  <si>
    <t>Iteration</t>
  </si>
  <si>
    <t>Deltek</t>
  </si>
  <si>
    <t>- Project Manager
- Program Manager</t>
  </si>
  <si>
    <t xml:space="preserve">Manage the project to meet or exceed commitments from the Proposal/BOE and sector financials.
</t>
  </si>
  <si>
    <t xml:space="preserve">To provide insight into planned and or estimated cost compared to expended cost on projects:
• How accurate are our estimates?
• Are we delivering to our estimate?
• Are we delivering to our plan?
• How much cost will it take to perform project activities?
</t>
  </si>
  <si>
    <t xml:space="preserve">Actual cost variance to plan cost 
((Actual cost – plan cost)/plan cost) * 100
Percentage over or under plan
Iteration trends 
</t>
  </si>
  <si>
    <t xml:space="preserve">Understanding how cost estimates compare to actual results are a key measure of project progress in meeting project commitments and give project and program managers and teams the ability to take corrective actions.  
Corrective action should be taken when actual variance to plan effort exceeds a threshold of +/- 10%. 
Analysis and understanding of this data over time will also help to improve the accuracy of future estimates. 
</t>
  </si>
  <si>
    <t>CostPoint</t>
  </si>
  <si>
    <t>Schedule</t>
  </si>
  <si>
    <t xml:space="preserve">Provide insight into schedule variation from plan and progress to achieving milestones.
</t>
  </si>
  <si>
    <t>• Deliver on our commitments.
• Meet deadlines.
• We deliver to our estimates.
• Control costs.</t>
  </si>
  <si>
    <t xml:space="preserve">Planned milestone finish date - Record during project and/or iteration planning 
</t>
  </si>
  <si>
    <t>Projects behind schedule typically require some sort of corrective action.
Projects ahead of schedule may want to consider releasing committed resources that are no longer needed back to the organization.</t>
  </si>
  <si>
    <t>MS Project</t>
  </si>
  <si>
    <t xml:space="preserve">Actual/Forecast milestone finish date - Record during project execution 
</t>
  </si>
  <si>
    <t>Ongoing</t>
  </si>
  <si>
    <t xml:space="preserve">Milestone % complete 
</t>
  </si>
  <si>
    <t>Record during iteration while executing iteration plan</t>
  </si>
  <si>
    <t xml:space="preserve">Role or individual responsible for a given milestone 
</t>
  </si>
  <si>
    <t xml:space="preserve">Provide insight into the quality of the system/solution to be delivered. 
</t>
  </si>
  <si>
    <t>Are we delivering a quality product?
• How many problem reports have been opened?
• What are their severities?</t>
  </si>
  <si>
    <t>Count all defects by their severity code
Possible representation:
Stacked vertical bar graphs illustrate the relative weighting of defect severity types</t>
  </si>
  <si>
    <t xml:space="preserve">• Are most of the defects being found critical with severe system impacts, or relatively minor?  
• Is severity trending upward or downward?  
• Are there particular areas of the system/software with larger quality issues than others? 
</t>
  </si>
  <si>
    <t xml:space="preserve">As needed and determined by the project </t>
  </si>
  <si>
    <t>Team Track</t>
  </si>
  <si>
    <t xml:space="preserve">Provide insight into the quality of the system/solution to be delivered. </t>
  </si>
  <si>
    <t xml:space="preserve">Are we delivering a quality product?
• How many problem reports have been opened?
• Does problem report open vs. closure rates support the scheduled completion dates of integration and test?
• How many problem reports are currently open?
</t>
  </si>
  <si>
    <t xml:space="preserve">Open vs. Closed Defects 
All SCRs of type Problem Report and Status = Open compared to all SCRs of type Problem Report and Status = Closed 
Possible representation:
Trend graph over time (e.g., by iteration) 
</t>
  </si>
  <si>
    <t xml:space="preserve">Evaluate the effectiveness of defect detection through the project lifecycle.
</t>
  </si>
  <si>
    <t>How effective are peer reviews at removing defects?
• How much time is spent on peer reviews?
• How many defects per effort hours are discovered during peer reviews? 
• What types of work products undergo peer review?
• Are we delivering a quality product?</t>
  </si>
  <si>
    <t>Project Name
Work Product Type
  - Architecture
  - Design
  - Code
  - Project Management
  - Requirements
  - Testing
  - Other (specify your own value)
Phase/Iteration ID
Number of Defects
Total effort (hours)
Number of reviewers
Effort per defect found = (Total hours / Number of Defects)</t>
  </si>
  <si>
    <t>Analyze the project's defect discovery rate (I.e., Effort per defect found) and determine if the rate meets the projects needs and expectations.</t>
  </si>
  <si>
    <t xml:space="preserve">http://cwe.vangent.local/sites/AIMWiki/AIM_Support/Lists/Peer%20Review%20Measurements/Peer%20Review%20Defect%20Analysis.aspx </t>
  </si>
  <si>
    <t>May tailor to projects data but must satisfy Organizational Objective and Information Need</t>
  </si>
  <si>
    <t>Tailor to projects metrics approach</t>
  </si>
  <si>
    <t>Tailoring Guidance</t>
  </si>
  <si>
    <t>Analysis and Reporting Frequency</t>
  </si>
  <si>
    <t xml:space="preserve">Describe why the measurement is being used and specify the kinds of actions that may be taken based on the results of data analysis. 
</t>
  </si>
  <si>
    <t xml:space="preserve">Describe the information need that is being satisfied by using this measure. </t>
  </si>
  <si>
    <t>Refine the Objective and Information Need into precise quantifiable measures. Define base and derived measures in sufficient enough detail to ensure data collection and analysis will be consistently performed.</t>
  </si>
  <si>
    <t xml:space="preserve">Describe the methods used to analyze the data. This should also include identification of specific triggers that cause corrective actions to be taken as applicable. 
</t>
  </si>
  <si>
    <t>Specify how often the data should be collected and reported. 
.</t>
  </si>
  <si>
    <t>Tailor to projects metrics approach, must be included in the CI/DI list.</t>
  </si>
  <si>
    <t>Identify where the data and analysis results are stored. must be included in the CI/DI list. May reference the CI/DI List for location</t>
  </si>
  <si>
    <t>Location of Collected Data and Results  Storage</t>
  </si>
  <si>
    <t>Identify the person(s) receiving the measurement results.</t>
  </si>
  <si>
    <t>Project Defined Measurements</t>
  </si>
  <si>
    <t>- Project Manager
- Program Manager</t>
  </si>
  <si>
    <t>May tailor to projects needs.</t>
  </si>
  <si>
    <t>Additional Project Objectives or Information Needs</t>
  </si>
  <si>
    <t>No Tailoring allowed
May be extended under Additional Project Objectives or Information Needs</t>
  </si>
  <si>
    <t>Optional
Add any additional Objectives, Information needs, or measurement  parameters.</t>
  </si>
  <si>
    <t>Data is stored in Deltek.
Reports and analysis results are stored in location specified in CI/DI list.</t>
  </si>
  <si>
    <t>Data is stored in CostPoint. 
Reports and analysis results are stored on project SharePoint site (furnish url)</t>
  </si>
  <si>
    <t>Data is stored in MS Project
Reports and analysis results are stored in location specified in CI/DI list.</t>
  </si>
  <si>
    <t>Data is stored in Team Track
Reports and analysis results are stored in location specified in CI/DI list.</t>
  </si>
  <si>
    <r>
      <t xml:space="preserve">Guidance
</t>
    </r>
    <r>
      <rPr>
        <b/>
        <sz val="8"/>
        <rFont val="Arial"/>
        <family val="2"/>
      </rPr>
      <t>Identify all re-occurring project measurements</t>
    </r>
  </si>
  <si>
    <t>Identify the role(s) responsible for data collection and preparation/distribution of results (reports). 
l Roles</t>
  </si>
  <si>
    <t>Change Requests</t>
  </si>
  <si>
    <t xml:space="preserve">Provide insight into requirements stability 
</t>
  </si>
  <si>
    <t xml:space="preserve">• How many change requests have been opened? 
• How many change requests are currently open? 
</t>
  </si>
  <si>
    <t xml:space="preserve">Open vs. Closed Change Requests 
All SCRs of type Change Request and Status = Open compared to all SCRs of type Change Request and Status = Closed 
</t>
  </si>
  <si>
    <t xml:space="preserve">• Are defects being opened faster than they are being closed?  
• Are we opening more or fewer defects this iteration than last?
Answers to these questions are good indicators for project managers and team members of how the project’s quality profile is progressing.  
</t>
  </si>
  <si>
    <t>• Are change requests being opened faster than they are being closed?  
• Are we opening more or fewer change requests this iteration than last?
Answers to these questions are good indicators for project managers and team members of how stable project requirements are. Requirements are typically not stable initially as the team collaborates with customers and other stakeholders to derive customer requirements. However, requirements that are continually changing too far into the SDLC may impact milestone dates and product quality.</t>
  </si>
  <si>
    <t>Instructions for Defining Measurements</t>
  </si>
  <si>
    <t xml:space="preserve">There is a set of required measurements every project will collect.  They are all common measurements project need to be collecting to effectively manage and report on project progress and performance. </t>
  </si>
  <si>
    <t>There are several ways you can document the measurements for your project:</t>
  </si>
  <si>
    <t>   o The table provided in this spreadsheet has a tab for “Organizational Metrics” and “Project Defined Metrics”. </t>
  </si>
  <si>
    <t>   o The Project Plan template in the AIM Build Compliant process has the same tables as this spreadsheet in the Measurements section.</t>
  </si>
  <si>
    <t xml:space="preserve">   o The third option is to put the same information in another document such as a project measurements plan.  </t>
  </si>
  <si>
    <t>Regardless of where you put the measurements you must identify the location in the Project Plan and on the Organizational Metrics tab in this spreadsheet.   If the data is not stored in this spreadsheet a simple text box on the Organizational Metrics tab can be used to identify the location of the metrics.</t>
  </si>
  <si>
    <t xml:space="preserve">To complete the table you need to align all Metrics (Column A), Objectives (Column B) and Information Needs (Column C) to your project approach.  The first three columns are required and cannot be changed.  However the remaining columns may be tailored as long as they meet the Objective and Information Needs.  </t>
  </si>
  <si>
    <t xml:space="preserve">If the project has additional measurements specific to the project they should be defined using the same location as the organizational measures. </t>
  </si>
  <si>
    <t xml:space="preserve">Identify the role(s) responsible for data collection and preparation/distribution of results (reports). 
</t>
  </si>
  <si>
    <t xml:space="preserve">Identify the person(s) receiving the measurement results. </t>
  </si>
  <si>
    <t xml:space="preserve">To determine the each candidate supplier’s ability to meet minimum security criteria that must be met in order to be considered for use by GDIT when projects require FISMA or other security requirements. 
</t>
  </si>
  <si>
    <t xml:space="preserve">The purpose of a Application Service Providers Response is to identify/evaluate minimum security requirements that an supplier (Application Service Provider [ASP]) must meet in order to be considered for use by GDIT as a contractor for the US Government. 
</t>
  </si>
  <si>
    <t xml:space="preserve">The EDD explains how the systems interoperate with the production environment without impacting current security posture and/or operations. 
Document details the application/system’s operational requirements and associated configuration items necessary to help GDIT Network Operations Center (NOC) manage mission-critical systems and applications throughout the life cycle. 
</t>
  </si>
  <si>
    <t>Review Standard GDIT Enginieering Environments &amp; Tools</t>
  </si>
  <si>
    <r>
      <t xml:space="preserve">The collection, storage, and analysis definitions for these measurements are on the Organizational Metrics tab in this Tailoring and Planning Worksheet and/or in the measurement section of the </t>
    </r>
    <r>
      <rPr>
        <sz val="10"/>
        <color rgb="FF0000FF"/>
        <rFont val="Arial"/>
        <family val="2"/>
      </rPr>
      <t>Project Plan</t>
    </r>
    <r>
      <rPr>
        <sz val="10"/>
        <rFont val="Arial"/>
        <family val="2"/>
      </rPr>
      <t>.</t>
    </r>
  </si>
  <si>
    <t>Click (i) information icon for current version number.</t>
  </si>
  <si>
    <t>Modify the columns of the spreadsheet to suit the needs of your  project.  (Add AIM Build Version # to note process for Governance to audit against.)</t>
  </si>
  <si>
    <t>Set up Project SharePoint site</t>
  </si>
  <si>
    <t>APL Version for this project:</t>
  </si>
  <si>
    <t>APL Compliant
Tasks by Discipline</t>
  </si>
  <si>
    <t>APL</t>
  </si>
  <si>
    <t>APL Artifacts / Templates</t>
  </si>
  <si>
    <t>APL
CMMI L3
REQ, RCMD, OPT</t>
  </si>
  <si>
    <t>APL Process Startup
Level 1
Level 2
Level 3 Level 4</t>
  </si>
  <si>
    <t>APL Discipline</t>
  </si>
  <si>
    <r>
      <t>(</t>
    </r>
    <r>
      <rPr>
        <sz val="10"/>
        <color rgb="FF0000FF"/>
        <rFont val="Arial"/>
        <family val="2"/>
      </rPr>
      <t>with APL Standards</t>
    </r>
    <r>
      <rPr>
        <sz val="10"/>
        <rFont val="Arial"/>
        <family val="2"/>
      </rPr>
      <t>)</t>
    </r>
  </si>
  <si>
    <t>APL Tailoring &amp; Planning Worksheet</t>
  </si>
  <si>
    <t>APL Compliant - High Risk</t>
  </si>
  <si>
    <t>This worksheet uses key business risks to identify which APL Lifecycle is best suited for the project.  For each of the risk components, identify the risk  based on the Risk Assements Entry Criteria in the worksheet.</t>
  </si>
  <si>
    <t>Typically used during software project tailoring, if the Software Project Manager wishes to vary from the defined APL Compliant Process.</t>
  </si>
  <si>
    <t xml:space="preserve">This task can be called from any place in APL. It is specifically referenced in Project Management to support Risk Management by tasks: Plan Project, Plan Iteration, and Manage Iteration.  </t>
  </si>
  <si>
    <t>APL Operational Excellence
Project Level
Tasks for Governance</t>
  </si>
  <si>
    <t xml:space="preserve">If Project Lifecycle selection is APL Compliant - High Risk, verify the project has planned for and conduct Governance process audits at the end of each Phase or as agreed to by Sr. Engineering Management. </t>
  </si>
  <si>
    <t xml:space="preserve">If Project Lifecycle selection is APL Compliant - High Risk, verify and plan for Formal Baselines and Baseline Audits at the end of each Phase or as agreed to by Sr. Engineering Management. </t>
  </si>
  <si>
    <t xml:space="preserve">If Project Lifecycle selection is APL Compliant - High Risk, verify Self Assessments are planned and review Self Assessment Surveys &amp; Manager Approval at the end of each iteration or as agreed to by Sr. Engineering Management. </t>
  </si>
  <si>
    <t>Bi-weekly report showing Governance audit and corrective action plan status across all projects running under APL Compliant.</t>
  </si>
  <si>
    <t>APL Compliant Summary</t>
  </si>
  <si>
    <t>APL Compliant
Metrics</t>
  </si>
  <si>
    <t>No suppliers</t>
  </si>
  <si>
    <t>Waiver in project plan</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</si>
</sst>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0"/>
      <name val="Arial"/>
    </font>
    <font>
      <sz val="11"/>
      <color theme="1"/>
      <name val="Calibri"/>
      <family val="2"/>
      <scheme val="minor"/>
    </font>
    <font>
      <sz val="8"/>
      <name val="Arial"/>
      <family val="2"/>
    </font>
    <font>
      <u/>
      <sz val="10"/>
      <color indexed="12"/>
      <name val="Arial"/>
      <family val="2"/>
    </font>
    <font>
      <b/>
      <sz val="10"/>
      <name val="Arial"/>
      <family val="2"/>
    </font>
    <font>
      <sz val="9"/>
      <color indexed="8"/>
      <name val="Times New Roman"/>
      <family val="1"/>
    </font>
    <font>
      <sz val="10"/>
      <color indexed="8"/>
      <name val="Arial"/>
      <family val="2"/>
    </font>
    <font>
      <sz val="10"/>
      <color indexed="8"/>
      <name val="Times New Roman"/>
      <family val="1"/>
    </font>
    <font>
      <b/>
      <sz val="12"/>
      <color indexed="8"/>
      <name val="Times New Roman"/>
      <family val="1"/>
    </font>
    <font>
      <b/>
      <sz val="10"/>
      <color indexed="8"/>
      <name val="Times New Roman"/>
      <family val="1"/>
    </font>
    <font>
      <b/>
      <sz val="10"/>
      <name val="Times New Roman"/>
      <family val="1"/>
    </font>
    <font>
      <sz val="10"/>
      <name val="Times New Roman"/>
      <family val="1"/>
    </font>
    <font>
      <u/>
      <sz val="10"/>
      <color indexed="12"/>
      <name val="Times New Roman"/>
      <family val="1"/>
    </font>
    <font>
      <b/>
      <sz val="9"/>
      <color indexed="12"/>
      <name val="Arial"/>
      <family val="2"/>
    </font>
    <font>
      <b/>
      <sz val="10"/>
      <color indexed="12"/>
      <name val="Times New Roman"/>
      <family val="1"/>
    </font>
    <font>
      <b/>
      <sz val="9"/>
      <color indexed="8"/>
      <name val="Arial"/>
      <family val="2"/>
    </font>
    <font>
      <sz val="9"/>
      <color indexed="8"/>
      <name val="Arial"/>
      <family val="2"/>
    </font>
    <font>
      <sz val="9"/>
      <name val="Arial"/>
      <family val="2"/>
    </font>
    <font>
      <b/>
      <sz val="9"/>
      <name val="Arial"/>
      <family val="2"/>
    </font>
    <font>
      <i/>
      <sz val="9"/>
      <color indexed="8"/>
      <name val="Times New Roman"/>
      <family val="1"/>
    </font>
    <font>
      <i/>
      <sz val="10"/>
      <name val="Arial"/>
      <family val="2"/>
    </font>
    <font>
      <b/>
      <sz val="10"/>
      <color indexed="10"/>
      <name val="Times New Roman"/>
      <family val="1"/>
    </font>
    <font>
      <b/>
      <sz val="10"/>
      <color indexed="12"/>
      <name val="Arial"/>
      <family val="2"/>
    </font>
    <font>
      <sz val="9"/>
      <name val="Arial"/>
      <family val="2"/>
    </font>
    <font>
      <sz val="10"/>
      <name val="Arial"/>
      <family val="2"/>
    </font>
    <font>
      <u/>
      <sz val="10"/>
      <color indexed="12"/>
      <name val="Arial"/>
      <family val="2"/>
    </font>
    <font>
      <b/>
      <sz val="11"/>
      <color indexed="12"/>
      <name val="Arial"/>
      <family val="2"/>
    </font>
    <font>
      <b/>
      <sz val="12"/>
      <name val="Arial"/>
      <family val="2"/>
    </font>
    <font>
      <b/>
      <sz val="10"/>
      <color rgb="FF0000FF"/>
      <name val="Arial"/>
      <family val="2"/>
    </font>
    <font>
      <sz val="10"/>
      <name val="Arial"/>
      <family val="2"/>
    </font>
    <font>
      <sz val="10"/>
      <color rgb="FF0000FF"/>
      <name val="Arial"/>
      <family val="2"/>
    </font>
    <font>
      <sz val="10"/>
      <name val="MS Mincho"/>
      <family val="3"/>
    </font>
    <font>
      <b/>
      <sz val="10"/>
      <color rgb="FF000000"/>
      <name val="Calibri"/>
      <family val="2"/>
    </font>
    <font>
      <b/>
      <sz val="10"/>
      <color rgb="FF000000"/>
      <name val="MS Mincho"/>
      <family val="3"/>
    </font>
    <font>
      <b/>
      <sz val="14"/>
      <color rgb="FFC00000"/>
      <name val="Calibri"/>
      <family val="2"/>
    </font>
    <font>
      <b/>
      <sz val="12"/>
      <color rgb="FFC00000"/>
      <name val="Calibri"/>
      <family val="2"/>
    </font>
    <font>
      <b/>
      <sz val="10"/>
      <color rgb="FFC00000"/>
      <name val="Calibri"/>
      <family val="2"/>
    </font>
    <font>
      <sz val="14"/>
      <color rgb="FFC00000"/>
      <name val="Arial"/>
      <family val="2"/>
    </font>
    <font>
      <sz val="10"/>
      <color rgb="FF000000"/>
      <name val="Calibri"/>
      <family val="2"/>
    </font>
    <font>
      <u/>
      <sz val="10"/>
      <color indexed="12"/>
      <name val="Arial"/>
      <family val="2"/>
    </font>
    <font>
      <b/>
      <sz val="18"/>
      <name val="Arial"/>
      <family val="2"/>
    </font>
    <font>
      <sz val="10"/>
      <color rgb="FF000000"/>
      <name val="Arial"/>
      <family val="2"/>
    </font>
    <font>
      <b/>
      <sz val="8"/>
      <name val="Arial"/>
      <family val="2"/>
    </font>
    <font>
      <b/>
      <sz val="14"/>
      <name val="Arial"/>
      <family val="2"/>
    </font>
    <font>
      <sz val="11"/>
      <name val="Calibri"/>
      <family val="2"/>
    </font>
    <font>
      <b/>
      <sz val="12"/>
      <color rgb="FF000000"/>
      <name val="Times New Roman"/>
      <family val="1"/>
    </font>
    <font>
      <sz val="10"/>
      <color rgb="FF000000"/>
      <name val="Times New Roman"/>
      <family val="1"/>
    </font>
    <font>
      <sz val="11"/>
      <color rgb="FF1F497D"/>
      <name val="Calibri"/>
      <family val="2"/>
    </font>
  </fonts>
  <fills count="1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26"/>
        <bgColor indexed="64"/>
      </patternFill>
    </fill>
    <fill>
      <patternFill patternType="solid">
        <fgColor indexed="43"/>
        <bgColor indexed="64"/>
      </patternFill>
    </fill>
    <fill>
      <patternFill patternType="solid">
        <fgColor theme="0"/>
        <bgColor indexed="64"/>
      </patternFill>
    </fill>
    <fill>
      <patternFill patternType="solid">
        <fgColor theme="0" tint="-0.499984740745262"/>
        <bgColor indexed="64"/>
      </patternFill>
    </fill>
    <fill>
      <patternFill patternType="solid">
        <fgColor rgb="FFFFFF00"/>
        <bgColor indexed="64"/>
      </patternFill>
    </fill>
    <fill>
      <patternFill patternType="solid">
        <fgColor rgb="FFFFFF99"/>
        <bgColor indexed="64"/>
      </patternFill>
    </fill>
    <fill>
      <patternFill patternType="solid">
        <fgColor rgb="FFBBE0E3"/>
        <bgColor indexed="64"/>
      </patternFill>
    </fill>
    <fill>
      <patternFill patternType="solid">
        <fgColor rgb="FFF3F9FA"/>
        <bgColor indexed="64"/>
      </patternFill>
    </fill>
    <fill>
      <patternFill patternType="solid">
        <fgColor rgb="FFE7F3F4"/>
        <bgColor indexed="64"/>
      </patternFill>
    </fill>
    <fill>
      <patternFill patternType="solid">
        <fgColor theme="8" tint="0.39997558519241921"/>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rgb="FFDDDDDD"/>
      </left>
      <right/>
      <top style="medium">
        <color rgb="FFDDDDDD"/>
      </top>
      <bottom/>
      <diagonal/>
    </border>
    <border>
      <left style="dashed">
        <color rgb="FFC00000"/>
      </left>
      <right style="dashed">
        <color auto="1"/>
      </right>
      <top style="medium">
        <color rgb="FFDDDDDD"/>
      </top>
      <bottom style="medium">
        <color rgb="FFC00000"/>
      </bottom>
      <diagonal/>
    </border>
    <border>
      <left style="dashed">
        <color auto="1"/>
      </left>
      <right style="dashed">
        <color auto="1"/>
      </right>
      <top style="medium">
        <color rgb="FFDDDDDD"/>
      </top>
      <bottom style="medium">
        <color rgb="FFC00000"/>
      </bottom>
      <diagonal/>
    </border>
    <border>
      <left style="dashed">
        <color auto="1"/>
      </left>
      <right style="dashed">
        <color rgb="FFC00000"/>
      </right>
      <top style="medium">
        <color rgb="FFDDDDDD"/>
      </top>
      <bottom style="medium">
        <color rgb="FFC00000"/>
      </bottom>
      <diagonal/>
    </border>
    <border>
      <left/>
      <right style="dashed">
        <color auto="1"/>
      </right>
      <top style="medium">
        <color rgb="FFDDDDDD"/>
      </top>
      <bottom/>
      <diagonal/>
    </border>
    <border>
      <left style="dashed">
        <color auto="1"/>
      </left>
      <right style="dashed">
        <color auto="1"/>
      </right>
      <top style="medium">
        <color rgb="FFDDDDDD"/>
      </top>
      <bottom/>
      <diagonal/>
    </border>
    <border>
      <left style="dashed">
        <color auto="1"/>
      </left>
      <right/>
      <top style="medium">
        <color rgb="FFDDDDDD"/>
      </top>
      <bottom/>
      <diagonal/>
    </border>
    <border>
      <left/>
      <right style="dashed">
        <color auto="1"/>
      </right>
      <top style="medium">
        <color rgb="FFDDDDDD"/>
      </top>
      <bottom style="medium">
        <color rgb="FFDDDDDD"/>
      </bottom>
      <diagonal/>
    </border>
    <border>
      <left style="medium">
        <color rgb="FFC00000"/>
      </left>
      <right style="medium">
        <color rgb="FFC00000"/>
      </right>
      <top style="medium">
        <color rgb="FFC00000"/>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rgb="FFC00000"/>
      </left>
      <right style="medium">
        <color rgb="FFC00000"/>
      </right>
      <top style="medium">
        <color rgb="FFC00000"/>
      </top>
      <bottom style="medium">
        <color rgb="FFDDDDDD"/>
      </bottom>
      <diagonal/>
    </border>
    <border>
      <left style="medium">
        <color rgb="FFC00000"/>
      </left>
      <right style="medium">
        <color rgb="FFDDDDDD"/>
      </right>
      <top style="medium">
        <color rgb="FFC00000"/>
      </top>
      <bottom style="medium">
        <color rgb="FFDDDDDD"/>
      </bottom>
      <diagonal/>
    </border>
    <border>
      <left style="medium">
        <color rgb="FFDDDDDD"/>
      </left>
      <right style="medium">
        <color rgb="FFDDDDDD"/>
      </right>
      <top style="medium">
        <color rgb="FFC00000"/>
      </top>
      <bottom style="medium">
        <color rgb="FFDDDDDD"/>
      </bottom>
      <diagonal/>
    </border>
    <border>
      <left style="medium">
        <color rgb="FFDDDDDD"/>
      </left>
      <right style="medium">
        <color rgb="FFC00000"/>
      </right>
      <top style="medium">
        <color rgb="FFC00000"/>
      </top>
      <bottom style="medium">
        <color rgb="FFDDDDDD"/>
      </bottom>
      <diagonal/>
    </border>
    <border>
      <left/>
      <right style="medium">
        <color rgb="FFDDDDDD"/>
      </right>
      <top/>
      <bottom style="medium">
        <color rgb="FFDDDDDD"/>
      </bottom>
      <diagonal/>
    </border>
    <border>
      <left style="medium">
        <color rgb="FFDDDDDD"/>
      </left>
      <right style="medium">
        <color rgb="FFDDDDDD"/>
      </right>
      <top/>
      <bottom style="medium">
        <color rgb="FFDDDDDD"/>
      </bottom>
      <diagonal/>
    </border>
    <border>
      <left style="medium">
        <color rgb="FFDDDDDD"/>
      </left>
      <right/>
      <top/>
      <bottom style="medium">
        <color rgb="FFDDDDDD"/>
      </bottom>
      <diagonal/>
    </border>
    <border>
      <left style="medium">
        <color rgb="FFC00000"/>
      </left>
      <right style="medium">
        <color rgb="FFC00000"/>
      </right>
      <top style="medium">
        <color rgb="FFDDDDDD"/>
      </top>
      <bottom style="medium">
        <color rgb="FFDDDDDD"/>
      </bottom>
      <diagonal/>
    </border>
    <border>
      <left style="medium">
        <color rgb="FFC00000"/>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C00000"/>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C00000"/>
      </left>
      <right style="medium">
        <color rgb="FFC00000"/>
      </right>
      <top style="thick">
        <color rgb="FFDDDDDD"/>
      </top>
      <bottom style="medium">
        <color rgb="FFDDDDDD"/>
      </bottom>
      <diagonal/>
    </border>
    <border>
      <left style="medium">
        <color rgb="FFC00000"/>
      </left>
      <right style="medium">
        <color rgb="FFDDDDDD"/>
      </right>
      <top style="thick">
        <color rgb="FFDDDDDD"/>
      </top>
      <bottom style="medium">
        <color rgb="FFDDDDDD"/>
      </bottom>
      <diagonal/>
    </border>
    <border>
      <left style="medium">
        <color rgb="FFDDDDDD"/>
      </left>
      <right style="medium">
        <color rgb="FFDDDDDD"/>
      </right>
      <top style="thick">
        <color rgb="FFDDDDDD"/>
      </top>
      <bottom style="medium">
        <color rgb="FFDDDDDD"/>
      </bottom>
      <diagonal/>
    </border>
    <border>
      <left style="medium">
        <color rgb="FFDDDDDD"/>
      </left>
      <right style="medium">
        <color rgb="FFC00000"/>
      </right>
      <top style="thick">
        <color rgb="FFDDDDDD"/>
      </top>
      <bottom style="medium">
        <color rgb="FFDDDDDD"/>
      </bottom>
      <diagonal/>
    </border>
    <border>
      <left/>
      <right style="medium">
        <color rgb="FFDDDDDD"/>
      </right>
      <top style="thick">
        <color rgb="FFDDDDDD"/>
      </top>
      <bottom style="medium">
        <color rgb="FFDDDDDD"/>
      </bottom>
      <diagonal/>
    </border>
    <border>
      <left style="medium">
        <color rgb="FFDDDDDD"/>
      </left>
      <right/>
      <top style="thick">
        <color rgb="FFDDDDDD"/>
      </top>
      <bottom style="medium">
        <color rgb="FFDDDDDD"/>
      </bottom>
      <diagonal/>
    </border>
    <border>
      <left style="medium">
        <color rgb="FFC00000"/>
      </left>
      <right style="medium">
        <color rgb="FFC00000"/>
      </right>
      <top style="medium">
        <color rgb="FFDDDDDD"/>
      </top>
      <bottom style="medium">
        <color rgb="FFC00000"/>
      </bottom>
      <diagonal/>
    </border>
    <border>
      <left style="medium">
        <color rgb="FFC00000"/>
      </left>
      <right style="medium">
        <color rgb="FFDDDDDD"/>
      </right>
      <top style="medium">
        <color rgb="FFDDDDDD"/>
      </top>
      <bottom style="medium">
        <color rgb="FFC00000"/>
      </bottom>
      <diagonal/>
    </border>
    <border>
      <left style="medium">
        <color rgb="FFDDDDDD"/>
      </left>
      <right style="medium">
        <color rgb="FFDDDDDD"/>
      </right>
      <top style="medium">
        <color rgb="FFDDDDDD"/>
      </top>
      <bottom style="medium">
        <color rgb="FFC00000"/>
      </bottom>
      <diagonal/>
    </border>
    <border>
      <left style="medium">
        <color rgb="FFDDDDDD"/>
      </left>
      <right style="medium">
        <color rgb="FFC00000"/>
      </right>
      <top style="medium">
        <color rgb="FFDDDDDD"/>
      </top>
      <bottom style="medium">
        <color rgb="FFC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6">
    <xf numFmtId="0" fontId="0" fillId="0" borderId="0"/>
    <xf numFmtId="0" fontId="3" fillId="0" borderId="0" applyNumberFormat="0" applyFill="0" applyBorder="0" applyAlignment="0" applyProtection="0">
      <alignment vertical="top"/>
      <protection locked="0"/>
    </xf>
    <xf numFmtId="9" fontId="29" fillId="0" borderId="0" applyFont="0" applyFill="0" applyBorder="0" applyAlignment="0" applyProtection="0"/>
    <xf numFmtId="0" fontId="1" fillId="0" borderId="0"/>
    <xf numFmtId="0" fontId="39" fillId="0" borderId="0" applyNumberFormat="0" applyFill="0" applyBorder="0" applyAlignment="0" applyProtection="0">
      <alignment vertical="top"/>
      <protection locked="0"/>
    </xf>
    <xf numFmtId="9" fontId="24" fillId="0" borderId="0" applyFont="0" applyFill="0" applyBorder="0" applyAlignment="0" applyProtection="0"/>
  </cellStyleXfs>
  <cellXfs count="315">
    <xf numFmtId="0" fontId="0" fillId="0" borderId="0" xfId="0"/>
    <xf numFmtId="0" fontId="0" fillId="0" borderId="0" xfId="0" applyAlignment="1">
      <alignment wrapText="1"/>
    </xf>
    <xf numFmtId="0" fontId="5" fillId="0" borderId="0" xfId="0" applyFont="1" applyBorder="1" applyAlignment="1">
      <alignment horizontal="left" vertical="top"/>
    </xf>
    <xf numFmtId="0" fontId="5" fillId="0" borderId="0" xfId="0" applyFont="1" applyBorder="1" applyAlignment="1">
      <alignment vertical="top"/>
    </xf>
    <xf numFmtId="0" fontId="7" fillId="0" borderId="1" xfId="0" applyFont="1" applyBorder="1" applyAlignment="1">
      <alignment horizontal="left" vertical="top"/>
    </xf>
    <xf numFmtId="0" fontId="4" fillId="2" borderId="1" xfId="0" applyFont="1" applyFill="1" applyBorder="1" applyAlignment="1">
      <alignment wrapText="1"/>
    </xf>
    <xf numFmtId="0" fontId="4" fillId="2" borderId="1" xfId="0" applyFont="1" applyFill="1" applyBorder="1" applyAlignment="1"/>
    <xf numFmtId="0" fontId="4" fillId="2" borderId="2" xfId="0" applyFont="1" applyFill="1" applyBorder="1" applyAlignment="1">
      <alignment wrapText="1"/>
    </xf>
    <xf numFmtId="0" fontId="5" fillId="0" borderId="0" xfId="0" applyFont="1" applyBorder="1" applyAlignment="1">
      <alignment horizontal="left"/>
    </xf>
    <xf numFmtId="0" fontId="4" fillId="2" borderId="3" xfId="0" applyFont="1" applyFill="1" applyBorder="1" applyAlignment="1">
      <alignment wrapText="1"/>
    </xf>
    <xf numFmtId="0" fontId="4" fillId="2" borderId="3" xfId="0" applyFont="1" applyFill="1" applyBorder="1" applyAlignment="1"/>
    <xf numFmtId="49"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49" fontId="7" fillId="0" borderId="0" xfId="0" applyNumberFormat="1" applyFont="1" applyAlignment="1">
      <alignment horizontal="right" vertical="top"/>
    </xf>
    <xf numFmtId="49" fontId="7" fillId="0" borderId="0" xfId="0" applyNumberFormat="1" applyFont="1" applyAlignment="1">
      <alignment vertical="top" wrapText="1"/>
    </xf>
    <xf numFmtId="0" fontId="7" fillId="0" borderId="0" xfId="0" applyFont="1" applyAlignment="1">
      <alignment vertical="top"/>
    </xf>
    <xf numFmtId="49" fontId="7" fillId="0" borderId="0" xfId="0" applyNumberFormat="1" applyFont="1" applyAlignment="1">
      <alignment vertical="top"/>
    </xf>
    <xf numFmtId="0" fontId="9" fillId="0" borderId="0" xfId="0" applyFont="1" applyAlignment="1">
      <alignment vertical="top"/>
    </xf>
    <xf numFmtId="0" fontId="7" fillId="0" borderId="0" xfId="0" applyFont="1" applyAlignment="1">
      <alignment vertical="top" wrapText="1"/>
    </xf>
    <xf numFmtId="0" fontId="8" fillId="0" borderId="0" xfId="0" applyFont="1" applyAlignment="1">
      <alignment horizontal="center" vertical="top"/>
    </xf>
    <xf numFmtId="0" fontId="8" fillId="0" borderId="0" xfId="0" applyFont="1" applyAlignment="1">
      <alignment vertical="top" wrapText="1"/>
    </xf>
    <xf numFmtId="0" fontId="7" fillId="0" borderId="0" xfId="0" applyFont="1" applyBorder="1" applyAlignment="1">
      <alignment vertical="top"/>
    </xf>
    <xf numFmtId="0" fontId="9" fillId="2" borderId="1" xfId="0" applyFont="1" applyFill="1" applyBorder="1" applyAlignment="1">
      <alignment vertical="top"/>
    </xf>
    <xf numFmtId="0" fontId="12" fillId="0" borderId="0" xfId="1" applyFont="1" applyAlignment="1" applyProtection="1">
      <alignment vertical="top"/>
    </xf>
    <xf numFmtId="0" fontId="7" fillId="0" borderId="0" xfId="0" applyFont="1" applyBorder="1" applyAlignment="1">
      <alignment horizontal="left" vertical="top"/>
    </xf>
    <xf numFmtId="0" fontId="7" fillId="0" borderId="0" xfId="0" applyNumberFormat="1" applyFont="1" applyAlignment="1">
      <alignment vertical="top"/>
    </xf>
    <xf numFmtId="0" fontId="0" fillId="0" borderId="0" xfId="0" applyAlignment="1">
      <alignment vertical="top" wrapText="1"/>
    </xf>
    <xf numFmtId="0" fontId="0" fillId="0" borderId="0" xfId="0" applyBorder="1" applyAlignment="1">
      <alignment vertical="top" wrapText="1"/>
    </xf>
    <xf numFmtId="0" fontId="9" fillId="3" borderId="1" xfId="0" applyFont="1" applyFill="1" applyBorder="1" applyAlignment="1">
      <alignment vertical="top"/>
    </xf>
    <xf numFmtId="0" fontId="0" fillId="3" borderId="1" xfId="0" applyFill="1" applyBorder="1" applyAlignment="1">
      <alignment vertical="top"/>
    </xf>
    <xf numFmtId="0" fontId="9" fillId="3" borderId="0" xfId="0" applyFont="1" applyFill="1" applyAlignment="1">
      <alignment vertical="top"/>
    </xf>
    <xf numFmtId="49" fontId="9" fillId="0" borderId="0" xfId="0" applyNumberFormat="1" applyFont="1" applyAlignment="1">
      <alignment vertical="top" wrapText="1"/>
    </xf>
    <xf numFmtId="49" fontId="9" fillId="0" borderId="0" xfId="0" applyNumberFormat="1" applyFont="1" applyAlignment="1">
      <alignment vertical="top"/>
    </xf>
    <xf numFmtId="0" fontId="9" fillId="0" borderId="0" xfId="0" applyNumberFormat="1" applyFont="1" applyAlignment="1">
      <alignment vertical="top"/>
    </xf>
    <xf numFmtId="0" fontId="9" fillId="4" borderId="1" xfId="0" applyFont="1" applyFill="1" applyBorder="1" applyAlignment="1">
      <alignment vertical="top" wrapText="1"/>
    </xf>
    <xf numFmtId="0" fontId="0" fillId="0" borderId="0" xfId="0" applyFill="1" applyBorder="1" applyAlignment="1">
      <alignment vertical="top" wrapText="1"/>
    </xf>
    <xf numFmtId="0" fontId="9" fillId="0" borderId="0" xfId="0" applyFont="1" applyFill="1" applyAlignment="1">
      <alignment vertical="top"/>
    </xf>
    <xf numFmtId="0" fontId="6" fillId="0" borderId="0" xfId="0" applyFont="1" applyFill="1" applyBorder="1" applyAlignment="1">
      <alignment vertical="top" wrapText="1"/>
    </xf>
    <xf numFmtId="0" fontId="7" fillId="0" borderId="4" xfId="0" applyFont="1" applyBorder="1" applyAlignment="1">
      <alignment vertical="top" wrapText="1"/>
    </xf>
    <xf numFmtId="0" fontId="0" fillId="0" borderId="5" xfId="0" applyBorder="1" applyAlignment="1">
      <alignment vertical="top" wrapText="1"/>
    </xf>
    <xf numFmtId="0" fontId="5" fillId="0" borderId="0" xfId="0" applyFont="1" applyFill="1" applyBorder="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vertical="center" wrapText="1"/>
    </xf>
    <xf numFmtId="0" fontId="16" fillId="0" borderId="0" xfId="0" applyFont="1" applyFill="1" applyBorder="1" applyAlignment="1">
      <alignment wrapText="1"/>
    </xf>
    <xf numFmtId="0" fontId="16" fillId="0" borderId="0" xfId="0" applyFont="1" applyBorder="1" applyAlignment="1">
      <alignment horizontal="left"/>
    </xf>
    <xf numFmtId="0" fontId="16" fillId="0" borderId="0" xfId="0" applyFont="1" applyBorder="1" applyAlignment="1">
      <alignment horizontal="left" vertical="top" wrapText="1"/>
    </xf>
    <xf numFmtId="0" fontId="15" fillId="0" borderId="0" xfId="0" applyFont="1" applyBorder="1" applyAlignment="1">
      <alignment horizontal="left" vertical="center"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16" fillId="0" borderId="0" xfId="0" applyNumberFormat="1" applyFont="1" applyBorder="1" applyAlignment="1">
      <alignment horizontal="left" wrapText="1"/>
    </xf>
    <xf numFmtId="0" fontId="18" fillId="0" borderId="0" xfId="0" applyFont="1" applyAlignment="1">
      <alignment vertical="center" wrapText="1"/>
    </xf>
    <xf numFmtId="0" fontId="15" fillId="0" borderId="0" xfId="0" applyFont="1" applyFill="1" applyBorder="1" applyAlignment="1">
      <alignment horizontal="left" vertical="center" wrapText="1"/>
    </xf>
    <xf numFmtId="0" fontId="16" fillId="0" borderId="0" xfId="0" applyFont="1" applyFill="1" applyBorder="1" applyAlignment="1">
      <alignment horizontal="left"/>
    </xf>
    <xf numFmtId="0" fontId="19" fillId="0" borderId="0" xfId="0" applyFont="1" applyAlignment="1">
      <alignment wrapText="1"/>
    </xf>
    <xf numFmtId="0" fontId="20" fillId="0" borderId="0" xfId="0" applyFont="1" applyAlignment="1">
      <alignment wrapText="1"/>
    </xf>
    <xf numFmtId="0" fontId="16" fillId="0" borderId="0" xfId="0" applyFont="1" applyAlignment="1">
      <alignment vertical="center" wrapText="1"/>
    </xf>
    <xf numFmtId="0" fontId="16" fillId="0" borderId="0" xfId="0" applyFont="1" applyFill="1" applyBorder="1" applyAlignment="1">
      <alignment vertical="center" wrapText="1"/>
    </xf>
    <xf numFmtId="0" fontId="17" fillId="0" borderId="0" xfId="0" applyFont="1" applyFill="1" applyBorder="1" applyAlignment="1">
      <alignment vertical="center" wrapText="1"/>
    </xf>
    <xf numFmtId="0" fontId="22" fillId="0" borderId="0" xfId="0" applyFont="1"/>
    <xf numFmtId="0" fontId="23" fillId="0" borderId="0" xfId="0" applyFont="1"/>
    <xf numFmtId="0" fontId="16" fillId="0" borderId="0" xfId="0" applyFont="1" applyFill="1" applyBorder="1" applyAlignment="1">
      <alignment horizontal="left" wrapText="1"/>
    </xf>
    <xf numFmtId="0" fontId="17" fillId="0" borderId="0" xfId="0" applyFont="1"/>
    <xf numFmtId="0" fontId="9" fillId="5" borderId="4" xfId="0" applyFont="1" applyFill="1" applyBorder="1" applyAlignment="1">
      <alignment vertical="top" wrapText="1"/>
    </xf>
    <xf numFmtId="0" fontId="9" fillId="5" borderId="4" xfId="0" applyFont="1" applyFill="1" applyBorder="1" applyAlignment="1">
      <alignment vertical="top"/>
    </xf>
    <xf numFmtId="0" fontId="9" fillId="5" borderId="5" xfId="0" applyFont="1" applyFill="1" applyBorder="1" applyAlignment="1">
      <alignment vertical="top"/>
    </xf>
    <xf numFmtId="0" fontId="26" fillId="0" borderId="0" xfId="0" applyFont="1" applyAlignment="1">
      <alignment wrapText="1"/>
    </xf>
    <xf numFmtId="0" fontId="24" fillId="0" borderId="0" xfId="0" applyFont="1"/>
    <xf numFmtId="0" fontId="24" fillId="0" borderId="0" xfId="0" applyFont="1" applyAlignment="1">
      <alignment wrapText="1"/>
    </xf>
    <xf numFmtId="0" fontId="25" fillId="0" borderId="0" xfId="1" applyFont="1" applyAlignment="1" applyProtection="1">
      <alignment horizontal="left" vertical="top" indent="1"/>
    </xf>
    <xf numFmtId="0" fontId="24" fillId="0" borderId="0" xfId="0" applyFont="1" applyAlignment="1">
      <alignment vertical="top" wrapText="1"/>
    </xf>
    <xf numFmtId="0" fontId="24" fillId="0" borderId="0" xfId="0" applyFont="1" applyAlignment="1">
      <alignment horizontal="left" vertical="top" wrapText="1"/>
    </xf>
    <xf numFmtId="0" fontId="24" fillId="0" borderId="0" xfId="0" applyFont="1" applyAlignment="1">
      <alignment vertical="top"/>
    </xf>
    <xf numFmtId="0" fontId="25" fillId="0" borderId="0" xfId="1" applyFont="1" applyAlignment="1" applyProtection="1">
      <alignment horizontal="left"/>
    </xf>
    <xf numFmtId="0" fontId="16" fillId="0" borderId="0" xfId="0" applyFont="1" applyAlignment="1">
      <alignment vertical="top" wrapText="1"/>
    </xf>
    <xf numFmtId="0" fontId="0" fillId="0" borderId="0" xfId="0" applyFont="1" applyAlignment="1">
      <alignment wrapText="1"/>
    </xf>
    <xf numFmtId="0" fontId="24" fillId="0" borderId="0" xfId="0" applyFont="1" applyAlignment="1">
      <alignment vertical="center"/>
    </xf>
    <xf numFmtId="0" fontId="25" fillId="0" borderId="0" xfId="1" applyFont="1" applyAlignment="1" applyProtection="1"/>
    <xf numFmtId="0" fontId="24" fillId="6" borderId="0" xfId="0" applyFont="1" applyFill="1" applyAlignment="1">
      <alignment horizontal="left" vertical="top" wrapText="1"/>
    </xf>
    <xf numFmtId="0" fontId="3" fillId="0" borderId="0" xfId="1" applyAlignment="1" applyProtection="1">
      <alignment horizontal="left" vertical="top"/>
    </xf>
    <xf numFmtId="0" fontId="3" fillId="0" borderId="0" xfId="1" applyAlignment="1" applyProtection="1">
      <alignment horizontal="left"/>
    </xf>
    <xf numFmtId="0" fontId="3" fillId="0" borderId="0" xfId="1" applyAlignment="1" applyProtection="1"/>
    <xf numFmtId="0" fontId="27" fillId="2" borderId="1" xfId="0" applyFont="1" applyFill="1" applyBorder="1" applyAlignment="1">
      <alignment horizontal="center" wrapText="1"/>
    </xf>
    <xf numFmtId="0" fontId="4" fillId="0" borderId="0" xfId="0" applyFont="1"/>
    <xf numFmtId="0" fontId="3" fillId="0" borderId="0" xfId="1" applyAlignment="1" applyProtection="1">
      <alignment vertical="top"/>
    </xf>
    <xf numFmtId="0" fontId="25" fillId="0" borderId="0" xfId="1" applyFont="1" applyAlignment="1" applyProtection="1">
      <alignment vertical="top"/>
    </xf>
    <xf numFmtId="9" fontId="0" fillId="0" borderId="0" xfId="2" applyFont="1"/>
    <xf numFmtId="0" fontId="24" fillId="0" borderId="0" xfId="0" applyFont="1" applyFill="1" applyAlignment="1">
      <alignment horizontal="left" vertical="top" wrapText="1"/>
    </xf>
    <xf numFmtId="0" fontId="4" fillId="7" borderId="0" xfId="0" applyFont="1" applyFill="1"/>
    <xf numFmtId="0" fontId="0" fillId="0" borderId="0" xfId="0" applyAlignment="1">
      <alignment vertical="top" wrapText="1"/>
    </xf>
    <xf numFmtId="0" fontId="24" fillId="0" borderId="0" xfId="0" applyFont="1" applyAlignment="1">
      <alignment horizontal="left" vertical="center" wrapText="1"/>
    </xf>
    <xf numFmtId="0" fontId="24" fillId="0" borderId="0" xfId="0" applyFont="1" applyAlignment="1">
      <alignment vertical="center" wrapText="1"/>
    </xf>
    <xf numFmtId="0" fontId="16" fillId="8" borderId="0" xfId="0" applyFont="1" applyFill="1" applyBorder="1" applyAlignment="1">
      <alignment wrapText="1"/>
    </xf>
    <xf numFmtId="0" fontId="16" fillId="8" borderId="0" xfId="0" applyFont="1" applyFill="1" applyBorder="1" applyAlignment="1">
      <alignment horizontal="left" wrapText="1"/>
    </xf>
    <xf numFmtId="0" fontId="24" fillId="8" borderId="0" xfId="0" applyFont="1" applyFill="1" applyAlignment="1">
      <alignment horizontal="left" vertical="center" wrapText="1"/>
    </xf>
    <xf numFmtId="0" fontId="16" fillId="0" borderId="0" xfId="0" applyFont="1" applyFill="1" applyAlignment="1">
      <alignment vertical="center" wrapText="1"/>
    </xf>
    <xf numFmtId="0" fontId="0" fillId="0" borderId="0" xfId="0" applyFill="1"/>
    <xf numFmtId="0" fontId="24" fillId="0" borderId="0" xfId="0" applyFont="1" applyFill="1" applyAlignment="1">
      <alignment vertical="top" wrapText="1"/>
    </xf>
    <xf numFmtId="0" fontId="24" fillId="8" borderId="0" xfId="0" applyNumberFormat="1" applyFont="1" applyFill="1" applyAlignment="1">
      <alignment horizontal="left" vertical="top" wrapText="1"/>
    </xf>
    <xf numFmtId="0" fontId="16" fillId="8" borderId="0" xfId="0" applyFont="1" applyFill="1" applyAlignment="1">
      <alignment vertical="center" wrapText="1"/>
    </xf>
    <xf numFmtId="0" fontId="24" fillId="8" borderId="0" xfId="0" applyFont="1" applyFill="1" applyAlignment="1">
      <alignment horizontal="left" vertical="top" wrapText="1"/>
    </xf>
    <xf numFmtId="0" fontId="7" fillId="0" borderId="1" xfId="0" applyFont="1" applyBorder="1" applyAlignment="1">
      <alignment horizontal="left" vertical="top" wrapText="1"/>
    </xf>
    <xf numFmtId="0" fontId="7" fillId="9" borderId="1" xfId="0" applyFont="1" applyFill="1" applyBorder="1" applyAlignment="1">
      <alignment horizontal="left" vertical="top" wrapText="1"/>
    </xf>
    <xf numFmtId="0" fontId="0" fillId="0" borderId="0" xfId="0" quotePrefix="1"/>
    <xf numFmtId="0" fontId="31" fillId="0" borderId="0" xfId="0" applyFont="1"/>
    <xf numFmtId="0" fontId="9" fillId="5" borderId="5" xfId="0" applyFont="1" applyFill="1" applyBorder="1" applyAlignment="1">
      <alignment vertical="top" wrapText="1"/>
    </xf>
    <xf numFmtId="0" fontId="32" fillId="10" borderId="9" xfId="0" applyFont="1" applyFill="1" applyBorder="1" applyAlignment="1">
      <alignment horizontal="left" vertical="center" wrapText="1"/>
    </xf>
    <xf numFmtId="0" fontId="32" fillId="10" borderId="10" xfId="0" applyFont="1" applyFill="1" applyBorder="1" applyAlignment="1">
      <alignment horizontal="center" vertical="top" textRotation="60" wrapText="1" readingOrder="1"/>
    </xf>
    <xf numFmtId="0" fontId="32" fillId="10" borderId="11" xfId="0" applyFont="1" applyFill="1" applyBorder="1" applyAlignment="1">
      <alignment horizontal="center" vertical="top" textRotation="60" wrapText="1" readingOrder="1"/>
    </xf>
    <xf numFmtId="0" fontId="32" fillId="10" borderId="12" xfId="0" applyFont="1" applyFill="1" applyBorder="1" applyAlignment="1">
      <alignment horizontal="center" vertical="top" textRotation="60" wrapText="1" readingOrder="1"/>
    </xf>
    <xf numFmtId="0" fontId="32" fillId="10" borderId="13" xfId="0" applyFont="1" applyFill="1" applyBorder="1" applyAlignment="1">
      <alignment horizontal="center" vertical="top" textRotation="60" wrapText="1" readingOrder="1"/>
    </xf>
    <xf numFmtId="0" fontId="32" fillId="10" borderId="14" xfId="0" applyFont="1" applyFill="1" applyBorder="1" applyAlignment="1">
      <alignment horizontal="center" vertical="top" textRotation="60" wrapText="1" readingOrder="1"/>
    </xf>
    <xf numFmtId="0" fontId="32" fillId="10" borderId="15" xfId="0" applyFont="1" applyFill="1" applyBorder="1" applyAlignment="1">
      <alignment horizontal="center" vertical="top" textRotation="60" wrapText="1" readingOrder="1"/>
    </xf>
    <xf numFmtId="0" fontId="0" fillId="0" borderId="16" xfId="0" applyBorder="1"/>
    <xf numFmtId="0" fontId="34" fillId="10" borderId="17" xfId="0" applyFont="1" applyFill="1" applyBorder="1" applyAlignment="1">
      <alignment horizontal="center" vertical="center" wrapText="1"/>
    </xf>
    <xf numFmtId="0" fontId="0" fillId="0" borderId="0" xfId="0" applyBorder="1"/>
    <xf numFmtId="0" fontId="32" fillId="11" borderId="21" xfId="0" applyFont="1" applyFill="1" applyBorder="1" applyAlignment="1">
      <alignment horizontal="left" vertical="center" wrapText="1" readingOrder="1"/>
    </xf>
    <xf numFmtId="0" fontId="38" fillId="11" borderId="22" xfId="0" applyFont="1" applyFill="1" applyBorder="1" applyAlignment="1">
      <alignment horizontal="center" vertical="center" wrapText="1" readingOrder="1"/>
    </xf>
    <xf numFmtId="0" fontId="38" fillId="11" borderId="23" xfId="0" applyFont="1" applyFill="1" applyBorder="1" applyAlignment="1">
      <alignment horizontal="center" vertical="center" wrapText="1"/>
    </xf>
    <xf numFmtId="0" fontId="38" fillId="11" borderId="24" xfId="0" applyFont="1" applyFill="1" applyBorder="1" applyAlignment="1">
      <alignment horizontal="center" vertical="center" wrapText="1"/>
    </xf>
    <xf numFmtId="0" fontId="38" fillId="11" borderId="25" xfId="0" applyFont="1" applyFill="1" applyBorder="1" applyAlignment="1">
      <alignment horizontal="center" vertical="center" wrapText="1" readingOrder="1"/>
    </xf>
    <xf numFmtId="0" fontId="38" fillId="11" borderId="26" xfId="0" applyFont="1" applyFill="1" applyBorder="1" applyAlignment="1">
      <alignment horizontal="center" vertical="center" wrapText="1"/>
    </xf>
    <xf numFmtId="0" fontId="38" fillId="11" borderId="27" xfId="0" applyFont="1" applyFill="1" applyBorder="1" applyAlignment="1">
      <alignment horizontal="center" vertical="center" wrapText="1"/>
    </xf>
    <xf numFmtId="0" fontId="38" fillId="11" borderId="22" xfId="0" applyFont="1" applyFill="1" applyBorder="1" applyAlignment="1">
      <alignment horizontal="center" vertical="center" wrapText="1"/>
    </xf>
    <xf numFmtId="0" fontId="32" fillId="12" borderId="28" xfId="0" applyFont="1" applyFill="1" applyBorder="1" applyAlignment="1">
      <alignment horizontal="left" vertical="center" wrapText="1" readingOrder="1"/>
    </xf>
    <xf numFmtId="0" fontId="38" fillId="12" borderId="29" xfId="0" applyFont="1" applyFill="1" applyBorder="1" applyAlignment="1">
      <alignment horizontal="center" vertical="center" wrapText="1"/>
    </xf>
    <xf numFmtId="0" fontId="38" fillId="12" borderId="30" xfId="0" applyFont="1" applyFill="1" applyBorder="1" applyAlignment="1">
      <alignment horizontal="center" vertical="center" wrapText="1" readingOrder="1"/>
    </xf>
    <xf numFmtId="0" fontId="38" fillId="12" borderId="31" xfId="0" applyFont="1" applyFill="1" applyBorder="1" applyAlignment="1">
      <alignment horizontal="center" vertical="center" wrapText="1"/>
    </xf>
    <xf numFmtId="0" fontId="38" fillId="12" borderId="32" xfId="0" applyFont="1" applyFill="1" applyBorder="1" applyAlignment="1">
      <alignment horizontal="center" vertical="center" wrapText="1" readingOrder="1"/>
    </xf>
    <xf numFmtId="0" fontId="38" fillId="12" borderId="30" xfId="0" applyFont="1" applyFill="1" applyBorder="1" applyAlignment="1">
      <alignment horizontal="center" vertical="center" wrapText="1"/>
    </xf>
    <xf numFmtId="0" fontId="38" fillId="12" borderId="33" xfId="0" applyFont="1" applyFill="1" applyBorder="1" applyAlignment="1">
      <alignment horizontal="center" vertical="center" wrapText="1"/>
    </xf>
    <xf numFmtId="0" fontId="38" fillId="12" borderId="31" xfId="0" applyFont="1" applyFill="1" applyBorder="1" applyAlignment="1">
      <alignment horizontal="center" vertical="center" wrapText="1" readingOrder="1"/>
    </xf>
    <xf numFmtId="0" fontId="38" fillId="12" borderId="29" xfId="0" applyFont="1" applyFill="1" applyBorder="1" applyAlignment="1">
      <alignment horizontal="center" vertical="center" wrapText="1" readingOrder="1"/>
    </xf>
    <xf numFmtId="0" fontId="32" fillId="11" borderId="28" xfId="0" applyFont="1" applyFill="1" applyBorder="1" applyAlignment="1">
      <alignment horizontal="left" vertical="center" wrapText="1" readingOrder="1"/>
    </xf>
    <xf numFmtId="0" fontId="38" fillId="11" borderId="29" xfId="0" applyFont="1" applyFill="1" applyBorder="1" applyAlignment="1">
      <alignment horizontal="center" vertical="center" wrapText="1"/>
    </xf>
    <xf numFmtId="0" fontId="38" fillId="11" borderId="30" xfId="0" applyFont="1" applyFill="1" applyBorder="1" applyAlignment="1">
      <alignment horizontal="center" vertical="center" wrapText="1" readingOrder="1"/>
    </xf>
    <xf numFmtId="0" fontId="38" fillId="11" borderId="30" xfId="0" applyFont="1" applyFill="1" applyBorder="1" applyAlignment="1">
      <alignment horizontal="center" vertical="center" wrapText="1"/>
    </xf>
    <xf numFmtId="0" fontId="38" fillId="11" borderId="31" xfId="0" applyFont="1" applyFill="1" applyBorder="1" applyAlignment="1">
      <alignment horizontal="center" vertical="center" wrapText="1" readingOrder="1"/>
    </xf>
    <xf numFmtId="0" fontId="38" fillId="11" borderId="32" xfId="0" applyFont="1" applyFill="1" applyBorder="1" applyAlignment="1">
      <alignment horizontal="center" vertical="center" wrapText="1" readingOrder="1"/>
    </xf>
    <xf numFmtId="0" fontId="38" fillId="11" borderId="33" xfId="0" applyFont="1" applyFill="1" applyBorder="1" applyAlignment="1">
      <alignment horizontal="center" vertical="center" wrapText="1"/>
    </xf>
    <xf numFmtId="0" fontId="38" fillId="11" borderId="31" xfId="0" applyFont="1" applyFill="1" applyBorder="1" applyAlignment="1">
      <alignment horizontal="center" vertical="center" wrapText="1"/>
    </xf>
    <xf numFmtId="0" fontId="38" fillId="11" borderId="33" xfId="0" applyFont="1" applyFill="1" applyBorder="1" applyAlignment="1">
      <alignment horizontal="center" vertical="center" wrapText="1" readingOrder="1"/>
    </xf>
    <xf numFmtId="0" fontId="38" fillId="11" borderId="29" xfId="0" applyFont="1" applyFill="1" applyBorder="1" applyAlignment="1">
      <alignment horizontal="center" vertical="center" wrapText="1" readingOrder="1"/>
    </xf>
    <xf numFmtId="0" fontId="32" fillId="12" borderId="34" xfId="0" applyFont="1" applyFill="1" applyBorder="1" applyAlignment="1">
      <alignment horizontal="left" vertical="center" wrapText="1" readingOrder="1"/>
    </xf>
    <xf numFmtId="0" fontId="32" fillId="12" borderId="35" xfId="0" applyFont="1" applyFill="1" applyBorder="1" applyAlignment="1">
      <alignment horizontal="left" vertical="center" wrapText="1" readingOrder="1"/>
    </xf>
    <xf numFmtId="0" fontId="32" fillId="12" borderId="36" xfId="0" applyFont="1" applyFill="1" applyBorder="1" applyAlignment="1">
      <alignment horizontal="left" vertical="center" wrapText="1" readingOrder="1"/>
    </xf>
    <xf numFmtId="0" fontId="32" fillId="12" borderId="37" xfId="0" applyFont="1" applyFill="1" applyBorder="1" applyAlignment="1">
      <alignment horizontal="left" vertical="center" wrapText="1" readingOrder="1"/>
    </xf>
    <xf numFmtId="0" fontId="38" fillId="12" borderId="38" xfId="0" applyFont="1" applyFill="1" applyBorder="1" applyAlignment="1">
      <alignment horizontal="center" vertical="center" wrapText="1" readingOrder="1"/>
    </xf>
    <xf numFmtId="0" fontId="38" fillId="12" borderId="36" xfId="0" applyFont="1" applyFill="1" applyBorder="1" applyAlignment="1">
      <alignment horizontal="center" vertical="center" wrapText="1"/>
    </xf>
    <xf numFmtId="0" fontId="38" fillId="12" borderId="39" xfId="0" applyFont="1" applyFill="1" applyBorder="1" applyAlignment="1">
      <alignment horizontal="center" vertical="center" wrapText="1"/>
    </xf>
    <xf numFmtId="0" fontId="38" fillId="12" borderId="35" xfId="0" applyFont="1" applyFill="1" applyBorder="1" applyAlignment="1">
      <alignment horizontal="center" vertical="center" wrapText="1"/>
    </xf>
    <xf numFmtId="0" fontId="38" fillId="12" borderId="37" xfId="0" applyFont="1" applyFill="1" applyBorder="1" applyAlignment="1">
      <alignment horizontal="center" vertical="center" wrapText="1"/>
    </xf>
    <xf numFmtId="0" fontId="32" fillId="11" borderId="29" xfId="0" applyFont="1" applyFill="1" applyBorder="1" applyAlignment="1">
      <alignment horizontal="left" vertical="center" wrapText="1" readingOrder="1"/>
    </xf>
    <xf numFmtId="0" fontId="32" fillId="11" borderId="30" xfId="0" applyFont="1" applyFill="1" applyBorder="1" applyAlignment="1">
      <alignment horizontal="left" vertical="center" wrapText="1" readingOrder="1"/>
    </xf>
    <xf numFmtId="0" fontId="32" fillId="11" borderId="31" xfId="0" applyFont="1" applyFill="1" applyBorder="1" applyAlignment="1">
      <alignment horizontal="left" vertical="center" wrapText="1" readingOrder="1"/>
    </xf>
    <xf numFmtId="0" fontId="32" fillId="12" borderId="29" xfId="0" applyFont="1" applyFill="1" applyBorder="1" applyAlignment="1">
      <alignment horizontal="left" vertical="center" wrapText="1" readingOrder="1"/>
    </xf>
    <xf numFmtId="0" fontId="32" fillId="12" borderId="30" xfId="0" applyFont="1" applyFill="1" applyBorder="1" applyAlignment="1">
      <alignment horizontal="left" vertical="center" wrapText="1" readingOrder="1"/>
    </xf>
    <xf numFmtId="0" fontId="32" fillId="12" borderId="31" xfId="0" applyFont="1" applyFill="1" applyBorder="1" applyAlignment="1">
      <alignment horizontal="left" vertical="center" wrapText="1" readingOrder="1"/>
    </xf>
    <xf numFmtId="0" fontId="38" fillId="11" borderId="32" xfId="0" applyFont="1" applyFill="1" applyBorder="1" applyAlignment="1">
      <alignment horizontal="center" vertical="center" wrapText="1"/>
    </xf>
    <xf numFmtId="0" fontId="38" fillId="12" borderId="32" xfId="0" applyFont="1" applyFill="1" applyBorder="1" applyAlignment="1">
      <alignment horizontal="center" vertical="center" wrapText="1"/>
    </xf>
    <xf numFmtId="0" fontId="38" fillId="12" borderId="33" xfId="0" applyFont="1" applyFill="1" applyBorder="1" applyAlignment="1">
      <alignment horizontal="center" vertical="center" wrapText="1" readingOrder="1"/>
    </xf>
    <xf numFmtId="0" fontId="38" fillId="11" borderId="29" xfId="0" applyFont="1" applyFill="1" applyBorder="1" applyAlignment="1">
      <alignment horizontal="left" vertical="center" wrapText="1" readingOrder="1"/>
    </xf>
    <xf numFmtId="0" fontId="38" fillId="11" borderId="30" xfId="0" applyFont="1" applyFill="1" applyBorder="1" applyAlignment="1">
      <alignment horizontal="left" vertical="center" wrapText="1" readingOrder="1"/>
    </xf>
    <xf numFmtId="0" fontId="38" fillId="11" borderId="31" xfId="0" applyFont="1" applyFill="1" applyBorder="1" applyAlignment="1">
      <alignment horizontal="left" vertical="center" wrapText="1" readingOrder="1"/>
    </xf>
    <xf numFmtId="0" fontId="32" fillId="11" borderId="40" xfId="0" applyFont="1" applyFill="1" applyBorder="1" applyAlignment="1">
      <alignment horizontal="left" vertical="center" wrapText="1" readingOrder="1"/>
    </xf>
    <xf numFmtId="0" fontId="32" fillId="11" borderId="41" xfId="0" applyFont="1" applyFill="1" applyBorder="1" applyAlignment="1">
      <alignment horizontal="left" vertical="center" wrapText="1" readingOrder="1"/>
    </xf>
    <xf numFmtId="0" fontId="32" fillId="11" borderId="42" xfId="0" applyFont="1" applyFill="1" applyBorder="1" applyAlignment="1">
      <alignment horizontal="left" vertical="center" wrapText="1" readingOrder="1"/>
    </xf>
    <xf numFmtId="0" fontId="32" fillId="11" borderId="43" xfId="0" applyFont="1" applyFill="1" applyBorder="1" applyAlignment="1">
      <alignment horizontal="left" vertical="center" wrapText="1" readingOrder="1"/>
    </xf>
    <xf numFmtId="0" fontId="38" fillId="11" borderId="41" xfId="0" applyFont="1" applyFill="1" applyBorder="1" applyAlignment="1">
      <alignment horizontal="center" vertical="center" wrapText="1"/>
    </xf>
    <xf numFmtId="0" fontId="38" fillId="11" borderId="42" xfId="0" applyFont="1" applyFill="1" applyBorder="1" applyAlignment="1">
      <alignment horizontal="center" vertical="center" wrapText="1"/>
    </xf>
    <xf numFmtId="0" fontId="38" fillId="11" borderId="42" xfId="0" applyFont="1" applyFill="1" applyBorder="1" applyAlignment="1">
      <alignment horizontal="center" vertical="center" wrapText="1" readingOrder="1"/>
    </xf>
    <xf numFmtId="0" fontId="38" fillId="11" borderId="43" xfId="0" applyFont="1" applyFill="1" applyBorder="1" applyAlignment="1">
      <alignment horizontal="center" vertical="center" wrapText="1" readingOrder="1"/>
    </xf>
    <xf numFmtId="0" fontId="38" fillId="11" borderId="41" xfId="0" applyFont="1" applyFill="1" applyBorder="1" applyAlignment="1">
      <alignment horizontal="center" vertical="center" wrapText="1" readingOrder="1"/>
    </xf>
    <xf numFmtId="0" fontId="38" fillId="11" borderId="43" xfId="0" applyFont="1" applyFill="1" applyBorder="1" applyAlignment="1">
      <alignment horizontal="center" vertical="center" wrapText="1"/>
    </xf>
    <xf numFmtId="0" fontId="39" fillId="0" borderId="0" xfId="4" applyAlignment="1" applyProtection="1">
      <alignment horizontal="right" vertical="center"/>
    </xf>
    <xf numFmtId="0" fontId="3" fillId="0" borderId="0" xfId="4" applyFont="1" applyAlignment="1" applyProtection="1">
      <alignment horizontal="right" vertical="center"/>
    </xf>
    <xf numFmtId="0" fontId="3" fillId="0" borderId="0" xfId="1" applyAlignment="1" applyProtection="1">
      <alignment horizontal="right" vertical="center"/>
    </xf>
    <xf numFmtId="0" fontId="40" fillId="0" borderId="44" xfId="0" applyFont="1" applyBorder="1"/>
    <xf numFmtId="0" fontId="5" fillId="0" borderId="45" xfId="0" applyFont="1" applyFill="1" applyBorder="1" applyAlignment="1">
      <alignment wrapText="1"/>
    </xf>
    <xf numFmtId="0" fontId="0" fillId="0" borderId="45" xfId="0" applyBorder="1"/>
    <xf numFmtId="0" fontId="0" fillId="0" borderId="46" xfId="0" applyBorder="1"/>
    <xf numFmtId="0" fontId="24" fillId="0" borderId="3" xfId="0" applyFont="1" applyBorder="1" applyAlignment="1">
      <alignment horizontal="left" vertical="top" wrapText="1"/>
    </xf>
    <xf numFmtId="0" fontId="16" fillId="0" borderId="3" xfId="0" applyFont="1" applyFill="1" applyBorder="1" applyAlignment="1">
      <alignment vertical="center" wrapText="1"/>
    </xf>
    <xf numFmtId="0" fontId="24" fillId="0" borderId="3" xfId="0" applyFont="1" applyBorder="1" applyAlignment="1">
      <alignment wrapText="1"/>
    </xf>
    <xf numFmtId="0" fontId="24" fillId="0" borderId="3" xfId="0" applyFont="1" applyBorder="1"/>
    <xf numFmtId="0" fontId="0" fillId="0" borderId="3" xfId="0" applyBorder="1"/>
    <xf numFmtId="0" fontId="0" fillId="0" borderId="3" xfId="0" applyBorder="1" applyAlignment="1">
      <alignment wrapText="1"/>
    </xf>
    <xf numFmtId="0" fontId="0" fillId="0" borderId="3" xfId="0" quotePrefix="1" applyBorder="1" applyAlignment="1">
      <alignment wrapText="1"/>
    </xf>
    <xf numFmtId="0" fontId="24" fillId="0" borderId="47" xfId="0" applyFont="1" applyBorder="1" applyAlignment="1">
      <alignment horizontal="left" vertical="top" wrapText="1"/>
    </xf>
    <xf numFmtId="0" fontId="0" fillId="0" borderId="47" xfId="0" applyBorder="1"/>
    <xf numFmtId="0" fontId="0" fillId="0" borderId="1" xfId="0" applyBorder="1"/>
    <xf numFmtId="0" fontId="24" fillId="0" borderId="1" xfId="0" applyFont="1" applyBorder="1" applyAlignment="1">
      <alignment horizontal="left" vertical="top" wrapText="1"/>
    </xf>
    <xf numFmtId="0" fontId="16" fillId="0" borderId="1" xfId="0" applyFont="1" applyFill="1" applyBorder="1" applyAlignment="1">
      <alignment vertical="center" wrapText="1"/>
    </xf>
    <xf numFmtId="0" fontId="24" fillId="0" borderId="1" xfId="0" applyFont="1" applyBorder="1" applyAlignment="1">
      <alignment wrapText="1"/>
    </xf>
    <xf numFmtId="0" fontId="24" fillId="0" borderId="1" xfId="0" applyFont="1" applyBorder="1"/>
    <xf numFmtId="0" fontId="24" fillId="0" borderId="0" xfId="0" applyFont="1" applyBorder="1" applyAlignment="1">
      <alignment horizontal="left" vertical="top" wrapText="1"/>
    </xf>
    <xf numFmtId="0" fontId="0" fillId="0" borderId="0" xfId="0" applyFill="1" applyBorder="1"/>
    <xf numFmtId="9" fontId="0" fillId="0" borderId="0" xfId="5" applyFont="1"/>
    <xf numFmtId="0" fontId="4" fillId="0" borderId="0" xfId="0" applyFont="1" applyFill="1" applyBorder="1" applyAlignment="1">
      <alignment wrapText="1"/>
    </xf>
    <xf numFmtId="0" fontId="24" fillId="0" borderId="1" xfId="0" applyFont="1" applyBorder="1" applyAlignment="1">
      <alignment horizontal="left" vertical="center" wrapText="1"/>
    </xf>
    <xf numFmtId="0" fontId="16" fillId="6" borderId="3" xfId="0" applyFont="1" applyFill="1" applyBorder="1" applyAlignment="1">
      <alignment horizontal="left" vertical="center" wrapText="1"/>
    </xf>
    <xf numFmtId="0" fontId="16" fillId="6" borderId="3" xfId="0" applyFont="1" applyFill="1" applyBorder="1" applyAlignment="1">
      <alignment wrapText="1"/>
    </xf>
    <xf numFmtId="0" fontId="16" fillId="6" borderId="47" xfId="0" applyFont="1" applyFill="1" applyBorder="1" applyAlignment="1">
      <alignment wrapText="1"/>
    </xf>
    <xf numFmtId="0" fontId="0" fillId="6" borderId="47" xfId="0" applyFill="1" applyBorder="1"/>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5" fillId="6" borderId="48" xfId="0" applyFont="1" applyFill="1" applyBorder="1" applyAlignment="1">
      <alignment wrapText="1"/>
    </xf>
    <xf numFmtId="0" fontId="0" fillId="6" borderId="45" xfId="0" applyFill="1" applyBorder="1"/>
    <xf numFmtId="0" fontId="5" fillId="6" borderId="45" xfId="0" applyFont="1" applyFill="1" applyBorder="1" applyAlignment="1">
      <alignment wrapText="1"/>
    </xf>
    <xf numFmtId="0" fontId="0" fillId="0" borderId="0" xfId="0" applyBorder="1" applyAlignment="1">
      <alignment horizontal="center" vertical="center"/>
    </xf>
    <xf numFmtId="0" fontId="0" fillId="0" borderId="0" xfId="0" applyAlignment="1">
      <alignment horizontal="center" vertical="center"/>
    </xf>
    <xf numFmtId="0" fontId="4" fillId="13" borderId="1" xfId="0" applyFont="1" applyFill="1" applyBorder="1" applyAlignment="1">
      <alignment horizontal="center" vertical="center" wrapText="1"/>
    </xf>
    <xf numFmtId="0" fontId="27" fillId="13" borderId="1" xfId="0" applyFont="1" applyFill="1" applyBorder="1" applyAlignment="1">
      <alignment horizontal="center" vertical="center" wrapText="1"/>
    </xf>
    <xf numFmtId="0" fontId="27" fillId="14"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4" borderId="1" xfId="0" applyFont="1" applyFill="1" applyBorder="1" applyAlignment="1">
      <alignment horizontal="left" vertical="center" wrapText="1"/>
    </xf>
    <xf numFmtId="0" fontId="4" fillId="13" borderId="3" xfId="0" applyFont="1" applyFill="1" applyBorder="1" applyAlignment="1">
      <alignment wrapText="1"/>
    </xf>
    <xf numFmtId="0" fontId="4" fillId="13" borderId="3" xfId="0" applyFont="1" applyFill="1" applyBorder="1" applyAlignment="1"/>
    <xf numFmtId="0" fontId="4" fillId="13" borderId="47" xfId="0" applyFont="1" applyFill="1" applyBorder="1" applyAlignment="1"/>
    <xf numFmtId="0" fontId="43" fillId="13" borderId="0" xfId="0" applyFont="1" applyFill="1" applyAlignment="1">
      <alignment horizontal="center" vertical="center" wrapText="1"/>
    </xf>
    <xf numFmtId="0" fontId="24" fillId="13" borderId="6" xfId="0" applyFont="1" applyFill="1" applyBorder="1" applyAlignment="1">
      <alignment horizontal="right"/>
    </xf>
    <xf numFmtId="0" fontId="4" fillId="6" borderId="0" xfId="0" applyFont="1" applyFill="1"/>
    <xf numFmtId="0" fontId="0" fillId="0" borderId="1" xfId="0" applyBorder="1" applyAlignment="1">
      <alignment vertical="top"/>
    </xf>
    <xf numFmtId="0" fontId="16" fillId="6" borderId="1" xfId="0" applyFont="1" applyFill="1" applyBorder="1" applyAlignment="1">
      <alignment vertical="top" wrapText="1"/>
    </xf>
    <xf numFmtId="0" fontId="16" fillId="6" borderId="3" xfId="0" applyFont="1" applyFill="1" applyBorder="1" applyAlignment="1">
      <alignment horizontal="left" vertical="top" wrapText="1"/>
    </xf>
    <xf numFmtId="0" fontId="16" fillId="6" borderId="3" xfId="0" applyFont="1" applyFill="1" applyBorder="1" applyAlignment="1">
      <alignment vertical="top" wrapText="1"/>
    </xf>
    <xf numFmtId="0" fontId="16" fillId="0" borderId="3" xfId="0" applyFont="1" applyFill="1" applyBorder="1" applyAlignment="1">
      <alignment vertical="top" wrapText="1"/>
    </xf>
    <xf numFmtId="0" fontId="24" fillId="0" borderId="3" xfId="0" applyFont="1" applyBorder="1" applyAlignment="1">
      <alignment vertical="top" wrapText="1"/>
    </xf>
    <xf numFmtId="0" fontId="24" fillId="0" borderId="3" xfId="0" applyFont="1" applyBorder="1" applyAlignment="1">
      <alignment vertical="top"/>
    </xf>
    <xf numFmtId="0" fontId="0" fillId="0" borderId="3" xfId="0" applyBorder="1" applyAlignment="1">
      <alignment vertical="top"/>
    </xf>
    <xf numFmtId="0" fontId="24" fillId="0" borderId="3" xfId="0" quotePrefix="1" applyFont="1" applyBorder="1" applyAlignment="1">
      <alignment vertical="top" wrapText="1"/>
    </xf>
    <xf numFmtId="0" fontId="16" fillId="6" borderId="1" xfId="0" applyFont="1" applyFill="1" applyBorder="1" applyAlignment="1">
      <alignment horizontal="left" vertical="top" wrapText="1"/>
    </xf>
    <xf numFmtId="0" fontId="16" fillId="0" borderId="1" xfId="0" applyFont="1" applyFill="1" applyBorder="1" applyAlignment="1">
      <alignment vertical="top" wrapText="1"/>
    </xf>
    <xf numFmtId="0" fontId="24" fillId="0" borderId="1" xfId="0" applyFont="1" applyBorder="1" applyAlignment="1">
      <alignment vertical="top" wrapText="1"/>
    </xf>
    <xf numFmtId="0" fontId="24" fillId="0" borderId="1" xfId="0" applyFont="1" applyBorder="1" applyAlignment="1">
      <alignment vertical="top"/>
    </xf>
    <xf numFmtId="0" fontId="0" fillId="0" borderId="3" xfId="0" quotePrefix="1" applyBorder="1" applyAlignment="1">
      <alignment vertical="top" wrapText="1"/>
    </xf>
    <xf numFmtId="0" fontId="41" fillId="0" borderId="1" xfId="0" applyFont="1" applyBorder="1" applyAlignment="1">
      <alignment horizontal="left" vertical="top"/>
    </xf>
    <xf numFmtId="0" fontId="41" fillId="0" borderId="1" xfId="0" applyFont="1" applyBorder="1" applyAlignment="1">
      <alignment horizontal="left" vertical="top" wrapText="1"/>
    </xf>
    <xf numFmtId="0" fontId="40" fillId="0" borderId="44" xfId="0" applyFont="1" applyBorder="1" applyAlignment="1">
      <alignment vertical="top"/>
    </xf>
    <xf numFmtId="0" fontId="0" fillId="0" borderId="3" xfId="0" applyBorder="1" applyAlignment="1">
      <alignment vertical="top" wrapText="1"/>
    </xf>
    <xf numFmtId="0" fontId="3" fillId="0" borderId="1" xfId="1" applyBorder="1" applyAlignment="1" applyProtection="1">
      <alignment vertical="top" wrapText="1"/>
    </xf>
    <xf numFmtId="0" fontId="44" fillId="0" borderId="0" xfId="0" applyFont="1" applyAlignment="1">
      <alignment vertical="top"/>
    </xf>
    <xf numFmtId="0" fontId="44" fillId="0" borderId="0" xfId="0" applyFont="1" applyAlignment="1">
      <alignment vertical="top" wrapText="1"/>
    </xf>
    <xf numFmtId="0" fontId="0" fillId="0" borderId="0" xfId="0" applyAlignment="1">
      <alignment vertical="center" wrapText="1"/>
    </xf>
    <xf numFmtId="0" fontId="46" fillId="0" borderId="0" xfId="0" applyFont="1" applyAlignment="1">
      <alignment vertical="center" wrapText="1"/>
    </xf>
    <xf numFmtId="0" fontId="44" fillId="0" borderId="0" xfId="0" applyFont="1" applyAlignment="1">
      <alignment vertical="center"/>
    </xf>
    <xf numFmtId="0" fontId="47" fillId="0" borderId="0" xfId="0" applyFont="1" applyAlignment="1">
      <alignment vertical="center"/>
    </xf>
    <xf numFmtId="0" fontId="27" fillId="0" borderId="0" xfId="0" applyFont="1"/>
    <xf numFmtId="0" fontId="43" fillId="0" borderId="0" xfId="0" applyFont="1" applyAlignment="1">
      <alignment wrapText="1"/>
    </xf>
    <xf numFmtId="0" fontId="6" fillId="0" borderId="0" xfId="0" applyFont="1" applyBorder="1" applyAlignment="1">
      <alignment horizontal="left" vertical="top" wrapText="1"/>
    </xf>
    <xf numFmtId="0" fontId="3" fillId="0" borderId="0" xfId="1" applyFill="1" applyAlignment="1" applyProtection="1">
      <alignment vertical="top"/>
    </xf>
    <xf numFmtId="0" fontId="39" fillId="0" borderId="0" xfId="4" applyFill="1" applyAlignment="1" applyProtection="1">
      <alignment horizontal="right" vertical="center"/>
    </xf>
    <xf numFmtId="0" fontId="3" fillId="0" borderId="0" xfId="1" applyFill="1" applyAlignment="1" applyProtection="1">
      <alignment horizontal="left"/>
    </xf>
    <xf numFmtId="0" fontId="3" fillId="0" borderId="0" xfId="4" applyFont="1" applyFill="1" applyAlignment="1" applyProtection="1">
      <alignment horizontal="right" vertical="center"/>
    </xf>
    <xf numFmtId="0" fontId="3" fillId="0" borderId="0" xfId="1" applyFill="1" applyAlignment="1" applyProtection="1"/>
    <xf numFmtId="0" fontId="25" fillId="0" borderId="0" xfId="1" applyFont="1" applyFill="1" applyAlignment="1" applyProtection="1">
      <alignment horizontal="left" vertical="top" indent="1"/>
    </xf>
    <xf numFmtId="0" fontId="25" fillId="0" borderId="0" xfId="1" applyFont="1" applyFill="1" applyAlignment="1" applyProtection="1">
      <alignment vertical="top"/>
    </xf>
    <xf numFmtId="0" fontId="25" fillId="0" borderId="0" xfId="1" applyFont="1" applyFill="1" applyAlignment="1" applyProtection="1">
      <alignment horizontal="left"/>
    </xf>
    <xf numFmtId="0" fontId="3" fillId="0" borderId="0" xfId="1" applyFill="1" applyAlignment="1" applyProtection="1">
      <alignment horizontal="left" vertical="top"/>
    </xf>
    <xf numFmtId="0" fontId="0" fillId="0" borderId="0" xfId="0" applyAlignment="1">
      <alignment vertical="top" wrapText="1"/>
    </xf>
    <xf numFmtId="0" fontId="7" fillId="0" borderId="0" xfId="0" applyNumberFormat="1" applyFont="1" applyAlignment="1">
      <alignment vertical="top" wrapText="1"/>
    </xf>
    <xf numFmtId="0" fontId="0" fillId="0" borderId="0" xfId="0" applyAlignment="1">
      <alignment vertical="top" wrapText="1"/>
    </xf>
    <xf numFmtId="49" fontId="7" fillId="0" borderId="0" xfId="0" applyNumberFormat="1" applyFont="1" applyAlignment="1">
      <alignment vertical="top" wrapText="1"/>
    </xf>
    <xf numFmtId="0" fontId="45" fillId="0" borderId="0" xfId="0" applyFont="1" applyAlignment="1">
      <alignment vertical="center"/>
    </xf>
    <xf numFmtId="0" fontId="44" fillId="0" borderId="0" xfId="0" applyFont="1" applyAlignment="1">
      <alignment vertical="top"/>
    </xf>
    <xf numFmtId="0" fontId="9" fillId="2" borderId="1" xfId="0" applyFont="1" applyFill="1" applyBorder="1" applyAlignment="1">
      <alignment horizontal="center" vertical="top"/>
    </xf>
    <xf numFmtId="0" fontId="10" fillId="2" borderId="1" xfId="0" applyFont="1" applyFill="1" applyBorder="1" applyAlignment="1">
      <alignment horizontal="center" vertical="top"/>
    </xf>
    <xf numFmtId="0" fontId="7" fillId="0" borderId="1" xfId="0" applyFont="1" applyBorder="1" applyAlignment="1">
      <alignment vertical="top" wrapText="1"/>
    </xf>
    <xf numFmtId="0" fontId="0" fillId="0" borderId="1" xfId="0" applyBorder="1" applyAlignment="1">
      <alignment vertical="top" wrapText="1"/>
    </xf>
    <xf numFmtId="49" fontId="7" fillId="4" borderId="4" xfId="0" applyNumberFormat="1" applyFont="1" applyFill="1" applyBorder="1" applyAlignment="1">
      <alignment vertical="top" wrapText="1"/>
    </xf>
    <xf numFmtId="0" fontId="6" fillId="4" borderId="5" xfId="0" applyFont="1" applyFill="1" applyBorder="1" applyAlignment="1">
      <alignment vertical="top" wrapText="1"/>
    </xf>
    <xf numFmtId="0" fontId="7" fillId="0" borderId="4" xfId="0" applyFont="1" applyBorder="1" applyAlignment="1">
      <alignment horizontal="left" vertical="top" wrapText="1"/>
    </xf>
    <xf numFmtId="0" fontId="6" fillId="0" borderId="5" xfId="0" applyFont="1" applyBorder="1" applyAlignment="1">
      <alignment horizontal="left" vertical="top" wrapText="1"/>
    </xf>
    <xf numFmtId="0" fontId="11" fillId="4" borderId="1" xfId="0" applyFont="1" applyFill="1" applyBorder="1" applyAlignment="1">
      <alignment vertical="top" wrapText="1"/>
    </xf>
    <xf numFmtId="0" fontId="11" fillId="5" borderId="4" xfId="0" applyFont="1" applyFill="1" applyBorder="1" applyAlignment="1">
      <alignment vertical="top" wrapText="1"/>
    </xf>
    <xf numFmtId="0" fontId="11" fillId="5" borderId="5" xfId="0" applyFont="1" applyFill="1" applyBorder="1" applyAlignment="1">
      <alignment vertical="top" wrapText="1"/>
    </xf>
    <xf numFmtId="0" fontId="7" fillId="0" borderId="4" xfId="0" applyFont="1" applyBorder="1" applyAlignment="1">
      <alignment vertical="top" wrapText="1"/>
    </xf>
    <xf numFmtId="0" fontId="0" fillId="0" borderId="5" xfId="0" applyBorder="1" applyAlignment="1">
      <alignment vertical="top" wrapText="1"/>
    </xf>
    <xf numFmtId="0" fontId="9" fillId="5" borderId="1" xfId="0" applyFont="1" applyFill="1" applyBorder="1" applyAlignment="1">
      <alignment vertical="top"/>
    </xf>
    <xf numFmtId="0" fontId="0" fillId="0" borderId="1" xfId="0" applyBorder="1" applyAlignment="1">
      <alignment vertical="top"/>
    </xf>
    <xf numFmtId="0" fontId="0" fillId="5" borderId="1" xfId="0" applyFill="1" applyBorder="1" applyAlignment="1">
      <alignment vertical="top" wrapText="1"/>
    </xf>
    <xf numFmtId="0" fontId="0" fillId="3" borderId="1" xfId="0" applyFill="1" applyBorder="1" applyAlignment="1">
      <alignment vertical="top" wrapText="1"/>
    </xf>
    <xf numFmtId="0" fontId="6" fillId="0" borderId="1" xfId="0" applyFont="1" applyBorder="1" applyAlignment="1">
      <alignment vertical="top" wrapText="1"/>
    </xf>
    <xf numFmtId="0" fontId="11" fillId="5" borderId="1" xfId="0" applyFont="1" applyFill="1" applyBorder="1" applyAlignment="1">
      <alignment vertical="top" wrapText="1"/>
    </xf>
    <xf numFmtId="0" fontId="9" fillId="5" borderId="4" xfId="0" applyFont="1" applyFill="1" applyBorder="1" applyAlignment="1">
      <alignment vertical="top" wrapText="1"/>
    </xf>
    <xf numFmtId="0" fontId="9" fillId="5" borderId="5" xfId="0" applyFont="1" applyFill="1" applyBorder="1" applyAlignment="1">
      <alignment vertical="top" wrapText="1"/>
    </xf>
    <xf numFmtId="0" fontId="7" fillId="0" borderId="6" xfId="0" applyFont="1" applyBorder="1" applyAlignment="1">
      <alignment vertical="top"/>
    </xf>
    <xf numFmtId="0" fontId="0" fillId="0" borderId="7" xfId="0" applyBorder="1" applyAlignment="1">
      <alignment vertical="top"/>
    </xf>
    <xf numFmtId="0" fontId="0" fillId="0" borderId="8" xfId="0" applyBorder="1" applyAlignment="1">
      <alignment vertical="top"/>
    </xf>
    <xf numFmtId="0" fontId="6" fillId="0" borderId="5" xfId="0" applyFont="1" applyBorder="1" applyAlignment="1">
      <alignment vertical="top" wrapText="1"/>
    </xf>
    <xf numFmtId="0" fontId="7" fillId="0" borderId="5" xfId="0" applyFont="1" applyBorder="1" applyAlignment="1">
      <alignment horizontal="left" vertical="top" wrapText="1"/>
    </xf>
    <xf numFmtId="0" fontId="7" fillId="9" borderId="4" xfId="0" applyFont="1" applyFill="1" applyBorder="1" applyAlignment="1">
      <alignment vertical="top" wrapText="1"/>
    </xf>
    <xf numFmtId="0" fontId="0" fillId="9" borderId="5" xfId="0" applyFill="1" applyBorder="1" applyAlignment="1">
      <alignment vertical="top" wrapText="1"/>
    </xf>
    <xf numFmtId="0" fontId="24" fillId="6" borderId="1" xfId="0" applyFont="1" applyFill="1" applyBorder="1" applyAlignment="1">
      <alignment horizontal="left" vertical="center" wrapText="1"/>
    </xf>
    <xf numFmtId="0" fontId="24" fillId="0" borderId="49" xfId="0" applyFont="1" applyBorder="1" applyAlignment="1">
      <alignment horizontal="left" vertical="center" wrapText="1"/>
    </xf>
    <xf numFmtId="0" fontId="24" fillId="0" borderId="47" xfId="0" applyFont="1" applyBorder="1" applyAlignment="1">
      <alignment horizontal="left" vertical="center" wrapText="1"/>
    </xf>
    <xf numFmtId="0" fontId="24" fillId="0" borderId="50" xfId="0" applyFont="1" applyBorder="1" applyAlignment="1">
      <alignment horizontal="left" vertical="center" wrapText="1"/>
    </xf>
    <xf numFmtId="0" fontId="40" fillId="0" borderId="44" xfId="0" applyFont="1" applyBorder="1" applyAlignment="1">
      <alignment horizontal="center"/>
    </xf>
    <xf numFmtId="0" fontId="40" fillId="0" borderId="45" xfId="0" applyFont="1" applyBorder="1" applyAlignment="1">
      <alignment horizontal="center"/>
    </xf>
    <xf numFmtId="0" fontId="40" fillId="0" borderId="46" xfId="0" applyFont="1" applyBorder="1" applyAlignment="1">
      <alignment horizontal="center"/>
    </xf>
    <xf numFmtId="0" fontId="34" fillId="10" borderId="18" xfId="0" applyFont="1" applyFill="1" applyBorder="1" applyAlignment="1">
      <alignment horizontal="center" vertical="center" wrapText="1" readingOrder="1"/>
    </xf>
    <xf numFmtId="0" fontId="37" fillId="0" borderId="20" xfId="0" applyFont="1" applyBorder="1" applyAlignment="1">
      <alignment horizontal="center" vertical="center" wrapText="1" readingOrder="1"/>
    </xf>
    <xf numFmtId="0" fontId="34" fillId="10" borderId="18" xfId="0" applyFont="1" applyFill="1" applyBorder="1" applyAlignment="1">
      <alignment horizontal="center" vertical="center" wrapText="1"/>
    </xf>
    <xf numFmtId="0" fontId="34" fillId="10" borderId="19" xfId="0" applyFont="1" applyFill="1" applyBorder="1" applyAlignment="1">
      <alignment horizontal="center" vertical="center" wrapText="1"/>
    </xf>
    <xf numFmtId="0" fontId="34" fillId="10" borderId="20" xfId="0" applyFont="1" applyFill="1" applyBorder="1" applyAlignment="1">
      <alignment horizontal="center" vertical="center" wrapText="1"/>
    </xf>
    <xf numFmtId="0" fontId="0" fillId="0" borderId="19" xfId="0" applyBorder="1" applyAlignment="1">
      <alignment horizontal="center" vertical="center" wrapText="1"/>
    </xf>
    <xf numFmtId="0" fontId="35" fillId="10" borderId="18" xfId="0" applyFont="1" applyFill="1" applyBorder="1" applyAlignment="1">
      <alignment horizontal="center" vertical="center" wrapText="1" readingOrder="1"/>
    </xf>
    <xf numFmtId="0" fontId="35" fillId="10" borderId="20" xfId="0" applyFont="1" applyFill="1" applyBorder="1" applyAlignment="1">
      <alignment horizontal="center" vertical="center" wrapText="1" readingOrder="1"/>
    </xf>
    <xf numFmtId="0" fontId="34" fillId="10" borderId="19" xfId="0" applyFont="1" applyFill="1" applyBorder="1" applyAlignment="1">
      <alignment horizontal="center" vertical="center" wrapText="1" readingOrder="1"/>
    </xf>
    <xf numFmtId="0" fontId="34" fillId="10" borderId="20" xfId="0" applyFont="1" applyFill="1" applyBorder="1" applyAlignment="1">
      <alignment horizontal="center" vertical="center" wrapText="1" readingOrder="1"/>
    </xf>
    <xf numFmtId="0" fontId="36" fillId="10" borderId="18" xfId="0" applyFont="1" applyFill="1" applyBorder="1" applyAlignment="1">
      <alignment horizontal="center" vertical="top" wrapText="1" readingOrder="1"/>
    </xf>
    <xf numFmtId="0" fontId="32" fillId="10" borderId="20" xfId="0" applyFont="1" applyFill="1" applyBorder="1" applyAlignment="1">
      <alignment horizontal="center" vertical="top" wrapText="1" readingOrder="1"/>
    </xf>
    <xf numFmtId="0" fontId="32" fillId="10" borderId="19" xfId="0" applyFont="1" applyFill="1" applyBorder="1" applyAlignment="1">
      <alignment horizontal="center" vertical="center" wrapText="1" readingOrder="1"/>
    </xf>
    <xf numFmtId="0" fontId="32" fillId="10" borderId="20" xfId="0" applyFont="1" applyFill="1" applyBorder="1" applyAlignment="1">
      <alignment horizontal="center" vertical="center" wrapText="1" readingOrder="1"/>
    </xf>
  </cellXfs>
  <cellStyles count="6">
    <cellStyle name="Hyperlink" xfId="1" builtinId="8"/>
    <cellStyle name="Hyperlink 2" xfId="4"/>
    <cellStyle name="Normal" xfId="0" builtinId="0"/>
    <cellStyle name="Normal 2" xfId="3"/>
    <cellStyle name="Percent" xfId="2" builtinId="5"/>
    <cellStyle name="Percent 2" xfId="5"/>
  </cellStyles>
  <dxfs count="113">
    <dxf>
      <font>
        <b/>
        <i val="0"/>
        <condense val="0"/>
        <extend val="0"/>
        <color indexed="10"/>
      </font>
    </dxf>
    <dxf>
      <font>
        <b/>
        <i val="0"/>
        <condense val="0"/>
        <extend val="0"/>
        <color indexed="10"/>
      </font>
    </dxf>
    <dxf>
      <font>
        <condense val="0"/>
        <extend val="0"/>
        <color rgb="FF9C0006"/>
      </font>
      <fill>
        <patternFill>
          <bgColor rgb="FFFFC7CE"/>
        </patternFill>
      </fill>
    </dxf>
    <dxf>
      <font>
        <condense val="0"/>
        <extend val="0"/>
        <color rgb="FF9C0006"/>
      </font>
      <fill>
        <patternFill>
          <bgColor rgb="FFFFC7CE"/>
        </patternFill>
      </fill>
    </dxf>
    <dxf>
      <font>
        <b/>
        <i val="0"/>
        <color rgb="FFFF0000"/>
      </font>
    </dxf>
    <dxf>
      <font>
        <b/>
        <i val="0"/>
        <condense val="0"/>
        <extend val="0"/>
        <color indexed="10"/>
      </font>
    </dxf>
    <dxf>
      <font>
        <b/>
        <i val="0"/>
        <condense val="0"/>
        <extend val="0"/>
        <color indexed="10"/>
      </font>
    </dxf>
    <dxf>
      <font>
        <b/>
        <i val="0"/>
        <condense val="0"/>
        <extend val="0"/>
        <color indexed="10"/>
      </font>
    </dxf>
    <dxf>
      <font>
        <condense val="0"/>
        <extend val="0"/>
        <color rgb="FF9C0006"/>
      </font>
      <fill>
        <patternFill>
          <bgColor rgb="FFFFC7CE"/>
        </patternFill>
      </fill>
    </dxf>
    <dxf>
      <font>
        <condense val="0"/>
        <extend val="0"/>
        <color rgb="FF9C0006"/>
      </font>
      <fill>
        <patternFill>
          <bgColor rgb="FFFFC7CE"/>
        </patternFill>
      </fill>
    </dxf>
    <dxf>
      <font>
        <b/>
        <i val="0"/>
        <color rgb="FFFF000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color rgb="FF9C0006"/>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FF99"/>
      <color rgb="FF0000FF"/>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clarph/My%20Documents/DATA/SCAMPIs/MA%20Rework/Tailoring%20and%20Planning%20Worksheet-newMandA-J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M Build Complian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vseh/AIMBuildCompliant/aim_build.practice.tech.evolutionary_arch.base/tasks/refine_the_arch.abe_B9FCA00.html" TargetMode="External"/><Relationship Id="rId18" Type="http://schemas.openxmlformats.org/officeDocument/2006/relationships/hyperlink" Target="http://vseh/AIMBuildCompliant/aim_build.practice.tech.concurrent_testing.base/tasks/implement_tests.abe_3E7AAA22.html" TargetMode="External"/><Relationship Id="rId26" Type="http://schemas.openxmlformats.org/officeDocument/2006/relationships/hyperlink" Target="http://iowacsvrgs10/RUP/PTW-TEST/aim_build.core.default.cat_def.base/disciplines/vangent_enhanced_security_discipline_827325A7.html" TargetMode="External"/><Relationship Id="rId39" Type="http://schemas.openxmlformats.org/officeDocument/2006/relationships/hyperlink" Target="http://vseh/aimoperationalexcellence/" TargetMode="External"/><Relationship Id="rId21" Type="http://schemas.openxmlformats.org/officeDocument/2006/relationships/hyperlink" Target="http://vseh/AIMBuildCompliant/aim_build.practice.tech.peer_reviews.base/tasks/peer_review_selected_work_products.abe_A43D066C.html" TargetMode="External"/><Relationship Id="rId34" Type="http://schemas.openxmlformats.org/officeDocument/2006/relationships/hyperlink" Target="http://vseh/AIMBuildCompliant/aim_build.practice.tech.security.base/tasks/review_test_plan_for_security.abe_4A60252.html" TargetMode="External"/><Relationship Id="rId42" Type="http://schemas.openxmlformats.org/officeDocument/2006/relationships/hyperlink" Target="http://vseh/AIMBuildCompliant/aim_build.core.mgmt.common.extend_supp/workproducts/work_items_list_standard_74E691A1.html" TargetMode="External"/><Relationship Id="rId47" Type="http://schemas.openxmlformats.org/officeDocument/2006/relationships/hyperlink" Target="http://vseh/AIMBuildCompliant/aim_build.core.mgmt.common.extend_supp/workproducts/work_items_list_standard_74E691A1.html" TargetMode="External"/><Relationship Id="rId50" Type="http://schemas.openxmlformats.org/officeDocument/2006/relationships/hyperlink" Target="http://vseh/AIMBuildCompliant/aim_build.practice.mgmt.team_change_mgmt.base/workproducts/configuration_management_plan_standard_15BDE240.html" TargetMode="External"/><Relationship Id="rId55" Type="http://schemas.openxmlformats.org/officeDocument/2006/relationships/hyperlink" Target="http://vseh/AIMBuildCompliant/aim_build.practice.tech.use_case_driven_dev.base/workproducts/use_case_standard_1B0ACDE7.html" TargetMode="External"/><Relationship Id="rId63" Type="http://schemas.openxmlformats.org/officeDocument/2006/relationships/hyperlink" Target="http://vseh/AIMBuildCompliant/aim_build.practice.mgmt.team_change_mgmt.base/workproducts/configuration_management_plan_standard_15BDE240.html" TargetMode="External"/><Relationship Id="rId68" Type="http://schemas.openxmlformats.org/officeDocument/2006/relationships/hyperlink" Target="http://vseh/AIMBuildCompliant/aim_build.practice.tech.concurrent_testing.base/workproducts/test_information_standard_7AAED32C.html" TargetMode="External"/><Relationship Id="rId76" Type="http://schemas.openxmlformats.org/officeDocument/2006/relationships/printerSettings" Target="../printerSettings/printerSettings4.bin"/><Relationship Id="rId7" Type="http://schemas.openxmlformats.org/officeDocument/2006/relationships/hyperlink" Target="http://vseh/AIMBuildCompliant/aim_build.practice.mgmt.two_level_project_planning.base/tasks/plan_the_project.abe_655972BE.html" TargetMode="External"/><Relationship Id="rId71" Type="http://schemas.openxmlformats.org/officeDocument/2006/relationships/hyperlink" Target="http://vseh/AIMBuildCompliant/aim_build.practice.mgmt.two_level_project_planning.base/workproducts/project_plan_standard_41999E6D.html" TargetMode="External"/><Relationship Id="rId2" Type="http://schemas.openxmlformats.org/officeDocument/2006/relationships/hyperlink" Target="http://vseh/AIMBuildCompliant/aim_build.practice.mgmt.iterative_dev.base/tasks/manage_iteration.abe_AA2BD552.html" TargetMode="External"/><Relationship Id="rId16" Type="http://schemas.openxmlformats.org/officeDocument/2006/relationships/hyperlink" Target="http://vseh/AIMBuildCompliant/aim_build.practice.tech.continuous_integration.base/tasks/integrate_and_create_build.abe_4CF84CD4.html" TargetMode="External"/><Relationship Id="rId29" Type="http://schemas.openxmlformats.org/officeDocument/2006/relationships/hyperlink" Target="http://vseh/AIMBuildCompliant/aim_build.practice.mgmt.security_mgmt.base/tasks/monitor_supplier_security_plan.abe_EBA7A386.html" TargetMode="External"/><Relationship Id="rId11" Type="http://schemas.openxmlformats.org/officeDocument/2006/relationships/hyperlink" Target="http://vseh/AIMBuildCompliant/aim_build.practice.tech.shared_vision.base/tasks/develop_technical_vision.abe_9EA3F592.html" TargetMode="External"/><Relationship Id="rId24" Type="http://schemas.openxmlformats.org/officeDocument/2006/relationships/hyperlink" Target="http://vseh/AIMBuildCompliant/aim_build.practice.mgmt.sam.base/tasks/establish_supplier_agreements_D785A94.html" TargetMode="External"/><Relationship Id="rId32" Type="http://schemas.openxmlformats.org/officeDocument/2006/relationships/hyperlink" Target="http://vseh/AIMBuildCompliant/aim_build.practice.tech.security.base/tasks/evaluate_code_for_security.abe_1F07419.html" TargetMode="External"/><Relationship Id="rId37" Type="http://schemas.openxmlformats.org/officeDocument/2006/relationships/hyperlink" Target="http://vseh/AIMBuildCompliant/aim_build.practice.tech.test_driven_development.base/tasks/implement_developer_tests.abe_8FE882C2.html" TargetMode="External"/><Relationship Id="rId40" Type="http://schemas.openxmlformats.org/officeDocument/2006/relationships/hyperlink" Target="http://vseh/AIMBuildCompliant/aim_build.practice.mgmt.two_level_project_planning.base/workproducts/project_plan_standard_41999E6D.html" TargetMode="External"/><Relationship Id="rId45" Type="http://schemas.openxmlformats.org/officeDocument/2006/relationships/hyperlink" Target="http://vseh/AIMBuildCompliant/aim_build.practice.mgmt.team_change_mgmt.base/workproducts/configuration_control_standard_B1D18AE9.html" TargetMode="External"/><Relationship Id="rId53" Type="http://schemas.openxmlformats.org/officeDocument/2006/relationships/hyperlink" Target="http://vseh/AIMBuildCompliant/aim_build.practice.mgmt.team_change_mgmt.base/workproducts/baseline_package_standard_97D99030.html" TargetMode="External"/><Relationship Id="rId58" Type="http://schemas.openxmlformats.org/officeDocument/2006/relationships/hyperlink" Target="http://vseh/AIMBuildCompliant/aim_build.practice.tech.evolutionary_arch.base/workproducts/architecture_notebook_standard_10530FA9.html" TargetMode="External"/><Relationship Id="rId66" Type="http://schemas.openxmlformats.org/officeDocument/2006/relationships/hyperlink" Target="http://vseh/AIMBuildCompliant/aim_build.practice.tech.concurrent_testing.base/workproducts/test_information_standard_7AAED32C.html" TargetMode="External"/><Relationship Id="rId74" Type="http://schemas.openxmlformats.org/officeDocument/2006/relationships/hyperlink" Target="http://vseh/AIM/aim_build.practice.tech.security.base/tasks/verify_operations_security.abe_F53500D1.html" TargetMode="External"/><Relationship Id="rId5" Type="http://schemas.openxmlformats.org/officeDocument/2006/relationships/hyperlink" Target="http://vseh/AIMBuildCompliant/aim_build.practice.mgmt.team_change_mgmt.base/tasks/perform_change_management.abe_2021AAB9.html" TargetMode="External"/><Relationship Id="rId15" Type="http://schemas.openxmlformats.org/officeDocument/2006/relationships/hyperlink" Target="http://vseh/AIMBuildCompliant/aim_build.practice.tech.test_driven_development.base/tasks/run_developer_tests.abe_3B901200.html" TargetMode="External"/><Relationship Id="rId23" Type="http://schemas.openxmlformats.org/officeDocument/2006/relationships/hyperlink" Target="http://vseh/AIMBuildCompliant/aim_build.practice.mgmt.sam.base/tasks/accept_and_transition_9F087C1D.html" TargetMode="External"/><Relationship Id="rId28" Type="http://schemas.openxmlformats.org/officeDocument/2006/relationships/hyperlink" Target="http://vseh/AIMBuildCompliant/aim_build.practice.mgmt.security_mgmt.base/tasks/evaluate_suppliers_for_security_compliance.abe_61FF3287.html" TargetMode="External"/><Relationship Id="rId36" Type="http://schemas.openxmlformats.org/officeDocument/2006/relationships/hyperlink" Target="http://vseh/AIMBuildCompliant/" TargetMode="External"/><Relationship Id="rId49" Type="http://schemas.openxmlformats.org/officeDocument/2006/relationships/hyperlink" Target="http://vseh/AIMBuildCompliant/aim_build.core.mgmt.common.extend_supp/workproducts/work_items_list_standard_74E691A1.html" TargetMode="External"/><Relationship Id="rId57" Type="http://schemas.openxmlformats.org/officeDocument/2006/relationships/hyperlink" Target="http://vseh/AIMBuildCompliant/aim_build.practice.tech.use_case_driven_dev.base/workproducts/system_wide_requirements_standard_83BDDBF6.html" TargetMode="External"/><Relationship Id="rId61" Type="http://schemas.openxmlformats.org/officeDocument/2006/relationships/hyperlink" Target="http://vseh/AIMBuildCompliant/aim_build.practice.tech.evolutionary_design.base/workproducts/design_standard_C7D46B17.html" TargetMode="External"/><Relationship Id="rId10" Type="http://schemas.openxmlformats.org/officeDocument/2006/relationships/hyperlink" Target="http://vseh/AIMBuildCompliant/aim_build.practice.tech.use_case_driven_dev.base/tasks/detail_system_wide_requirements.abe_EB9EE4DB.html" TargetMode="External"/><Relationship Id="rId19" Type="http://schemas.openxmlformats.org/officeDocument/2006/relationships/hyperlink" Target="http://vseh/AIMBuildCompliant/aim_build.practice.tech.concurrent_testing.base/tasks/run_tests.abe_4F6D48C3.html" TargetMode="External"/><Relationship Id="rId31" Type="http://schemas.openxmlformats.org/officeDocument/2006/relationships/hyperlink" Target="http://vseh/AIMBuildCompliant/aim_build.practice.tech.security.base/tasks/cru_security_requirements.abe_77B24906.html" TargetMode="External"/><Relationship Id="rId44" Type="http://schemas.openxmlformats.org/officeDocument/2006/relationships/hyperlink" Target="http://vseh/AIMBuildCompliant/aim_build.core.mgmt.common.extend_supp/workproducts/work_items_list_standard_74E691A1.html" TargetMode="External"/><Relationship Id="rId52" Type="http://schemas.openxmlformats.org/officeDocument/2006/relationships/hyperlink" Target="http://vseh/AIMBuildCompliant/aim_build.practice.mgmt.team_change_mgmt.base/workproducts/configuration_management_plan_standard_15BDE240.html" TargetMode="External"/><Relationship Id="rId60" Type="http://schemas.openxmlformats.org/officeDocument/2006/relationships/hyperlink" Target="http://vseh/AIMBuildCompliant/aim_build.practice.tech.evolutionary_arch.base/workproducts/architecture_notebook_standard_10530FA9.html" TargetMode="External"/><Relationship Id="rId65" Type="http://schemas.openxmlformats.org/officeDocument/2006/relationships/hyperlink" Target="http://vseh/AIMBuildCompliant/aim_build.practice.tech.concurrent_testing.base/workproducts/test_information_standard_7AAED32C.html" TargetMode="External"/><Relationship Id="rId73" Type="http://schemas.openxmlformats.org/officeDocument/2006/relationships/hyperlink" Target="http://vseh/AIMBuildCompliant/aim_build.practice.tech.use_case_driven_dev.base/workproducts/use_case_standard_1B0ACDE7.html" TargetMode="External"/><Relationship Id="rId4" Type="http://schemas.openxmlformats.org/officeDocument/2006/relationships/hyperlink" Target="http://vseh/AIMBuildCompliant/aim_build.practice.mgmt.team_change_mgmt.base/tasks/plan_configuration_management.abe_34489B1D.html" TargetMode="External"/><Relationship Id="rId9" Type="http://schemas.openxmlformats.org/officeDocument/2006/relationships/hyperlink" Target="http://vseh/AIMBuildCompliant/aim_build.practice.tech.use_case_driven_dev.base/tasks/detail_use_case_scenarios.abe_30190662.html" TargetMode="External"/><Relationship Id="rId14" Type="http://schemas.openxmlformats.org/officeDocument/2006/relationships/hyperlink" Target="http://vseh/AIMBuildCompliant/aim_build.practice.tech.evolutionary_design.base/tasks/design_solution.abe_DD2D872E.html" TargetMode="External"/><Relationship Id="rId22" Type="http://schemas.openxmlformats.org/officeDocument/2006/relationships/hyperlink" Target="http://iowacsvrgs10/RUP/PTW-TEST/aim_build.core.default.cat_def.base/disciplines/sam_discipline_94EA044C.html" TargetMode="External"/><Relationship Id="rId27" Type="http://schemas.openxmlformats.org/officeDocument/2006/relationships/hyperlink" Target="http://vseh/AIMBuildCompliant/aim_build.practice.mgmt.security_mgmt.base/tasks/plan_for_security_management.abe_64500FCA.html" TargetMode="External"/><Relationship Id="rId30" Type="http://schemas.openxmlformats.org/officeDocument/2006/relationships/hyperlink" Target="http://vseh/AIMBuildCompliant/aim_build.practice.mgmt.security_mgmt.base/tasks/process_residual_risk_letter.abe_3A09790C.html" TargetMode="External"/><Relationship Id="rId35" Type="http://schemas.openxmlformats.org/officeDocument/2006/relationships/hyperlink" Target="http://vseh/AIMBuildCompliant/" TargetMode="External"/><Relationship Id="rId43" Type="http://schemas.openxmlformats.org/officeDocument/2006/relationships/hyperlink" Target="http://vseh/AIMBuildCompliant/aim_build.core.mgmt.common.extend_supp/workproducts/risk_list_standard_E27F3DBA.html" TargetMode="External"/><Relationship Id="rId48" Type="http://schemas.openxmlformats.org/officeDocument/2006/relationships/hyperlink" Target="http://vseh/AIMBuildCompliant/aim_build.core.mgmt.common.extend_supp/workproducts/risk_list_standard_E27F3DBA.html" TargetMode="External"/><Relationship Id="rId56" Type="http://schemas.openxmlformats.org/officeDocument/2006/relationships/hyperlink" Target="http://vseh/AIMBuildCompliant/aim_build.practice.tech.use_case_driven_dev.base/workproducts/use_case_standard_1B0ACDE7.html" TargetMode="External"/><Relationship Id="rId64" Type="http://schemas.openxmlformats.org/officeDocument/2006/relationships/hyperlink" Target="http://vseh/AIMBuildCompliant/aim_build.practice.tech.concurrent_testing.base/workproducts/test_information_standard_7AAED32C.html" TargetMode="External"/><Relationship Id="rId69" Type="http://schemas.openxmlformats.org/officeDocument/2006/relationships/hyperlink" Target="http://vseh/AIMBuildCompliant/aim_build.practice.mgmt.two_level_project_planning.base/workproducts/dar_log_Standard_28B88610.html" TargetMode="External"/><Relationship Id="rId8" Type="http://schemas.openxmlformats.org/officeDocument/2006/relationships/hyperlink" Target="http://vseh/AIMBuildCompliant/aim_build.practice.tech.use_case_driven_dev.base/tasks/identify_and_outline_requirements.abe_367E449A.html" TargetMode="External"/><Relationship Id="rId51" Type="http://schemas.openxmlformats.org/officeDocument/2006/relationships/hyperlink" Target="http://vseh/AIMBuildCompliant/aim_build.practice.mgmt.two_level_project_planning.base/workproducts/dar_log_Standard_28B88610.html" TargetMode="External"/><Relationship Id="rId72" Type="http://schemas.openxmlformats.org/officeDocument/2006/relationships/hyperlink" Target="http://vseh/AIMBuildCompliant/aim_build.practice.tech.use_case_driven_dev.base/workproducts/system_wide_requirements_standard_83BDDBF6.html" TargetMode="External"/><Relationship Id="rId3" Type="http://schemas.openxmlformats.org/officeDocument/2006/relationships/hyperlink" Target="http://vseh/AIMBuildCompliant/aim_build.practice.mgmt.iterative_dev.base/tasks/assess_results.abe_47C7F519.html" TargetMode="External"/><Relationship Id="rId12" Type="http://schemas.openxmlformats.org/officeDocument/2006/relationships/hyperlink" Target="http://vseh/AIMBuildCompliant/aim_build.practice.tech.evolutionary_arch.base/tasks/outline_the_arch.abe_F14A76E.html" TargetMode="External"/><Relationship Id="rId17" Type="http://schemas.openxmlformats.org/officeDocument/2006/relationships/hyperlink" Target="http://vseh/AIMBuildCompliant/aim_build.practice.tech.concurrent_testing.base/tasks/create_test_cases.abe_DB8BB9C0.html" TargetMode="External"/><Relationship Id="rId25" Type="http://schemas.openxmlformats.org/officeDocument/2006/relationships/hyperlink" Target="http://vseh/AIMBuildCompliant/aim_build.practice.mgmt.sam.base/tasks/manage_supplier_AF3157A3.html" TargetMode="External"/><Relationship Id="rId33" Type="http://schemas.openxmlformats.org/officeDocument/2006/relationships/hyperlink" Target="http://vseh/AIMBuildCompliant/aim_build.practice.tech.security.base/tasks/evaluate_security_testing.abe_368D6F16.html" TargetMode="External"/><Relationship Id="rId38" Type="http://schemas.openxmlformats.org/officeDocument/2006/relationships/hyperlink" Target="http://vseh/AIMBuildCompliant/aim_build.practice.tech.test_driven_development.base/tasks/implement_solution.abe_EA56AF01.html" TargetMode="External"/><Relationship Id="rId46" Type="http://schemas.openxmlformats.org/officeDocument/2006/relationships/hyperlink" Target="http://vseh/AIMBuildCompliant/aim_build.core.mgmt.common.extend_supp/workproducts/risk_list_standard_E27F3DBA.html" TargetMode="External"/><Relationship Id="rId59" Type="http://schemas.openxmlformats.org/officeDocument/2006/relationships/hyperlink" Target="http://vseh/AIMBuildCompliant/aim_build.practice.mgmt.two_level_project_planning.base/workproducts/dar_log_Standard_28B88610.html" TargetMode="External"/><Relationship Id="rId67" Type="http://schemas.openxmlformats.org/officeDocument/2006/relationships/hyperlink" Target="http://vseh/AIMBuildCompliant/aim_build.practice.tech.concurrent_testing.base/workproducts/test_information_standard_7AAED32C.html" TargetMode="External"/><Relationship Id="rId20" Type="http://schemas.openxmlformats.org/officeDocument/2006/relationships/hyperlink" Target="http://vseh/AIMBuildCompliant/aim_build.practice.tech.customer_acceptance_testing.base/tasks/customer_acceptance_testing.abe_1EC4B0B.html" TargetMode="External"/><Relationship Id="rId41" Type="http://schemas.openxmlformats.org/officeDocument/2006/relationships/hyperlink" Target="http://vseh/AIMBuildCompliant/aim_build.core.mgmt.common.extend_supp/workproducts/risk_list_standard_E27F3DBA.html" TargetMode="External"/><Relationship Id="rId54" Type="http://schemas.openxmlformats.org/officeDocument/2006/relationships/hyperlink" Target="http://vseh/AIMBuildCompliant/aim_build.practice.tech.use_case_driven_dev.base/workproducts/system_wide_requirements_standard_83BDDBF6.html" TargetMode="External"/><Relationship Id="rId62" Type="http://schemas.openxmlformats.org/officeDocument/2006/relationships/hyperlink" Target="http://vseh/AIMBuildCompliant/aim_build.practice.tech.shared_vision.base/workproducts/vision_standard_FE38C969.html" TargetMode="External"/><Relationship Id="rId70" Type="http://schemas.openxmlformats.org/officeDocument/2006/relationships/hyperlink" Target="http://vseh/AIMBuildCompliant/aim_build.core.mgmt.common.extend_supp/workproducts/risk_list_standard_E27F3DBA.html" TargetMode="External"/><Relationship Id="rId75" Type="http://schemas.openxmlformats.org/officeDocument/2006/relationships/hyperlink" Target="http://vseh/AIMBuildCompliant" TargetMode="External"/><Relationship Id="rId1" Type="http://schemas.openxmlformats.org/officeDocument/2006/relationships/hyperlink" Target="http://vseh/AIMBuildCompliant/aim_build.practice.mgmt.iterative_dev.base/tasks/plan_iteration.abe_C7B74EDF.html" TargetMode="External"/><Relationship Id="rId6" Type="http://schemas.openxmlformats.org/officeDocument/2006/relationships/hyperlink" Target="http://vseh/AIMBuildCompliant/aim_build.practice.mgmt.team_change_mgmt.base/tasks/create_and_verify_baseline.abe_9E72A8FB.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cwe.vangent.local/sites/AIMWiki/AIM_Support/Lists/Peer%20Review%20Measurements/Peer%20Review%20Defect%20Analysis.aspx" TargetMode="External"/><Relationship Id="rId1" Type="http://schemas.openxmlformats.org/officeDocument/2006/relationships/hyperlink" Target="http://cwe.vangent.local/sites/AIMWiki/AIM_Support/Lists/Peer%20Review%20Measurements/Peer%20Review%20Defect%20Analysis.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51"/>
  <sheetViews>
    <sheetView topLeftCell="A13" workbookViewId="0">
      <selection activeCell="B38" sqref="B38"/>
    </sheetView>
  </sheetViews>
  <sheetFormatPr defaultColWidth="15" defaultRowHeight="13.2" x14ac:dyDescent="0.25"/>
  <cols>
    <col min="1" max="1" width="4.6640625" style="16" customWidth="1"/>
    <col min="2" max="2" width="124.88671875" style="19" customWidth="1"/>
    <col min="3" max="16384" width="15" style="16"/>
  </cols>
  <sheetData>
    <row r="1" spans="1:2" s="13" customFormat="1" ht="15.6" x14ac:dyDescent="0.25">
      <c r="A1" s="11" t="s">
        <v>375</v>
      </c>
      <c r="B1" s="12"/>
    </row>
    <row r="2" spans="1:2" s="18" customFormat="1" x14ac:dyDescent="0.25">
      <c r="A2" s="33"/>
      <c r="B2" s="32"/>
    </row>
    <row r="3" spans="1:2" s="18" customFormat="1" ht="28.5" customHeight="1" x14ac:dyDescent="0.25">
      <c r="A3" s="261" t="s">
        <v>379</v>
      </c>
      <c r="B3" s="262"/>
    </row>
    <row r="4" spans="1:2" s="18" customFormat="1" x14ac:dyDescent="0.25">
      <c r="A4" s="34"/>
      <c r="B4" s="15"/>
    </row>
    <row r="5" spans="1:2" s="18" customFormat="1" ht="26.25" customHeight="1" x14ac:dyDescent="0.25">
      <c r="A5" s="263" t="s">
        <v>376</v>
      </c>
      <c r="B5" s="262"/>
    </row>
    <row r="6" spans="1:2" s="18" customFormat="1" ht="12.75" customHeight="1" x14ac:dyDescent="0.25">
      <c r="A6" s="15"/>
      <c r="B6" s="27"/>
    </row>
    <row r="7" spans="1:2" s="13" customFormat="1" ht="15.6" x14ac:dyDescent="0.25">
      <c r="A7" s="11" t="s">
        <v>377</v>
      </c>
      <c r="B7" s="12"/>
    </row>
    <row r="8" spans="1:2" s="13" customFormat="1" ht="15.6" x14ac:dyDescent="0.25">
      <c r="A8" s="11"/>
      <c r="B8" s="12"/>
    </row>
    <row r="9" spans="1:2" x14ac:dyDescent="0.25">
      <c r="A9" s="14" t="s">
        <v>7</v>
      </c>
      <c r="B9" s="15" t="s">
        <v>14</v>
      </c>
    </row>
    <row r="10" spans="1:2" x14ac:dyDescent="0.25">
      <c r="A10" s="14"/>
      <c r="B10" s="15"/>
    </row>
    <row r="11" spans="1:2" ht="26.4" x14ac:dyDescent="0.25">
      <c r="A11" s="14" t="s">
        <v>6</v>
      </c>
      <c r="B11" s="32" t="s">
        <v>12</v>
      </c>
    </row>
    <row r="12" spans="1:2" x14ac:dyDescent="0.25">
      <c r="A12" s="14"/>
      <c r="B12" s="32"/>
    </row>
    <row r="13" spans="1:2" ht="26.4" x14ac:dyDescent="0.25">
      <c r="A13" s="14" t="s">
        <v>5</v>
      </c>
      <c r="B13" s="32" t="s">
        <v>26</v>
      </c>
    </row>
    <row r="14" spans="1:2" x14ac:dyDescent="0.25">
      <c r="A14" s="14"/>
      <c r="B14" s="32"/>
    </row>
    <row r="15" spans="1:2" x14ac:dyDescent="0.25">
      <c r="A15" s="14" t="s">
        <v>4</v>
      </c>
      <c r="B15" s="15" t="s">
        <v>11</v>
      </c>
    </row>
    <row r="16" spans="1:2" x14ac:dyDescent="0.25">
      <c r="A16" s="14"/>
      <c r="B16" s="15"/>
    </row>
    <row r="17" spans="1:2" ht="26.4" x14ac:dyDescent="0.25">
      <c r="A17" s="14" t="s">
        <v>15</v>
      </c>
      <c r="B17" s="32" t="s">
        <v>28</v>
      </c>
    </row>
    <row r="18" spans="1:2" x14ac:dyDescent="0.25">
      <c r="A18" s="14"/>
      <c r="B18" s="15"/>
    </row>
    <row r="19" spans="1:2" ht="26.4" x14ac:dyDescent="0.25">
      <c r="A19" s="14" t="s">
        <v>27</v>
      </c>
      <c r="B19" s="15" t="s">
        <v>29</v>
      </c>
    </row>
    <row r="20" spans="1:2" x14ac:dyDescent="0.25">
      <c r="A20" s="17"/>
      <c r="B20" s="15"/>
    </row>
    <row r="21" spans="1:2" s="13" customFormat="1" ht="15.6" x14ac:dyDescent="0.25">
      <c r="A21" s="13" t="s">
        <v>13</v>
      </c>
      <c r="B21" s="21"/>
    </row>
    <row r="22" spans="1:2" x14ac:dyDescent="0.25">
      <c r="A22" s="17"/>
      <c r="B22" s="15"/>
    </row>
    <row r="23" spans="1:2" ht="26.4" x14ac:dyDescent="0.25">
      <c r="A23" s="17"/>
      <c r="B23" s="15" t="s">
        <v>373</v>
      </c>
    </row>
    <row r="24" spans="1:2" x14ac:dyDescent="0.25">
      <c r="A24"/>
      <c r="B24"/>
    </row>
    <row r="25" spans="1:2" s="13" customFormat="1" ht="15.6" x14ac:dyDescent="0.25">
      <c r="A25" s="11" t="s">
        <v>378</v>
      </c>
      <c r="B25" s="12"/>
    </row>
    <row r="26" spans="1:2" x14ac:dyDescent="0.25">
      <c r="A26" s="14"/>
      <c r="B26" s="15"/>
    </row>
    <row r="27" spans="1:2" x14ac:dyDescent="0.25">
      <c r="A27" s="14" t="s">
        <v>7</v>
      </c>
      <c r="B27" s="15" t="s">
        <v>509</v>
      </c>
    </row>
    <row r="28" spans="1:2" x14ac:dyDescent="0.25">
      <c r="A28" s="14"/>
      <c r="B28" s="15"/>
    </row>
    <row r="29" spans="1:2" ht="26.4" x14ac:dyDescent="0.25">
      <c r="A29" s="14" t="s">
        <v>6</v>
      </c>
      <c r="B29" s="15" t="s">
        <v>21</v>
      </c>
    </row>
    <row r="30" spans="1:2" x14ac:dyDescent="0.25">
      <c r="A30" s="14"/>
      <c r="B30" s="15"/>
    </row>
    <row r="31" spans="1:2" x14ac:dyDescent="0.25">
      <c r="A31" s="14" t="s">
        <v>5</v>
      </c>
      <c r="B31" s="19" t="s">
        <v>374</v>
      </c>
    </row>
    <row r="33" spans="1:2" ht="39.6" x14ac:dyDescent="0.25">
      <c r="A33" s="16">
        <v>4</v>
      </c>
      <c r="B33" s="19" t="s">
        <v>372</v>
      </c>
    </row>
    <row r="35" spans="1:2" ht="15.6" x14ac:dyDescent="0.25">
      <c r="A35" s="264" t="s">
        <v>492</v>
      </c>
      <c r="B35" s="264"/>
    </row>
    <row r="36" spans="1:2" ht="14.4" x14ac:dyDescent="0.25">
      <c r="A36" s="242"/>
      <c r="B36" s="243"/>
    </row>
    <row r="37" spans="1:2" ht="26.4" x14ac:dyDescent="0.25">
      <c r="A37" s="242"/>
      <c r="B37" s="245" t="s">
        <v>493</v>
      </c>
    </row>
    <row r="38" spans="1:2" ht="14.4" x14ac:dyDescent="0.25">
      <c r="A38" s="242"/>
      <c r="B38" s="243"/>
    </row>
    <row r="39" spans="1:2" x14ac:dyDescent="0.25">
      <c r="A39" s="265"/>
      <c r="B39" s="245" t="s">
        <v>494</v>
      </c>
    </row>
    <row r="40" spans="1:2" x14ac:dyDescent="0.25">
      <c r="A40" s="265"/>
      <c r="B40" s="244"/>
    </row>
    <row r="41" spans="1:2" x14ac:dyDescent="0.25">
      <c r="A41" s="265"/>
      <c r="B41" s="245" t="s">
        <v>495</v>
      </c>
    </row>
    <row r="42" spans="1:2" x14ac:dyDescent="0.25">
      <c r="A42" s="265"/>
      <c r="B42" s="245" t="s">
        <v>496</v>
      </c>
    </row>
    <row r="43" spans="1:2" x14ac:dyDescent="0.25">
      <c r="A43" s="265"/>
      <c r="B43" s="245" t="s">
        <v>497</v>
      </c>
    </row>
    <row r="44" spans="1:2" ht="14.4" x14ac:dyDescent="0.25">
      <c r="A44" s="242"/>
      <c r="B44" s="243"/>
    </row>
    <row r="45" spans="1:2" ht="26.4" x14ac:dyDescent="0.25">
      <c r="A45" s="242"/>
      <c r="B45" s="245" t="s">
        <v>498</v>
      </c>
    </row>
    <row r="46" spans="1:2" ht="14.4" x14ac:dyDescent="0.25">
      <c r="A46" s="242"/>
      <c r="B46" s="243"/>
    </row>
    <row r="47" spans="1:2" ht="26.4" x14ac:dyDescent="0.25">
      <c r="A47" s="242"/>
      <c r="B47" s="245" t="s">
        <v>499</v>
      </c>
    </row>
    <row r="48" spans="1:2" ht="14.4" x14ac:dyDescent="0.25">
      <c r="A48" s="242"/>
      <c r="B48" s="243"/>
    </row>
    <row r="49" spans="1:2" ht="14.4" x14ac:dyDescent="0.25">
      <c r="A49" s="242"/>
      <c r="B49" s="245" t="s">
        <v>500</v>
      </c>
    </row>
    <row r="50" spans="1:2" ht="14.4" x14ac:dyDescent="0.25">
      <c r="A50" s="247"/>
      <c r="B50"/>
    </row>
    <row r="51" spans="1:2" ht="14.4" x14ac:dyDescent="0.25">
      <c r="A51" s="246"/>
      <c r="B51"/>
    </row>
  </sheetData>
  <mergeCells count="4">
    <mergeCell ref="A3:B3"/>
    <mergeCell ref="A5:B5"/>
    <mergeCell ref="A35:B35"/>
    <mergeCell ref="A39:A43"/>
  </mergeCells>
  <phoneticPr fontId="2" type="noConversion"/>
  <printOptions gridLines="1"/>
  <pageMargins left="0.75" right="0.75" top="1" bottom="1" header="0.5" footer="0.5"/>
  <pageSetup scale="95" fitToHeight="6" orientation="landscape" horizontalDpi="4294967293" verticalDpi="300" r:id="rId1"/>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4"/>
  <sheetViews>
    <sheetView topLeftCell="A4" workbookViewId="0">
      <selection activeCell="C30" sqref="C30:D30"/>
    </sheetView>
  </sheetViews>
  <sheetFormatPr defaultColWidth="15" defaultRowHeight="13.2" x14ac:dyDescent="0.25"/>
  <cols>
    <col min="1" max="1" width="13.44140625" style="16" customWidth="1"/>
    <col min="2" max="2" width="14.44140625" style="16" customWidth="1"/>
    <col min="3" max="3" width="18.33203125" style="16" customWidth="1"/>
    <col min="4" max="4" width="61" style="19" customWidth="1"/>
    <col min="5" max="16384" width="15" style="16"/>
  </cols>
  <sheetData>
    <row r="1" spans="1:11" s="13" customFormat="1" ht="15.6" x14ac:dyDescent="0.25">
      <c r="A1" s="13" t="s">
        <v>380</v>
      </c>
      <c r="C1" s="20"/>
      <c r="D1" s="21"/>
    </row>
    <row r="2" spans="1:11" x14ac:dyDescent="0.25">
      <c r="B2" s="22"/>
    </row>
    <row r="3" spans="1:11" s="18" customFormat="1" x14ac:dyDescent="0.25">
      <c r="A3" s="23" t="s">
        <v>9</v>
      </c>
      <c r="B3" s="23" t="s">
        <v>2</v>
      </c>
      <c r="C3" s="266" t="s">
        <v>3</v>
      </c>
      <c r="D3" s="267"/>
    </row>
    <row r="4" spans="1:11" s="18" customFormat="1" ht="25.5" customHeight="1" x14ac:dyDescent="0.25">
      <c r="A4" s="279" t="s">
        <v>115</v>
      </c>
      <c r="B4" s="280"/>
      <c r="C4" s="281" t="s">
        <v>17</v>
      </c>
      <c r="D4" s="281"/>
      <c r="E4" s="28"/>
      <c r="F4" s="28"/>
    </row>
    <row r="5" spans="1:11" s="31" customFormat="1" ht="25.5" customHeight="1" x14ac:dyDescent="0.25">
      <c r="A5" s="29"/>
      <c r="B5" s="30" t="s">
        <v>10</v>
      </c>
      <c r="C5" s="282" t="s">
        <v>82</v>
      </c>
      <c r="D5" s="269"/>
      <c r="E5" s="16"/>
      <c r="F5" s="16"/>
      <c r="G5" s="16"/>
      <c r="H5" s="16"/>
      <c r="I5" s="16"/>
      <c r="J5" s="16"/>
      <c r="K5" s="16"/>
    </row>
    <row r="6" spans="1:11" s="18" customFormat="1" ht="39.75" customHeight="1" x14ac:dyDescent="0.25">
      <c r="A6" s="285" t="s">
        <v>381</v>
      </c>
      <c r="B6" s="286"/>
      <c r="C6" s="275" t="s">
        <v>114</v>
      </c>
      <c r="D6" s="276"/>
      <c r="G6" s="24"/>
    </row>
    <row r="7" spans="1:11" x14ac:dyDescent="0.25">
      <c r="A7" s="65" t="s">
        <v>80</v>
      </c>
      <c r="B7" s="66"/>
      <c r="C7" s="284" t="s">
        <v>25</v>
      </c>
      <c r="D7" s="284"/>
      <c r="E7" s="28"/>
    </row>
    <row r="8" spans="1:11" ht="26.4" x14ac:dyDescent="0.25">
      <c r="A8" s="287"/>
      <c r="B8" s="35" t="s">
        <v>244</v>
      </c>
      <c r="C8" s="274" t="s">
        <v>245</v>
      </c>
      <c r="D8" s="274"/>
      <c r="E8" s="36"/>
    </row>
    <row r="9" spans="1:11" ht="27.75" customHeight="1" x14ac:dyDescent="0.25">
      <c r="A9" s="288"/>
      <c r="B9" s="4" t="s">
        <v>33</v>
      </c>
      <c r="C9" s="268" t="s">
        <v>83</v>
      </c>
      <c r="D9" s="269"/>
    </row>
    <row r="10" spans="1:11" x14ac:dyDescent="0.25">
      <c r="A10" s="288"/>
      <c r="B10" s="4" t="s">
        <v>53</v>
      </c>
      <c r="C10" s="268" t="s">
        <v>246</v>
      </c>
      <c r="D10" s="269"/>
    </row>
    <row r="11" spans="1:11" x14ac:dyDescent="0.25">
      <c r="A11" s="288"/>
      <c r="B11" s="4" t="s">
        <v>52</v>
      </c>
      <c r="C11" s="268" t="s">
        <v>84</v>
      </c>
      <c r="D11" s="269"/>
    </row>
    <row r="12" spans="1:11" ht="42.75" customHeight="1" x14ac:dyDescent="0.25">
      <c r="A12" s="288"/>
      <c r="B12" s="4" t="s">
        <v>243</v>
      </c>
      <c r="C12" s="272" t="s">
        <v>247</v>
      </c>
      <c r="D12" s="291"/>
    </row>
    <row r="13" spans="1:11" s="18" customFormat="1" ht="24.75" customHeight="1" x14ac:dyDescent="0.25">
      <c r="A13" s="288"/>
      <c r="B13" s="4" t="s">
        <v>24</v>
      </c>
      <c r="C13" s="268" t="s">
        <v>85</v>
      </c>
      <c r="D13" s="269"/>
      <c r="E13" s="16"/>
      <c r="F13" s="28"/>
    </row>
    <row r="14" spans="1:11" s="18" customFormat="1" ht="24.75" customHeight="1" x14ac:dyDescent="0.25">
      <c r="A14" s="288"/>
      <c r="B14" s="103" t="s">
        <v>274</v>
      </c>
      <c r="C14" s="292"/>
      <c r="D14" s="293"/>
      <c r="E14" s="16"/>
      <c r="F14" s="28"/>
    </row>
    <row r="15" spans="1:11" s="18" customFormat="1" ht="24.75" customHeight="1" x14ac:dyDescent="0.25">
      <c r="A15" s="288"/>
      <c r="B15" s="102" t="s">
        <v>275</v>
      </c>
      <c r="C15" s="277" t="s">
        <v>281</v>
      </c>
      <c r="D15" s="278"/>
      <c r="E15" s="16"/>
      <c r="F15" s="28"/>
    </row>
    <row r="16" spans="1:11" s="18" customFormat="1" ht="24.75" customHeight="1" x14ac:dyDescent="0.25">
      <c r="A16" s="288"/>
      <c r="B16" s="102" t="s">
        <v>276</v>
      </c>
      <c r="C16" s="277" t="s">
        <v>282</v>
      </c>
      <c r="D16" s="278"/>
      <c r="E16" s="16"/>
      <c r="F16" s="28"/>
    </row>
    <row r="17" spans="1:6" s="18" customFormat="1" ht="24.75" customHeight="1" x14ac:dyDescent="0.25">
      <c r="A17" s="288"/>
      <c r="B17" s="102" t="s">
        <v>277</v>
      </c>
      <c r="C17" s="277" t="s">
        <v>280</v>
      </c>
      <c r="D17" s="278"/>
      <c r="E17" s="16"/>
      <c r="F17" s="28"/>
    </row>
    <row r="18" spans="1:6" s="18" customFormat="1" ht="24.75" customHeight="1" x14ac:dyDescent="0.25">
      <c r="A18" s="288"/>
      <c r="B18" s="102" t="s">
        <v>278</v>
      </c>
      <c r="C18" s="277" t="s">
        <v>279</v>
      </c>
      <c r="D18" s="278"/>
      <c r="E18" s="16"/>
      <c r="F18" s="28"/>
    </row>
    <row r="19" spans="1:6" s="37" customFormat="1" ht="24.75" customHeight="1" x14ac:dyDescent="0.25">
      <c r="A19" s="288"/>
      <c r="B19" s="35" t="s">
        <v>16</v>
      </c>
      <c r="C19" s="274" t="s">
        <v>81</v>
      </c>
      <c r="D19" s="274"/>
      <c r="F19" s="36"/>
    </row>
    <row r="20" spans="1:6" ht="12.75" customHeight="1" x14ac:dyDescent="0.25">
      <c r="A20" s="288"/>
      <c r="B20" s="4" t="s">
        <v>19</v>
      </c>
      <c r="C20" s="268" t="s">
        <v>213</v>
      </c>
      <c r="D20" s="269"/>
    </row>
    <row r="21" spans="1:6" ht="27.75" customHeight="1" x14ac:dyDescent="0.25">
      <c r="A21" s="288"/>
      <c r="B21" s="4" t="s">
        <v>212</v>
      </c>
      <c r="C21" s="272" t="s">
        <v>214</v>
      </c>
      <c r="D21" s="291"/>
    </row>
    <row r="22" spans="1:6" ht="40.5" customHeight="1" x14ac:dyDescent="0.25">
      <c r="A22" s="288"/>
      <c r="B22" s="4" t="s">
        <v>18</v>
      </c>
      <c r="C22" s="268" t="s">
        <v>215</v>
      </c>
      <c r="D22" s="269"/>
    </row>
    <row r="23" spans="1:6" ht="18" customHeight="1" x14ac:dyDescent="0.25">
      <c r="A23" s="288"/>
      <c r="B23" s="4" t="s">
        <v>30</v>
      </c>
      <c r="C23" s="39" t="s">
        <v>31</v>
      </c>
      <c r="D23" s="40"/>
    </row>
    <row r="24" spans="1:6" ht="26.4" x14ac:dyDescent="0.25">
      <c r="A24" s="288"/>
      <c r="B24" s="35" t="s">
        <v>54</v>
      </c>
      <c r="C24" s="270" t="s">
        <v>383</v>
      </c>
      <c r="D24" s="271"/>
    </row>
    <row r="25" spans="1:6" s="37" customFormat="1" ht="54" customHeight="1" x14ac:dyDescent="0.25">
      <c r="A25" s="288"/>
      <c r="B25" s="4"/>
      <c r="C25" s="268" t="s">
        <v>216</v>
      </c>
      <c r="D25" s="283"/>
      <c r="E25" s="38"/>
    </row>
    <row r="26" spans="1:6" ht="26.25" customHeight="1" x14ac:dyDescent="0.25">
      <c r="A26" s="288"/>
      <c r="B26" s="106" t="s">
        <v>116</v>
      </c>
      <c r="C26" s="270" t="s">
        <v>382</v>
      </c>
      <c r="D26" s="271"/>
    </row>
    <row r="27" spans="1:6" ht="24.75" customHeight="1" x14ac:dyDescent="0.25">
      <c r="A27" s="288"/>
      <c r="B27" s="102" t="s">
        <v>96</v>
      </c>
      <c r="C27" s="272" t="s">
        <v>386</v>
      </c>
      <c r="D27" s="273"/>
    </row>
    <row r="28" spans="1:6" ht="24.75" customHeight="1" x14ac:dyDescent="0.25">
      <c r="A28" s="288"/>
      <c r="B28" s="102" t="s">
        <v>240</v>
      </c>
      <c r="C28" s="277" t="s">
        <v>387</v>
      </c>
      <c r="D28" s="290"/>
    </row>
    <row r="29" spans="1:6" s="37" customFormat="1" ht="26.25" customHeight="1" x14ac:dyDescent="0.25">
      <c r="A29" s="289"/>
      <c r="B29" s="102" t="s">
        <v>98</v>
      </c>
      <c r="C29" s="277" t="s">
        <v>388</v>
      </c>
      <c r="D29" s="290"/>
      <c r="E29" s="16"/>
    </row>
    <row r="30" spans="1:6" ht="26.25" customHeight="1" x14ac:dyDescent="0.25">
      <c r="B30" s="102" t="s">
        <v>93</v>
      </c>
      <c r="C30" s="277" t="s">
        <v>389</v>
      </c>
      <c r="D30" s="290"/>
    </row>
    <row r="31" spans="1:6" ht="24.75" customHeight="1" x14ac:dyDescent="0.25">
      <c r="B31" s="102" t="s">
        <v>178</v>
      </c>
      <c r="C31" s="277" t="s">
        <v>390</v>
      </c>
      <c r="D31" s="290"/>
    </row>
    <row r="32" spans="1:6" ht="41.25" customHeight="1" x14ac:dyDescent="0.25">
      <c r="B32" s="102" t="s">
        <v>169</v>
      </c>
      <c r="C32" s="277" t="s">
        <v>391</v>
      </c>
      <c r="D32" s="290"/>
    </row>
    <row r="33" spans="1:6" ht="24.75" customHeight="1" x14ac:dyDescent="0.25">
      <c r="B33" s="102" t="s">
        <v>385</v>
      </c>
      <c r="C33" s="277" t="s">
        <v>392</v>
      </c>
      <c r="D33" s="290"/>
    </row>
    <row r="34" spans="1:6" ht="26.25" customHeight="1" x14ac:dyDescent="0.25">
      <c r="B34" s="102" t="s">
        <v>20</v>
      </c>
      <c r="C34" s="277" t="s">
        <v>393</v>
      </c>
      <c r="D34" s="290"/>
    </row>
    <row r="35" spans="1:6" s="18" customFormat="1" ht="41.25" customHeight="1" x14ac:dyDescent="0.25">
      <c r="A35" s="16"/>
      <c r="B35" s="64" t="s">
        <v>78</v>
      </c>
      <c r="C35" s="284" t="s">
        <v>384</v>
      </c>
      <c r="D35" s="284"/>
      <c r="E35" s="16"/>
      <c r="F35" s="28"/>
    </row>
    <row r="36" spans="1:6" x14ac:dyDescent="0.25">
      <c r="B36" s="22"/>
    </row>
    <row r="37" spans="1:6" x14ac:dyDescent="0.25">
      <c r="B37" s="25"/>
    </row>
    <row r="38" spans="1:6" x14ac:dyDescent="0.25">
      <c r="B38" s="25"/>
    </row>
    <row r="39" spans="1:6" x14ac:dyDescent="0.25">
      <c r="B39" s="22"/>
    </row>
    <row r="40" spans="1:6" x14ac:dyDescent="0.25">
      <c r="B40" s="2"/>
    </row>
    <row r="41" spans="1:6" x14ac:dyDescent="0.25">
      <c r="B41" s="2"/>
    </row>
    <row r="42" spans="1:6" x14ac:dyDescent="0.25">
      <c r="B42" s="2"/>
    </row>
    <row r="43" spans="1:6" x14ac:dyDescent="0.25">
      <c r="B43" s="2"/>
    </row>
    <row r="44" spans="1:6" x14ac:dyDescent="0.25">
      <c r="B44" s="22"/>
    </row>
    <row r="45" spans="1:6" x14ac:dyDescent="0.25">
      <c r="B45" s="22"/>
    </row>
    <row r="46" spans="1:6" x14ac:dyDescent="0.25">
      <c r="B46" s="22"/>
    </row>
    <row r="47" spans="1:6" x14ac:dyDescent="0.25">
      <c r="B47" s="22"/>
    </row>
    <row r="48" spans="1:6" x14ac:dyDescent="0.25">
      <c r="B48" s="22"/>
    </row>
    <row r="49" spans="2:2" x14ac:dyDescent="0.25">
      <c r="B49" s="22"/>
    </row>
    <row r="50" spans="2:2" x14ac:dyDescent="0.25">
      <c r="B50" s="22"/>
    </row>
    <row r="51" spans="2:2" x14ac:dyDescent="0.25">
      <c r="B51" s="22"/>
    </row>
    <row r="52" spans="2:2" x14ac:dyDescent="0.25">
      <c r="B52" s="22"/>
    </row>
    <row r="53" spans="2:2" x14ac:dyDescent="0.25">
      <c r="B53" s="22"/>
    </row>
    <row r="54" spans="2:2" x14ac:dyDescent="0.25">
      <c r="B54" s="22"/>
    </row>
    <row r="55" spans="2:2" x14ac:dyDescent="0.25">
      <c r="B55" s="22"/>
    </row>
    <row r="56" spans="2:2" x14ac:dyDescent="0.25">
      <c r="B56" s="22"/>
    </row>
    <row r="57" spans="2:2" x14ac:dyDescent="0.25">
      <c r="B57" s="2"/>
    </row>
    <row r="58" spans="2:2" x14ac:dyDescent="0.25">
      <c r="B58" s="2"/>
    </row>
    <row r="59" spans="2:2" x14ac:dyDescent="0.25">
      <c r="B59" s="2"/>
    </row>
    <row r="60" spans="2:2" x14ac:dyDescent="0.25">
      <c r="B60" s="2"/>
    </row>
    <row r="61" spans="2:2" x14ac:dyDescent="0.25">
      <c r="B61" s="2"/>
    </row>
    <row r="62" spans="2:2" x14ac:dyDescent="0.25">
      <c r="B62" s="2"/>
    </row>
    <row r="63" spans="2:2" x14ac:dyDescent="0.25">
      <c r="B63" s="2"/>
    </row>
    <row r="64" spans="2:2" x14ac:dyDescent="0.25">
      <c r="B64" s="2"/>
    </row>
    <row r="65" spans="2:2" x14ac:dyDescent="0.25">
      <c r="B65" s="2"/>
    </row>
    <row r="66" spans="2:2" x14ac:dyDescent="0.25">
      <c r="B66" s="3"/>
    </row>
    <row r="67" spans="2:2" x14ac:dyDescent="0.25">
      <c r="B67" s="2"/>
    </row>
    <row r="68" spans="2:2" x14ac:dyDescent="0.25">
      <c r="B68" s="2"/>
    </row>
    <row r="69" spans="2:2" x14ac:dyDescent="0.25">
      <c r="B69" s="2"/>
    </row>
    <row r="70" spans="2:2" x14ac:dyDescent="0.25">
      <c r="B70" s="2"/>
    </row>
    <row r="71" spans="2:2" x14ac:dyDescent="0.25">
      <c r="B71" s="2"/>
    </row>
    <row r="72" spans="2:2" x14ac:dyDescent="0.25">
      <c r="B72" s="2"/>
    </row>
    <row r="73" spans="2:2" x14ac:dyDescent="0.25">
      <c r="B73" s="2"/>
    </row>
    <row r="74" spans="2:2" x14ac:dyDescent="0.25">
      <c r="B74" s="2"/>
    </row>
    <row r="75" spans="2:2" x14ac:dyDescent="0.25">
      <c r="B75" s="2"/>
    </row>
    <row r="76" spans="2:2" x14ac:dyDescent="0.25">
      <c r="B76" s="2"/>
    </row>
    <row r="77" spans="2:2" x14ac:dyDescent="0.25">
      <c r="B77" s="22"/>
    </row>
    <row r="78" spans="2:2" x14ac:dyDescent="0.25">
      <c r="B78" s="22"/>
    </row>
    <row r="79" spans="2:2" x14ac:dyDescent="0.25">
      <c r="B79" s="22"/>
    </row>
    <row r="80" spans="2:2" x14ac:dyDescent="0.25">
      <c r="B80" s="22"/>
    </row>
    <row r="81" spans="2:2" x14ac:dyDescent="0.25">
      <c r="B81" s="22"/>
    </row>
    <row r="82" spans="2:2" x14ac:dyDescent="0.25">
      <c r="B82" s="22"/>
    </row>
    <row r="83" spans="2:2" x14ac:dyDescent="0.25">
      <c r="B83" s="25"/>
    </row>
    <row r="84" spans="2:2" x14ac:dyDescent="0.25">
      <c r="B84" s="2"/>
    </row>
    <row r="85" spans="2:2" x14ac:dyDescent="0.25">
      <c r="B85" s="2"/>
    </row>
    <row r="86" spans="2:2" x14ac:dyDescent="0.25">
      <c r="B86" s="2"/>
    </row>
    <row r="87" spans="2:2" x14ac:dyDescent="0.25">
      <c r="B87" s="2"/>
    </row>
    <row r="88" spans="2:2" x14ac:dyDescent="0.25">
      <c r="B88" s="2"/>
    </row>
    <row r="89" spans="2:2" x14ac:dyDescent="0.25">
      <c r="B89" s="2"/>
    </row>
    <row r="90" spans="2:2" x14ac:dyDescent="0.25">
      <c r="B90" s="25"/>
    </row>
    <row r="91" spans="2:2" x14ac:dyDescent="0.25">
      <c r="B91" s="22"/>
    </row>
    <row r="92" spans="2:2" x14ac:dyDescent="0.25">
      <c r="B92" s="22"/>
    </row>
    <row r="93" spans="2:2" x14ac:dyDescent="0.25">
      <c r="B93" s="22"/>
    </row>
    <row r="103" spans="2:2" x14ac:dyDescent="0.25">
      <c r="B103" s="26"/>
    </row>
    <row r="104" spans="2:2" x14ac:dyDescent="0.25">
      <c r="B104" s="26"/>
    </row>
  </sheetData>
  <mergeCells count="35">
    <mergeCell ref="C35:D35"/>
    <mergeCell ref="C30:D30"/>
    <mergeCell ref="C31:D31"/>
    <mergeCell ref="C32:D32"/>
    <mergeCell ref="C33:D33"/>
    <mergeCell ref="C34:D34"/>
    <mergeCell ref="A4:B4"/>
    <mergeCell ref="C4:D4"/>
    <mergeCell ref="C5:D5"/>
    <mergeCell ref="C26:D26"/>
    <mergeCell ref="C25:D25"/>
    <mergeCell ref="C7:D7"/>
    <mergeCell ref="C9:D9"/>
    <mergeCell ref="C10:D10"/>
    <mergeCell ref="A6:B6"/>
    <mergeCell ref="A8:A29"/>
    <mergeCell ref="C29:D29"/>
    <mergeCell ref="C28:D28"/>
    <mergeCell ref="C21:D21"/>
    <mergeCell ref="C12:D12"/>
    <mergeCell ref="C14:D14"/>
    <mergeCell ref="C18:D18"/>
    <mergeCell ref="C3:D3"/>
    <mergeCell ref="C11:D11"/>
    <mergeCell ref="C20:D20"/>
    <mergeCell ref="C24:D24"/>
    <mergeCell ref="C27:D27"/>
    <mergeCell ref="C19:D19"/>
    <mergeCell ref="C6:D6"/>
    <mergeCell ref="C8:D8"/>
    <mergeCell ref="C13:D13"/>
    <mergeCell ref="C22:D22"/>
    <mergeCell ref="C17:D17"/>
    <mergeCell ref="C16:D16"/>
    <mergeCell ref="C15:D15"/>
  </mergeCells>
  <phoneticPr fontId="2" type="noConversion"/>
  <printOptions gridLines="1"/>
  <pageMargins left="0.75" right="0.75" top="1" bottom="1" header="0.5" footer="0.5"/>
  <pageSetup fitToHeight="6" orientation="landscape" horizontalDpi="4294967293" verticalDpi="300" r:id="rId1"/>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6"/>
  <sheetViews>
    <sheetView workbookViewId="0">
      <selection activeCell="C14" sqref="C14"/>
    </sheetView>
  </sheetViews>
  <sheetFormatPr defaultRowHeight="13.2" x14ac:dyDescent="0.25"/>
  <cols>
    <col min="1" max="1" width="31.6640625" customWidth="1"/>
    <col min="2" max="2" width="7.33203125" customWidth="1"/>
    <col min="3" max="3" width="6.109375" customWidth="1"/>
    <col min="4" max="4" width="30.88671875" customWidth="1"/>
    <col min="5" max="5" width="9" customWidth="1"/>
    <col min="6" max="6" width="36.6640625" customWidth="1"/>
  </cols>
  <sheetData>
    <row r="1" spans="1:6" ht="12.75" customHeight="1" x14ac:dyDescent="0.25">
      <c r="A1" s="5"/>
      <c r="B1" s="6" t="s">
        <v>1</v>
      </c>
      <c r="C1" s="6" t="s">
        <v>1</v>
      </c>
      <c r="D1" s="6"/>
      <c r="E1" s="6" t="s">
        <v>1</v>
      </c>
      <c r="F1" s="6"/>
    </row>
    <row r="2" spans="1:6" ht="39.6" x14ac:dyDescent="0.25">
      <c r="A2" s="7" t="s">
        <v>117</v>
      </c>
      <c r="B2" s="7" t="s">
        <v>51</v>
      </c>
      <c r="C2" s="7" t="s">
        <v>16</v>
      </c>
      <c r="D2" s="7" t="s">
        <v>54</v>
      </c>
      <c r="E2" s="7" t="s">
        <v>88</v>
      </c>
      <c r="F2" s="7" t="s">
        <v>55</v>
      </c>
    </row>
    <row r="3" spans="1:6" x14ac:dyDescent="0.25">
      <c r="A3" s="9"/>
      <c r="B3" s="9"/>
      <c r="C3" s="9"/>
      <c r="D3" s="10"/>
      <c r="E3" s="10"/>
      <c r="F3" s="10"/>
    </row>
    <row r="4" spans="1:6" x14ac:dyDescent="0.25">
      <c r="A4" s="42" t="s">
        <v>89</v>
      </c>
      <c r="B4" s="41"/>
      <c r="C4" s="41"/>
      <c r="D4" s="8"/>
      <c r="E4" s="8"/>
      <c r="F4" s="8"/>
    </row>
    <row r="5" spans="1:6" x14ac:dyDescent="0.25">
      <c r="A5" s="43" t="s">
        <v>113</v>
      </c>
      <c r="B5" s="41"/>
      <c r="C5" s="41"/>
      <c r="D5" s="8"/>
      <c r="E5" s="8"/>
      <c r="F5" s="8"/>
    </row>
    <row r="6" spans="1:6" ht="34.200000000000003" x14ac:dyDescent="0.25">
      <c r="A6" s="44" t="s">
        <v>0</v>
      </c>
      <c r="B6" s="45" t="s">
        <v>33</v>
      </c>
      <c r="C6" s="45" t="s">
        <v>30</v>
      </c>
      <c r="D6" s="46"/>
      <c r="E6" s="46" t="s">
        <v>35</v>
      </c>
      <c r="F6" s="47" t="s">
        <v>56</v>
      </c>
    </row>
    <row r="7" spans="1:6" ht="45.6" x14ac:dyDescent="0.25">
      <c r="A7" s="44" t="s">
        <v>23</v>
      </c>
      <c r="B7" s="45" t="s">
        <v>33</v>
      </c>
      <c r="C7" s="45" t="s">
        <v>30</v>
      </c>
      <c r="D7" s="46"/>
      <c r="E7" s="46" t="s">
        <v>36</v>
      </c>
      <c r="F7" s="47" t="s">
        <v>58</v>
      </c>
    </row>
    <row r="8" spans="1:6" ht="45.6" x14ac:dyDescent="0.25">
      <c r="A8" s="44" t="s">
        <v>60</v>
      </c>
      <c r="B8" s="45" t="s">
        <v>53</v>
      </c>
      <c r="C8" s="45" t="s">
        <v>30</v>
      </c>
      <c r="D8" s="46"/>
      <c r="E8" s="46" t="s">
        <v>36</v>
      </c>
      <c r="F8" s="47" t="s">
        <v>58</v>
      </c>
    </row>
    <row r="9" spans="1:6" ht="34.799999999999997" x14ac:dyDescent="0.25">
      <c r="A9" s="48" t="s">
        <v>70</v>
      </c>
      <c r="B9" s="45" t="s">
        <v>52</v>
      </c>
      <c r="C9" s="45" t="s">
        <v>30</v>
      </c>
      <c r="D9" s="46"/>
      <c r="E9" s="46" t="s">
        <v>38</v>
      </c>
      <c r="F9" s="49" t="s">
        <v>57</v>
      </c>
    </row>
    <row r="10" spans="1:6" ht="46.2" x14ac:dyDescent="0.25">
      <c r="A10" s="48" t="s">
        <v>37</v>
      </c>
      <c r="B10" s="45" t="s">
        <v>33</v>
      </c>
      <c r="C10" s="45" t="s">
        <v>30</v>
      </c>
      <c r="D10" s="46"/>
      <c r="E10" s="46" t="s">
        <v>38</v>
      </c>
      <c r="F10" s="49" t="s">
        <v>59</v>
      </c>
    </row>
    <row r="11" spans="1:6" ht="57.6" x14ac:dyDescent="0.25">
      <c r="A11" s="48" t="s">
        <v>34</v>
      </c>
      <c r="B11" s="45" t="s">
        <v>52</v>
      </c>
      <c r="C11" s="45" t="s">
        <v>30</v>
      </c>
      <c r="D11" s="46"/>
      <c r="E11" s="46" t="s">
        <v>38</v>
      </c>
      <c r="F11" s="49" t="s">
        <v>61</v>
      </c>
    </row>
    <row r="12" spans="1:6" ht="34.799999999999997" x14ac:dyDescent="0.25">
      <c r="A12" s="48" t="s">
        <v>64</v>
      </c>
      <c r="B12" s="45" t="s">
        <v>52</v>
      </c>
      <c r="C12" s="45" t="s">
        <v>30</v>
      </c>
      <c r="D12" s="46"/>
      <c r="E12" s="46" t="s">
        <v>38</v>
      </c>
      <c r="F12" s="49" t="s">
        <v>62</v>
      </c>
    </row>
    <row r="13" spans="1:6" ht="46.2" x14ac:dyDescent="0.25">
      <c r="A13" s="48" t="s">
        <v>65</v>
      </c>
      <c r="B13" s="45" t="s">
        <v>52</v>
      </c>
      <c r="C13" s="45" t="s">
        <v>30</v>
      </c>
      <c r="D13" s="46"/>
      <c r="E13" s="46" t="s">
        <v>38</v>
      </c>
      <c r="F13" s="50" t="s">
        <v>63</v>
      </c>
    </row>
    <row r="14" spans="1:6" ht="69" x14ac:dyDescent="0.25">
      <c r="A14" s="48" t="s">
        <v>8</v>
      </c>
      <c r="B14" s="45" t="s">
        <v>52</v>
      </c>
      <c r="C14" s="45" t="s">
        <v>30</v>
      </c>
      <c r="D14" s="46"/>
      <c r="E14" s="46" t="s">
        <v>47</v>
      </c>
      <c r="F14" s="51" t="s">
        <v>73</v>
      </c>
    </row>
    <row r="15" spans="1:6" ht="69" x14ac:dyDescent="0.25">
      <c r="A15" s="48" t="s">
        <v>39</v>
      </c>
      <c r="B15" s="45" t="s">
        <v>52</v>
      </c>
      <c r="C15" s="45" t="s">
        <v>30</v>
      </c>
      <c r="D15" s="46"/>
      <c r="E15" s="46" t="s">
        <v>47</v>
      </c>
      <c r="F15" s="51" t="s">
        <v>67</v>
      </c>
    </row>
    <row r="16" spans="1:6" ht="57.6" x14ac:dyDescent="0.25">
      <c r="A16" s="52" t="s">
        <v>40</v>
      </c>
      <c r="B16" s="45" t="s">
        <v>33</v>
      </c>
      <c r="C16" s="45" t="s">
        <v>30</v>
      </c>
      <c r="D16" s="46"/>
      <c r="E16" s="46" t="s">
        <v>47</v>
      </c>
      <c r="F16" s="51" t="s">
        <v>66</v>
      </c>
    </row>
    <row r="17" spans="1:6" ht="69" x14ac:dyDescent="0.25">
      <c r="A17" s="53" t="s">
        <v>41</v>
      </c>
      <c r="B17" s="45" t="s">
        <v>52</v>
      </c>
      <c r="C17" s="45" t="s">
        <v>30</v>
      </c>
      <c r="D17" s="46"/>
      <c r="E17" s="46" t="s">
        <v>47</v>
      </c>
      <c r="F17" s="51" t="s">
        <v>67</v>
      </c>
    </row>
    <row r="18" spans="1:6" ht="34.799999999999997" x14ac:dyDescent="0.25">
      <c r="A18" s="53" t="s">
        <v>42</v>
      </c>
      <c r="B18" s="45" t="s">
        <v>52</v>
      </c>
      <c r="C18" s="45" t="s">
        <v>30</v>
      </c>
      <c r="D18" s="46"/>
      <c r="E18" s="46" t="s">
        <v>47</v>
      </c>
      <c r="F18" s="51" t="s">
        <v>68</v>
      </c>
    </row>
    <row r="19" spans="1:6" ht="34.799999999999997" x14ac:dyDescent="0.25">
      <c r="A19" s="53" t="s">
        <v>43</v>
      </c>
      <c r="B19" s="45" t="s">
        <v>33</v>
      </c>
      <c r="C19" s="45" t="s">
        <v>30</v>
      </c>
      <c r="D19" s="46"/>
      <c r="E19" s="46" t="s">
        <v>47</v>
      </c>
      <c r="F19" s="51" t="s">
        <v>69</v>
      </c>
    </row>
    <row r="20" spans="1:6" ht="57.6" x14ac:dyDescent="0.25">
      <c r="A20" s="53" t="s">
        <v>44</v>
      </c>
      <c r="B20" s="45" t="s">
        <v>33</v>
      </c>
      <c r="C20" s="45" t="s">
        <v>30</v>
      </c>
      <c r="D20" s="46"/>
      <c r="E20" s="54" t="s">
        <v>48</v>
      </c>
      <c r="F20" s="51" t="s">
        <v>74</v>
      </c>
    </row>
    <row r="21" spans="1:6" ht="69" x14ac:dyDescent="0.25">
      <c r="A21" s="53" t="s">
        <v>45</v>
      </c>
      <c r="B21" s="45" t="s">
        <v>53</v>
      </c>
      <c r="C21" s="45" t="s">
        <v>30</v>
      </c>
      <c r="D21" s="46"/>
      <c r="E21" s="54" t="s">
        <v>48</v>
      </c>
      <c r="F21" s="51" t="s">
        <v>75</v>
      </c>
    </row>
    <row r="22" spans="1:6" ht="46.2" x14ac:dyDescent="0.25">
      <c r="A22" s="53" t="s">
        <v>32</v>
      </c>
      <c r="B22" s="45" t="s">
        <v>53</v>
      </c>
      <c r="C22" s="45" t="s">
        <v>30</v>
      </c>
      <c r="D22" s="46"/>
      <c r="E22" s="54" t="s">
        <v>48</v>
      </c>
      <c r="F22" s="51" t="s">
        <v>71</v>
      </c>
    </row>
    <row r="23" spans="1:6" ht="57.6" x14ac:dyDescent="0.25">
      <c r="A23" s="53" t="s">
        <v>86</v>
      </c>
      <c r="B23" s="45" t="s">
        <v>52</v>
      </c>
      <c r="C23" s="45" t="s">
        <v>30</v>
      </c>
      <c r="D23" s="46"/>
      <c r="E23" s="54" t="s">
        <v>49</v>
      </c>
      <c r="F23" s="51" t="s">
        <v>87</v>
      </c>
    </row>
    <row r="24" spans="1:6" ht="69" x14ac:dyDescent="0.25">
      <c r="A24" s="53" t="s">
        <v>72</v>
      </c>
      <c r="B24" s="45" t="s">
        <v>33</v>
      </c>
      <c r="C24" s="45" t="s">
        <v>30</v>
      </c>
      <c r="D24" s="46"/>
      <c r="E24" s="54" t="s">
        <v>49</v>
      </c>
      <c r="F24" s="51" t="s">
        <v>76</v>
      </c>
    </row>
    <row r="25" spans="1:6" ht="69" x14ac:dyDescent="0.25">
      <c r="A25" s="53" t="s">
        <v>46</v>
      </c>
      <c r="B25" s="45" t="s">
        <v>33</v>
      </c>
      <c r="C25" s="45" t="s">
        <v>30</v>
      </c>
      <c r="D25" s="46"/>
      <c r="E25" s="54" t="s">
        <v>50</v>
      </c>
      <c r="F25" s="51" t="s">
        <v>77</v>
      </c>
    </row>
    <row r="26" spans="1:6" x14ac:dyDescent="0.25">
      <c r="A26" s="55"/>
      <c r="B26" s="56"/>
      <c r="C26" s="45" t="s">
        <v>1</v>
      </c>
      <c r="D26" s="56"/>
      <c r="E26" s="56"/>
      <c r="F26" s="49"/>
    </row>
  </sheetData>
  <autoFilter ref="A3:F3"/>
  <phoneticPr fontId="2" type="noConversion"/>
  <conditionalFormatting sqref="C6:C26">
    <cfRule type="expression" dxfId="112" priority="1" stopIfTrue="1">
      <formula>AND(B6="REQ",C6="No")</formula>
    </cfRule>
  </conditionalFormatting>
  <dataValidations count="1">
    <dataValidation type="list" errorStyle="warning" allowBlank="1" showInputMessage="1" showErrorMessage="1" sqref="C6:C26">
      <formula1>"Yes,No,n/a,??"</formula1>
    </dataValidation>
  </dataValidations>
  <printOptions gridLines="1"/>
  <pageMargins left="0.75" right="0.75" top="1" bottom="1" header="0.5" footer="0.5"/>
  <pageSetup fitToHeight="6" orientation="landscape" r:id="rId1"/>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F161"/>
  <sheetViews>
    <sheetView tabSelected="1" workbookViewId="0">
      <pane ySplit="4" topLeftCell="A5" activePane="bottomLeft" state="frozen"/>
      <selection activeCell="B19" sqref="B19"/>
      <selection pane="bottomLeft" activeCell="A5" sqref="A5"/>
    </sheetView>
  </sheetViews>
  <sheetFormatPr defaultRowHeight="13.2" x14ac:dyDescent="0.25"/>
  <cols>
    <col min="1" max="1" width="45.6640625" customWidth="1"/>
    <col min="2" max="2" width="23.44140625" customWidth="1"/>
    <col min="3" max="3" width="7.33203125" customWidth="1"/>
    <col min="4" max="4" width="7.88671875" customWidth="1"/>
    <col min="5" max="5" width="6.109375" customWidth="1"/>
    <col min="6" max="6" width="19.109375" customWidth="1"/>
    <col min="7" max="7" width="12.6640625" customWidth="1"/>
    <col min="8" max="8" width="54.33203125" customWidth="1"/>
    <col min="27" max="31" width="9.109375" customWidth="1"/>
  </cols>
  <sheetData>
    <row r="1" spans="1:31" ht="21.75" customHeight="1" x14ac:dyDescent="0.3">
      <c r="A1" s="249" t="s">
        <v>511</v>
      </c>
      <c r="B1" s="248">
        <v>5</v>
      </c>
      <c r="C1" s="82" t="s">
        <v>513</v>
      </c>
      <c r="E1" s="68" t="s">
        <v>508</v>
      </c>
      <c r="F1" s="82"/>
    </row>
    <row r="2" spans="1:31" ht="12.75" customHeight="1" x14ac:dyDescent="0.25">
      <c r="A2" s="219"/>
      <c r="B2" s="219"/>
      <c r="C2" s="219" t="s">
        <v>1</v>
      </c>
      <c r="D2" s="219"/>
      <c r="E2" s="219" t="s">
        <v>1</v>
      </c>
      <c r="F2" s="219"/>
      <c r="G2" s="219" t="s">
        <v>1</v>
      </c>
      <c r="H2" s="219"/>
      <c r="AA2" t="s">
        <v>19</v>
      </c>
      <c r="AB2" t="s">
        <v>248</v>
      </c>
      <c r="AC2" t="s">
        <v>18</v>
      </c>
      <c r="AD2" t="s">
        <v>30</v>
      </c>
      <c r="AE2" t="s">
        <v>235</v>
      </c>
    </row>
    <row r="3" spans="1:31" ht="117.75" hidden="1" customHeight="1" x14ac:dyDescent="0.25">
      <c r="A3" s="220" t="s">
        <v>512</v>
      </c>
      <c r="B3" s="217" t="s">
        <v>514</v>
      </c>
      <c r="C3" s="217" t="s">
        <v>515</v>
      </c>
      <c r="D3" s="217" t="s">
        <v>516</v>
      </c>
      <c r="E3" s="217" t="s">
        <v>16</v>
      </c>
      <c r="F3" s="218" t="s">
        <v>413</v>
      </c>
      <c r="G3" s="218" t="s">
        <v>517</v>
      </c>
      <c r="H3" s="218" t="s">
        <v>78</v>
      </c>
    </row>
    <row r="4" spans="1:31" ht="15.75" customHeight="1" x14ac:dyDescent="0.25">
      <c r="A4" s="221" t="s">
        <v>518</v>
      </c>
      <c r="B4" s="217"/>
      <c r="C4" s="217"/>
      <c r="D4" s="217"/>
      <c r="E4" s="217"/>
      <c r="F4" s="218"/>
      <c r="G4" s="218"/>
      <c r="H4" s="218"/>
      <c r="AA4">
        <v>1</v>
      </c>
      <c r="AB4">
        <v>2</v>
      </c>
      <c r="AC4">
        <v>3</v>
      </c>
      <c r="AD4">
        <v>4</v>
      </c>
    </row>
    <row r="5" spans="1:31" ht="13.8" x14ac:dyDescent="0.25">
      <c r="A5" s="67"/>
      <c r="C5" s="41"/>
      <c r="D5" s="41"/>
      <c r="E5" s="41"/>
      <c r="F5" s="8"/>
      <c r="G5" s="8"/>
      <c r="H5" s="8"/>
      <c r="AA5">
        <f>IF($E5="Yes",1,0)</f>
        <v>0</v>
      </c>
      <c r="AB5">
        <f>IF($E5="Mod",1,0)</f>
        <v>0</v>
      </c>
      <c r="AC5">
        <f>IF($E5="No",1,0)</f>
        <v>0</v>
      </c>
      <c r="AD5">
        <f>IF($E5="??",1,0)</f>
        <v>0</v>
      </c>
      <c r="AE5">
        <f>IF($E5="n/a",1,0)</f>
        <v>0</v>
      </c>
    </row>
    <row r="6" spans="1:31" ht="13.8" x14ac:dyDescent="0.25">
      <c r="A6" s="67" t="s">
        <v>92</v>
      </c>
      <c r="C6" s="41"/>
      <c r="D6" s="41">
        <v>1</v>
      </c>
      <c r="E6" s="41"/>
      <c r="F6" s="8"/>
      <c r="G6" s="8"/>
      <c r="H6" s="8"/>
      <c r="AA6">
        <f t="shared" ref="AA6:AA76" si="0">IF($E6="Yes",1,0)</f>
        <v>0</v>
      </c>
      <c r="AB6">
        <f t="shared" ref="AB6:AB76" si="1">IF($E6="Mod",1,0)</f>
        <v>0</v>
      </c>
      <c r="AC6">
        <f t="shared" ref="AC6:AC76" si="2">IF($E6="No",1,0)</f>
        <v>0</v>
      </c>
      <c r="AD6">
        <f t="shared" ref="AD6:AD76" si="3">IF($E6="??",1,0)</f>
        <v>0</v>
      </c>
      <c r="AE6">
        <f t="shared" ref="AE6:AE76" si="4">IF($E6="n/a",1,0)</f>
        <v>0</v>
      </c>
    </row>
    <row r="7" spans="1:31" ht="25.5" customHeight="1" x14ac:dyDescent="0.25">
      <c r="A7" s="85" t="s">
        <v>124</v>
      </c>
      <c r="C7" s="45" t="s">
        <v>33</v>
      </c>
      <c r="D7" s="45">
        <v>1</v>
      </c>
      <c r="E7" s="45" t="s">
        <v>19</v>
      </c>
      <c r="F7" s="8"/>
      <c r="G7" s="8"/>
      <c r="H7" s="91" t="s">
        <v>127</v>
      </c>
      <c r="AA7">
        <f t="shared" si="0"/>
        <v>1</v>
      </c>
      <c r="AB7">
        <f t="shared" si="1"/>
        <v>0</v>
      </c>
      <c r="AC7">
        <f t="shared" si="2"/>
        <v>0</v>
      </c>
      <c r="AD7">
        <f t="shared" si="3"/>
        <v>0</v>
      </c>
      <c r="AE7">
        <f t="shared" si="4"/>
        <v>0</v>
      </c>
    </row>
    <row r="8" spans="1:31" ht="25.5" customHeight="1" x14ac:dyDescent="0.25">
      <c r="A8" s="85"/>
      <c r="B8" s="57" t="s">
        <v>266</v>
      </c>
      <c r="C8" s="45" t="s">
        <v>33</v>
      </c>
      <c r="D8" s="45">
        <v>3</v>
      </c>
      <c r="E8" s="45" t="s">
        <v>19</v>
      </c>
      <c r="F8" s="8"/>
      <c r="G8" s="49" t="s">
        <v>92</v>
      </c>
      <c r="H8" s="91" t="s">
        <v>521</v>
      </c>
      <c r="AA8">
        <f t="shared" si="0"/>
        <v>1</v>
      </c>
      <c r="AB8">
        <f t="shared" si="1"/>
        <v>0</v>
      </c>
      <c r="AC8">
        <f t="shared" si="2"/>
        <v>0</v>
      </c>
      <c r="AD8">
        <f t="shared" si="3"/>
        <v>0</v>
      </c>
      <c r="AE8">
        <f t="shared" si="4"/>
        <v>0</v>
      </c>
    </row>
    <row r="9" spans="1:31" ht="25.5" customHeight="1" x14ac:dyDescent="0.25">
      <c r="A9" s="70"/>
      <c r="B9" s="57" t="s">
        <v>519</v>
      </c>
      <c r="C9" s="45" t="s">
        <v>33</v>
      </c>
      <c r="D9" s="45">
        <v>1</v>
      </c>
      <c r="E9" s="45" t="s">
        <v>19</v>
      </c>
      <c r="F9" s="46"/>
      <c r="G9" s="49" t="s">
        <v>92</v>
      </c>
      <c r="H9" s="91" t="s">
        <v>238</v>
      </c>
      <c r="AA9">
        <f t="shared" si="0"/>
        <v>1</v>
      </c>
      <c r="AB9">
        <f t="shared" si="1"/>
        <v>0</v>
      </c>
      <c r="AC9">
        <f t="shared" si="2"/>
        <v>0</v>
      </c>
      <c r="AD9">
        <f t="shared" si="3"/>
        <v>0</v>
      </c>
      <c r="AE9">
        <f t="shared" si="4"/>
        <v>0</v>
      </c>
    </row>
    <row r="10" spans="1:31" ht="40.799999999999997" hidden="1" customHeight="1" x14ac:dyDescent="0.25">
      <c r="A10" s="70"/>
      <c r="B10" s="57"/>
      <c r="C10" s="93" t="s">
        <v>52</v>
      </c>
      <c r="D10" s="93">
        <v>4</v>
      </c>
      <c r="E10" s="93" t="s">
        <v>235</v>
      </c>
      <c r="F10" s="94" t="s">
        <v>520</v>
      </c>
      <c r="G10" s="94" t="s">
        <v>92</v>
      </c>
      <c r="H10" s="95" t="s">
        <v>271</v>
      </c>
      <c r="AA10">
        <f t="shared" si="0"/>
        <v>0</v>
      </c>
      <c r="AB10">
        <f t="shared" si="1"/>
        <v>0</v>
      </c>
      <c r="AC10">
        <f t="shared" si="2"/>
        <v>0</v>
      </c>
      <c r="AD10">
        <f t="shared" si="3"/>
        <v>0</v>
      </c>
      <c r="AE10">
        <f t="shared" si="4"/>
        <v>1</v>
      </c>
    </row>
    <row r="11" spans="1:31" ht="40.799999999999997" hidden="1" customHeight="1" x14ac:dyDescent="0.25">
      <c r="A11" s="70"/>
      <c r="B11" s="57"/>
      <c r="C11" s="93" t="s">
        <v>52</v>
      </c>
      <c r="D11" s="93">
        <v>4</v>
      </c>
      <c r="E11" s="93" t="s">
        <v>235</v>
      </c>
      <c r="F11" s="94" t="s">
        <v>520</v>
      </c>
      <c r="G11" s="94" t="s">
        <v>92</v>
      </c>
      <c r="H11" s="95" t="s">
        <v>268</v>
      </c>
      <c r="AA11">
        <f t="shared" si="0"/>
        <v>0</v>
      </c>
      <c r="AB11">
        <f t="shared" si="1"/>
        <v>0</v>
      </c>
      <c r="AC11">
        <f t="shared" si="2"/>
        <v>0</v>
      </c>
      <c r="AD11">
        <f t="shared" si="3"/>
        <v>0</v>
      </c>
      <c r="AE11">
        <f t="shared" si="4"/>
        <v>1</v>
      </c>
    </row>
    <row r="12" spans="1:31" ht="51" customHeight="1" x14ac:dyDescent="0.25">
      <c r="A12" s="175" t="s">
        <v>394</v>
      </c>
      <c r="B12" s="57" t="s">
        <v>90</v>
      </c>
      <c r="C12" s="45" t="s">
        <v>33</v>
      </c>
      <c r="D12" s="45">
        <v>1</v>
      </c>
      <c r="E12" s="45" t="s">
        <v>19</v>
      </c>
      <c r="G12" s="49" t="s">
        <v>92</v>
      </c>
      <c r="H12" s="92" t="s">
        <v>104</v>
      </c>
      <c r="AA12">
        <f t="shared" si="0"/>
        <v>1</v>
      </c>
      <c r="AB12">
        <f t="shared" si="1"/>
        <v>0</v>
      </c>
      <c r="AC12">
        <f t="shared" si="2"/>
        <v>0</v>
      </c>
      <c r="AD12">
        <f t="shared" si="3"/>
        <v>0</v>
      </c>
      <c r="AE12">
        <f t="shared" si="4"/>
        <v>0</v>
      </c>
    </row>
    <row r="13" spans="1:31" ht="25.5" customHeight="1" x14ac:dyDescent="0.25">
      <c r="A13" s="176" t="s">
        <v>395</v>
      </c>
      <c r="B13" s="57" t="s">
        <v>0</v>
      </c>
      <c r="C13" s="45" t="s">
        <v>33</v>
      </c>
      <c r="D13" s="45">
        <v>2</v>
      </c>
      <c r="E13" s="45" t="s">
        <v>19</v>
      </c>
      <c r="F13" s="46"/>
      <c r="G13" s="49" t="s">
        <v>92</v>
      </c>
      <c r="H13" s="91" t="s">
        <v>56</v>
      </c>
      <c r="AA13">
        <f t="shared" si="0"/>
        <v>1</v>
      </c>
      <c r="AB13">
        <f t="shared" si="1"/>
        <v>0</v>
      </c>
      <c r="AC13">
        <f t="shared" si="2"/>
        <v>0</v>
      </c>
      <c r="AD13">
        <f t="shared" si="3"/>
        <v>0</v>
      </c>
      <c r="AE13">
        <f t="shared" si="4"/>
        <v>0</v>
      </c>
    </row>
    <row r="14" spans="1:31" ht="44.4" customHeight="1" x14ac:dyDescent="0.25">
      <c r="A14" s="175" t="s">
        <v>396</v>
      </c>
      <c r="B14" s="57" t="s">
        <v>249</v>
      </c>
      <c r="C14" s="45" t="s">
        <v>33</v>
      </c>
      <c r="D14" s="45">
        <v>1</v>
      </c>
      <c r="E14" s="45" t="s">
        <v>19</v>
      </c>
      <c r="F14" s="46"/>
      <c r="G14" s="49" t="s">
        <v>92</v>
      </c>
      <c r="H14" s="91" t="s">
        <v>58</v>
      </c>
      <c r="AA14">
        <f t="shared" si="0"/>
        <v>1</v>
      </c>
      <c r="AB14">
        <f t="shared" si="1"/>
        <v>0</v>
      </c>
      <c r="AC14">
        <f t="shared" si="2"/>
        <v>0</v>
      </c>
      <c r="AD14">
        <f t="shared" si="3"/>
        <v>0</v>
      </c>
      <c r="AE14">
        <f t="shared" si="4"/>
        <v>0</v>
      </c>
    </row>
    <row r="15" spans="1:31" ht="25.5" customHeight="1" x14ac:dyDescent="0.25">
      <c r="A15" s="256"/>
      <c r="B15" s="57" t="s">
        <v>261</v>
      </c>
      <c r="C15" s="45" t="s">
        <v>33</v>
      </c>
      <c r="D15" s="45">
        <v>1</v>
      </c>
      <c r="E15" s="45" t="s">
        <v>19</v>
      </c>
      <c r="F15" s="46"/>
      <c r="G15" s="49" t="s">
        <v>92</v>
      </c>
      <c r="H15" s="91" t="s">
        <v>250</v>
      </c>
      <c r="AA15">
        <f t="shared" si="0"/>
        <v>1</v>
      </c>
      <c r="AB15">
        <f t="shared" si="1"/>
        <v>0</v>
      </c>
      <c r="AC15">
        <f t="shared" si="2"/>
        <v>0</v>
      </c>
      <c r="AD15">
        <f t="shared" si="3"/>
        <v>0</v>
      </c>
      <c r="AE15">
        <f t="shared" si="4"/>
        <v>0</v>
      </c>
    </row>
    <row r="16" spans="1:31" ht="37.799999999999997" customHeight="1" x14ac:dyDescent="0.25">
      <c r="A16" s="70"/>
      <c r="B16" s="57" t="s">
        <v>407</v>
      </c>
      <c r="C16" s="45" t="s">
        <v>52</v>
      </c>
      <c r="D16" s="45">
        <v>1</v>
      </c>
      <c r="E16" s="45" t="s">
        <v>18</v>
      </c>
      <c r="F16" s="46"/>
      <c r="G16" s="49" t="s">
        <v>92</v>
      </c>
      <c r="H16" s="91" t="s">
        <v>522</v>
      </c>
      <c r="AA16">
        <f t="shared" si="0"/>
        <v>0</v>
      </c>
      <c r="AB16">
        <f t="shared" si="1"/>
        <v>0</v>
      </c>
      <c r="AC16">
        <f t="shared" si="2"/>
        <v>1</v>
      </c>
      <c r="AD16">
        <f t="shared" si="3"/>
        <v>0</v>
      </c>
      <c r="AE16">
        <f t="shared" si="4"/>
        <v>0</v>
      </c>
    </row>
    <row r="17" spans="1:31" ht="40.200000000000003" customHeight="1" x14ac:dyDescent="0.25">
      <c r="A17" s="251" t="s">
        <v>118</v>
      </c>
      <c r="C17" s="45" t="s">
        <v>33</v>
      </c>
      <c r="D17" s="45">
        <v>1</v>
      </c>
      <c r="E17" s="45" t="s">
        <v>19</v>
      </c>
      <c r="F17" s="8"/>
      <c r="G17" s="8"/>
      <c r="H17" s="72" t="s">
        <v>128</v>
      </c>
      <c r="AA17">
        <f t="shared" si="0"/>
        <v>1</v>
      </c>
      <c r="AB17">
        <f t="shared" si="1"/>
        <v>0</v>
      </c>
      <c r="AC17">
        <f t="shared" si="2"/>
        <v>0</v>
      </c>
      <c r="AD17">
        <f t="shared" si="3"/>
        <v>0</v>
      </c>
      <c r="AE17">
        <f t="shared" si="4"/>
        <v>0</v>
      </c>
    </row>
    <row r="18" spans="1:31" ht="25.5" customHeight="1" x14ac:dyDescent="0.25">
      <c r="A18" s="85"/>
      <c r="B18" s="57" t="s">
        <v>91</v>
      </c>
      <c r="C18" s="45" t="s">
        <v>33</v>
      </c>
      <c r="D18" s="45">
        <v>1</v>
      </c>
      <c r="E18" s="45" t="s">
        <v>19</v>
      </c>
      <c r="F18" s="8"/>
      <c r="G18" s="49" t="s">
        <v>92</v>
      </c>
      <c r="H18" s="72" t="s">
        <v>251</v>
      </c>
      <c r="AA18">
        <f t="shared" si="0"/>
        <v>1</v>
      </c>
      <c r="AB18">
        <f t="shared" si="1"/>
        <v>0</v>
      </c>
      <c r="AC18">
        <f t="shared" si="2"/>
        <v>0</v>
      </c>
      <c r="AD18">
        <f t="shared" si="3"/>
        <v>0</v>
      </c>
      <c r="AE18">
        <f t="shared" si="4"/>
        <v>0</v>
      </c>
    </row>
    <row r="19" spans="1:31" ht="25.5" customHeight="1" x14ac:dyDescent="0.25">
      <c r="A19" s="85"/>
      <c r="B19" s="57" t="s">
        <v>262</v>
      </c>
      <c r="C19" s="45" t="s">
        <v>33</v>
      </c>
      <c r="D19" s="45">
        <v>3</v>
      </c>
      <c r="E19" s="45" t="s">
        <v>19</v>
      </c>
      <c r="F19" s="8"/>
      <c r="G19" s="49" t="s">
        <v>92</v>
      </c>
      <c r="H19" s="72" t="s">
        <v>263</v>
      </c>
      <c r="AA19">
        <f t="shared" si="0"/>
        <v>1</v>
      </c>
      <c r="AB19">
        <f t="shared" si="1"/>
        <v>0</v>
      </c>
      <c r="AC19">
        <f t="shared" si="2"/>
        <v>0</v>
      </c>
      <c r="AD19">
        <f t="shared" si="3"/>
        <v>0</v>
      </c>
      <c r="AE19">
        <f t="shared" si="4"/>
        <v>0</v>
      </c>
    </row>
    <row r="20" spans="1:31" ht="25.5" customHeight="1" x14ac:dyDescent="0.25">
      <c r="A20" s="176" t="s">
        <v>395</v>
      </c>
      <c r="B20" s="57" t="s">
        <v>0</v>
      </c>
      <c r="C20" s="45" t="s">
        <v>33</v>
      </c>
      <c r="D20" s="45">
        <v>2</v>
      </c>
      <c r="E20" s="45" t="s">
        <v>19</v>
      </c>
      <c r="F20" s="46"/>
      <c r="G20" s="49" t="s">
        <v>92</v>
      </c>
      <c r="H20" s="72" t="s">
        <v>56</v>
      </c>
      <c r="AA20">
        <f t="shared" si="0"/>
        <v>1</v>
      </c>
      <c r="AB20">
        <f t="shared" si="1"/>
        <v>0</v>
      </c>
      <c r="AC20">
        <f t="shared" si="2"/>
        <v>0</v>
      </c>
      <c r="AD20">
        <f t="shared" si="3"/>
        <v>0</v>
      </c>
      <c r="AE20">
        <f t="shared" si="4"/>
        <v>0</v>
      </c>
    </row>
    <row r="21" spans="1:31" ht="45" customHeight="1" x14ac:dyDescent="0.25">
      <c r="A21" s="175" t="s">
        <v>396</v>
      </c>
      <c r="B21" s="57" t="s">
        <v>249</v>
      </c>
      <c r="C21" s="45" t="s">
        <v>33</v>
      </c>
      <c r="D21" s="45">
        <v>1</v>
      </c>
      <c r="E21" s="45" t="s">
        <v>19</v>
      </c>
      <c r="F21" s="46"/>
      <c r="G21" s="49" t="s">
        <v>92</v>
      </c>
      <c r="H21" s="72" t="s">
        <v>58</v>
      </c>
      <c r="AA21">
        <f t="shared" si="0"/>
        <v>1</v>
      </c>
      <c r="AB21">
        <f t="shared" si="1"/>
        <v>0</v>
      </c>
      <c r="AC21">
        <f t="shared" si="2"/>
        <v>0</v>
      </c>
      <c r="AD21">
        <f t="shared" si="3"/>
        <v>0</v>
      </c>
      <c r="AE21">
        <f t="shared" si="4"/>
        <v>0</v>
      </c>
    </row>
    <row r="22" spans="1:31" ht="25.5" customHeight="1" x14ac:dyDescent="0.25">
      <c r="A22" s="256"/>
      <c r="B22" s="57" t="s">
        <v>261</v>
      </c>
      <c r="C22" s="45" t="s">
        <v>33</v>
      </c>
      <c r="D22" s="45">
        <v>1</v>
      </c>
      <c r="E22" s="45" t="s">
        <v>19</v>
      </c>
      <c r="F22" s="46"/>
      <c r="G22" s="49" t="s">
        <v>92</v>
      </c>
      <c r="H22" s="72" t="s">
        <v>250</v>
      </c>
      <c r="AA22">
        <f t="shared" si="0"/>
        <v>1</v>
      </c>
      <c r="AB22">
        <f t="shared" si="1"/>
        <v>0</v>
      </c>
      <c r="AC22">
        <f t="shared" si="2"/>
        <v>0</v>
      </c>
      <c r="AD22">
        <f t="shared" si="3"/>
        <v>0</v>
      </c>
      <c r="AE22">
        <f t="shared" si="4"/>
        <v>0</v>
      </c>
    </row>
    <row r="23" spans="1:31" ht="25.5" customHeight="1" x14ac:dyDescent="0.25">
      <c r="A23" s="85" t="s">
        <v>119</v>
      </c>
      <c r="C23" s="45" t="s">
        <v>33</v>
      </c>
      <c r="D23" s="45">
        <v>1</v>
      </c>
      <c r="E23" s="45" t="s">
        <v>19</v>
      </c>
      <c r="F23" s="8"/>
      <c r="G23" s="8"/>
      <c r="H23" s="72" t="s">
        <v>126</v>
      </c>
      <c r="AA23">
        <f t="shared" si="0"/>
        <v>1</v>
      </c>
      <c r="AB23">
        <f t="shared" si="1"/>
        <v>0</v>
      </c>
      <c r="AC23">
        <f t="shared" si="2"/>
        <v>0</v>
      </c>
      <c r="AD23">
        <f t="shared" si="3"/>
        <v>0</v>
      </c>
      <c r="AE23">
        <f t="shared" si="4"/>
        <v>0</v>
      </c>
    </row>
    <row r="24" spans="1:31" ht="55.2" customHeight="1" x14ac:dyDescent="0.25">
      <c r="A24" s="175" t="s">
        <v>397</v>
      </c>
      <c r="B24" s="75" t="s">
        <v>137</v>
      </c>
      <c r="C24" s="45" t="s">
        <v>33</v>
      </c>
      <c r="D24" s="45">
        <v>1</v>
      </c>
      <c r="E24" s="45" t="s">
        <v>19</v>
      </c>
      <c r="F24" s="46"/>
      <c r="G24" s="49" t="s">
        <v>240</v>
      </c>
      <c r="H24" s="72" t="s">
        <v>140</v>
      </c>
      <c r="AA24">
        <f t="shared" si="0"/>
        <v>1</v>
      </c>
      <c r="AB24">
        <f t="shared" si="1"/>
        <v>0</v>
      </c>
      <c r="AC24">
        <f t="shared" si="2"/>
        <v>0</v>
      </c>
      <c r="AD24">
        <f t="shared" si="3"/>
        <v>0</v>
      </c>
      <c r="AE24">
        <f t="shared" si="4"/>
        <v>0</v>
      </c>
    </row>
    <row r="25" spans="1:31" ht="105.6" customHeight="1" x14ac:dyDescent="0.25">
      <c r="A25" s="97"/>
      <c r="B25" s="58" t="s">
        <v>252</v>
      </c>
      <c r="C25" s="45" t="s">
        <v>33</v>
      </c>
      <c r="D25" s="45">
        <v>1</v>
      </c>
      <c r="E25" s="45" t="s">
        <v>19</v>
      </c>
      <c r="G25" s="49" t="s">
        <v>92</v>
      </c>
      <c r="H25" s="260" t="s">
        <v>253</v>
      </c>
      <c r="AA25">
        <f t="shared" si="0"/>
        <v>1</v>
      </c>
      <c r="AB25">
        <f t="shared" si="1"/>
        <v>0</v>
      </c>
      <c r="AC25">
        <f t="shared" si="2"/>
        <v>0</v>
      </c>
      <c r="AD25">
        <f t="shared" si="3"/>
        <v>0</v>
      </c>
      <c r="AE25">
        <f t="shared" si="4"/>
        <v>0</v>
      </c>
    </row>
    <row r="26" spans="1:31" ht="25.5" customHeight="1" x14ac:dyDescent="0.25">
      <c r="A26" s="70"/>
      <c r="B26" s="57" t="s">
        <v>91</v>
      </c>
      <c r="C26" s="45" t="s">
        <v>33</v>
      </c>
      <c r="D26" s="45">
        <v>1</v>
      </c>
      <c r="E26" s="45" t="s">
        <v>19</v>
      </c>
      <c r="G26" s="49" t="s">
        <v>92</v>
      </c>
      <c r="H26" s="27" t="s">
        <v>103</v>
      </c>
      <c r="AA26">
        <f t="shared" si="0"/>
        <v>1</v>
      </c>
      <c r="AB26">
        <f t="shared" si="1"/>
        <v>0</v>
      </c>
      <c r="AC26">
        <f t="shared" si="2"/>
        <v>0</v>
      </c>
      <c r="AD26">
        <f t="shared" si="3"/>
        <v>0</v>
      </c>
      <c r="AE26">
        <f t="shared" si="4"/>
        <v>0</v>
      </c>
    </row>
    <row r="27" spans="1:31" ht="25.5" customHeight="1" x14ac:dyDescent="0.25">
      <c r="A27" s="85"/>
      <c r="B27" s="57" t="s">
        <v>262</v>
      </c>
      <c r="C27" s="45" t="s">
        <v>33</v>
      </c>
      <c r="D27" s="45">
        <v>3</v>
      </c>
      <c r="E27" s="45" t="s">
        <v>19</v>
      </c>
      <c r="F27" s="8"/>
      <c r="G27" s="49" t="s">
        <v>92</v>
      </c>
      <c r="H27" s="72" t="s">
        <v>263</v>
      </c>
      <c r="AA27">
        <f t="shared" si="0"/>
        <v>1</v>
      </c>
      <c r="AB27">
        <f t="shared" si="1"/>
        <v>0</v>
      </c>
      <c r="AC27">
        <f t="shared" si="2"/>
        <v>0</v>
      </c>
      <c r="AD27">
        <f t="shared" si="3"/>
        <v>0</v>
      </c>
      <c r="AE27">
        <f t="shared" si="4"/>
        <v>0</v>
      </c>
    </row>
    <row r="28" spans="1:31" ht="25.5" customHeight="1" x14ac:dyDescent="0.25">
      <c r="A28" s="176" t="s">
        <v>395</v>
      </c>
      <c r="B28" s="57" t="s">
        <v>0</v>
      </c>
      <c r="C28" s="45" t="s">
        <v>33</v>
      </c>
      <c r="D28" s="45">
        <v>2</v>
      </c>
      <c r="E28" s="45" t="s">
        <v>19</v>
      </c>
      <c r="F28" s="46"/>
      <c r="G28" s="49" t="s">
        <v>92</v>
      </c>
      <c r="H28" s="72" t="s">
        <v>56</v>
      </c>
      <c r="AA28">
        <f t="shared" si="0"/>
        <v>1</v>
      </c>
      <c r="AB28">
        <f t="shared" si="1"/>
        <v>0</v>
      </c>
      <c r="AC28">
        <f t="shared" si="2"/>
        <v>0</v>
      </c>
      <c r="AD28">
        <f t="shared" si="3"/>
        <v>0</v>
      </c>
      <c r="AE28">
        <f t="shared" si="4"/>
        <v>0</v>
      </c>
    </row>
    <row r="29" spans="1:31" ht="41.4" customHeight="1" x14ac:dyDescent="0.25">
      <c r="A29" s="175" t="s">
        <v>396</v>
      </c>
      <c r="B29" s="57" t="s">
        <v>249</v>
      </c>
      <c r="C29" s="45" t="s">
        <v>33</v>
      </c>
      <c r="D29" s="45">
        <v>1</v>
      </c>
      <c r="E29" s="45" t="s">
        <v>19</v>
      </c>
      <c r="F29" s="46"/>
      <c r="G29" s="49" t="s">
        <v>92</v>
      </c>
      <c r="H29" s="72" t="s">
        <v>58</v>
      </c>
      <c r="AA29">
        <f t="shared" si="0"/>
        <v>1</v>
      </c>
      <c r="AB29">
        <f t="shared" si="1"/>
        <v>0</v>
      </c>
      <c r="AC29">
        <f t="shared" si="2"/>
        <v>0</v>
      </c>
      <c r="AD29">
        <f t="shared" si="3"/>
        <v>0</v>
      </c>
      <c r="AE29">
        <f t="shared" si="4"/>
        <v>0</v>
      </c>
    </row>
    <row r="30" spans="1:31" ht="25.5" customHeight="1" x14ac:dyDescent="0.25">
      <c r="A30" s="256"/>
      <c r="B30" s="57" t="s">
        <v>261</v>
      </c>
      <c r="C30" s="45" t="s">
        <v>33</v>
      </c>
      <c r="D30" s="45">
        <v>1</v>
      </c>
      <c r="E30" s="45" t="s">
        <v>19</v>
      </c>
      <c r="F30" s="46"/>
      <c r="G30" s="49" t="s">
        <v>92</v>
      </c>
      <c r="H30" s="72" t="s">
        <v>250</v>
      </c>
      <c r="AA30">
        <f t="shared" si="0"/>
        <v>1</v>
      </c>
      <c r="AB30">
        <f t="shared" si="1"/>
        <v>0</v>
      </c>
      <c r="AC30">
        <f t="shared" si="2"/>
        <v>0</v>
      </c>
      <c r="AD30">
        <f t="shared" si="3"/>
        <v>0</v>
      </c>
      <c r="AE30">
        <f t="shared" si="4"/>
        <v>0</v>
      </c>
    </row>
    <row r="31" spans="1:31" ht="25.5" customHeight="1" x14ac:dyDescent="0.25">
      <c r="A31" s="85" t="s">
        <v>218</v>
      </c>
      <c r="B31" s="57"/>
      <c r="C31" s="45" t="s">
        <v>33</v>
      </c>
      <c r="D31" s="45">
        <v>2</v>
      </c>
      <c r="E31" s="45" t="s">
        <v>19</v>
      </c>
      <c r="F31" s="46"/>
      <c r="G31" s="49" t="s">
        <v>92</v>
      </c>
      <c r="H31" s="72" t="s">
        <v>219</v>
      </c>
      <c r="AA31">
        <f t="shared" si="0"/>
        <v>1</v>
      </c>
      <c r="AB31">
        <f t="shared" si="1"/>
        <v>0</v>
      </c>
      <c r="AC31">
        <f t="shared" si="2"/>
        <v>0</v>
      </c>
      <c r="AD31">
        <f t="shared" si="3"/>
        <v>0</v>
      </c>
      <c r="AE31">
        <f t="shared" si="4"/>
        <v>0</v>
      </c>
    </row>
    <row r="32" spans="1:31" ht="54.75" customHeight="1" x14ac:dyDescent="0.25">
      <c r="A32" s="85"/>
      <c r="B32" s="57" t="s">
        <v>220</v>
      </c>
      <c r="C32" s="45" t="s">
        <v>33</v>
      </c>
      <c r="D32" s="45">
        <v>2</v>
      </c>
      <c r="E32" s="45" t="s">
        <v>19</v>
      </c>
      <c r="F32" s="46"/>
      <c r="G32" s="49" t="s">
        <v>92</v>
      </c>
      <c r="H32" s="72" t="s">
        <v>507</v>
      </c>
      <c r="AA32">
        <f t="shared" si="0"/>
        <v>1</v>
      </c>
      <c r="AB32">
        <f t="shared" si="1"/>
        <v>0</v>
      </c>
      <c r="AC32">
        <f t="shared" si="2"/>
        <v>0</v>
      </c>
      <c r="AD32">
        <f t="shared" si="3"/>
        <v>0</v>
      </c>
      <c r="AE32">
        <f t="shared" si="4"/>
        <v>0</v>
      </c>
    </row>
    <row r="33" spans="1:31" ht="59.4" customHeight="1" x14ac:dyDescent="0.25">
      <c r="A33" s="85"/>
      <c r="B33" s="57" t="s">
        <v>221</v>
      </c>
      <c r="C33" s="45" t="s">
        <v>33</v>
      </c>
      <c r="D33" s="45">
        <v>3</v>
      </c>
      <c r="E33" s="45" t="s">
        <v>19</v>
      </c>
      <c r="F33" s="46"/>
      <c r="G33" s="49" t="s">
        <v>92</v>
      </c>
      <c r="H33" s="72" t="s">
        <v>239</v>
      </c>
      <c r="AA33">
        <f t="shared" si="0"/>
        <v>1</v>
      </c>
      <c r="AB33">
        <f t="shared" si="1"/>
        <v>0</v>
      </c>
      <c r="AC33">
        <f t="shared" si="2"/>
        <v>0</v>
      </c>
      <c r="AD33">
        <f t="shared" si="3"/>
        <v>0</v>
      </c>
      <c r="AE33">
        <f t="shared" si="4"/>
        <v>0</v>
      </c>
    </row>
    <row r="34" spans="1:31" ht="25.5" customHeight="1" x14ac:dyDescent="0.25">
      <c r="A34" s="176" t="s">
        <v>395</v>
      </c>
      <c r="B34" s="57" t="s">
        <v>0</v>
      </c>
      <c r="C34" s="45" t="s">
        <v>33</v>
      </c>
      <c r="D34" s="45">
        <v>3</v>
      </c>
      <c r="E34" s="45" t="s">
        <v>19</v>
      </c>
      <c r="F34" s="46"/>
      <c r="G34" s="49" t="s">
        <v>92</v>
      </c>
      <c r="H34" s="72" t="s">
        <v>56</v>
      </c>
      <c r="AA34">
        <f t="shared" si="0"/>
        <v>1</v>
      </c>
      <c r="AB34">
        <f t="shared" si="1"/>
        <v>0</v>
      </c>
      <c r="AC34">
        <f t="shared" si="2"/>
        <v>0</v>
      </c>
      <c r="AD34">
        <f t="shared" si="3"/>
        <v>0</v>
      </c>
      <c r="AE34">
        <f t="shared" si="4"/>
        <v>0</v>
      </c>
    </row>
    <row r="35" spans="1:31" ht="45" customHeight="1" x14ac:dyDescent="0.25">
      <c r="A35" s="175" t="s">
        <v>396</v>
      </c>
      <c r="B35" s="57" t="s">
        <v>249</v>
      </c>
      <c r="C35" s="45" t="s">
        <v>33</v>
      </c>
      <c r="D35" s="45">
        <v>3</v>
      </c>
      <c r="E35" s="45" t="s">
        <v>19</v>
      </c>
      <c r="F35" s="46"/>
      <c r="G35" s="49" t="s">
        <v>92</v>
      </c>
      <c r="H35" s="72" t="s">
        <v>58</v>
      </c>
      <c r="AA35">
        <f t="shared" si="0"/>
        <v>1</v>
      </c>
      <c r="AB35">
        <f t="shared" si="1"/>
        <v>0</v>
      </c>
      <c r="AC35">
        <f t="shared" si="2"/>
        <v>0</v>
      </c>
      <c r="AD35">
        <f t="shared" si="3"/>
        <v>0</v>
      </c>
      <c r="AE35">
        <f t="shared" si="4"/>
        <v>0</v>
      </c>
    </row>
    <row r="36" spans="1:31" ht="44.4" customHeight="1" x14ac:dyDescent="0.25">
      <c r="A36" s="85" t="s">
        <v>120</v>
      </c>
      <c r="C36" s="45" t="s">
        <v>33</v>
      </c>
      <c r="D36" s="45">
        <v>3</v>
      </c>
      <c r="E36" s="45" t="s">
        <v>19</v>
      </c>
      <c r="F36" s="8"/>
      <c r="G36" s="8"/>
      <c r="H36" s="72" t="s">
        <v>129</v>
      </c>
      <c r="AA36">
        <f t="shared" si="0"/>
        <v>1</v>
      </c>
      <c r="AB36">
        <f t="shared" si="1"/>
        <v>0</v>
      </c>
      <c r="AC36">
        <f t="shared" si="2"/>
        <v>0</v>
      </c>
      <c r="AD36">
        <f t="shared" si="3"/>
        <v>0</v>
      </c>
      <c r="AE36">
        <f t="shared" si="4"/>
        <v>0</v>
      </c>
    </row>
    <row r="37" spans="1:31" ht="25.5" customHeight="1" x14ac:dyDescent="0.25">
      <c r="A37" s="70"/>
      <c r="B37" s="57" t="s">
        <v>91</v>
      </c>
      <c r="C37" s="45" t="s">
        <v>33</v>
      </c>
      <c r="D37" s="45">
        <v>3</v>
      </c>
      <c r="E37" s="45" t="s">
        <v>19</v>
      </c>
      <c r="G37" s="49" t="s">
        <v>92</v>
      </c>
      <c r="H37" s="90" t="s">
        <v>103</v>
      </c>
      <c r="AA37">
        <f t="shared" si="0"/>
        <v>1</v>
      </c>
      <c r="AB37">
        <f t="shared" si="1"/>
        <v>0</v>
      </c>
      <c r="AC37">
        <f t="shared" si="2"/>
        <v>0</v>
      </c>
      <c r="AD37">
        <f t="shared" si="3"/>
        <v>0</v>
      </c>
      <c r="AE37">
        <f t="shared" si="4"/>
        <v>0</v>
      </c>
    </row>
    <row r="38" spans="1:31" ht="25.5" customHeight="1" x14ac:dyDescent="0.25">
      <c r="A38" s="85"/>
      <c r="B38" s="57" t="s">
        <v>262</v>
      </c>
      <c r="C38" s="45" t="s">
        <v>33</v>
      </c>
      <c r="D38" s="45">
        <v>3</v>
      </c>
      <c r="E38" s="45" t="s">
        <v>19</v>
      </c>
      <c r="F38" s="8"/>
      <c r="G38" s="49" t="s">
        <v>92</v>
      </c>
      <c r="H38" s="72" t="s">
        <v>263</v>
      </c>
      <c r="AA38">
        <f t="shared" si="0"/>
        <v>1</v>
      </c>
      <c r="AB38">
        <f t="shared" si="1"/>
        <v>0</v>
      </c>
      <c r="AC38">
        <f t="shared" si="2"/>
        <v>0</v>
      </c>
      <c r="AD38">
        <f t="shared" si="3"/>
        <v>0</v>
      </c>
      <c r="AE38">
        <f t="shared" si="4"/>
        <v>0</v>
      </c>
    </row>
    <row r="39" spans="1:31" ht="25.5" customHeight="1" x14ac:dyDescent="0.25">
      <c r="A39" s="86"/>
      <c r="B39" s="73" t="s">
        <v>132</v>
      </c>
      <c r="C39" s="45" t="s">
        <v>52</v>
      </c>
      <c r="D39" s="45">
        <v>3</v>
      </c>
      <c r="E39" s="45" t="s">
        <v>18</v>
      </c>
      <c r="F39" s="8"/>
      <c r="G39" s="8"/>
      <c r="H39" s="72" t="s">
        <v>205</v>
      </c>
      <c r="AA39">
        <f t="shared" si="0"/>
        <v>0</v>
      </c>
      <c r="AB39">
        <f t="shared" si="1"/>
        <v>0</v>
      </c>
      <c r="AC39">
        <f t="shared" si="2"/>
        <v>1</v>
      </c>
      <c r="AD39">
        <f t="shared" si="3"/>
        <v>0</v>
      </c>
      <c r="AE39">
        <f t="shared" si="4"/>
        <v>0</v>
      </c>
    </row>
    <row r="40" spans="1:31" ht="69" customHeight="1" x14ac:dyDescent="0.25">
      <c r="A40" s="257"/>
      <c r="B40" s="57" t="s">
        <v>217</v>
      </c>
      <c r="C40" s="45" t="s">
        <v>33</v>
      </c>
      <c r="D40" s="45">
        <v>3</v>
      </c>
      <c r="E40" s="45" t="s">
        <v>19</v>
      </c>
      <c r="F40" s="46"/>
      <c r="G40" s="49" t="s">
        <v>92</v>
      </c>
      <c r="H40" s="88" t="s">
        <v>237</v>
      </c>
      <c r="AA40">
        <f t="shared" si="0"/>
        <v>1</v>
      </c>
      <c r="AB40">
        <f t="shared" si="1"/>
        <v>0</v>
      </c>
      <c r="AC40">
        <f t="shared" si="2"/>
        <v>0</v>
      </c>
      <c r="AD40">
        <f t="shared" si="3"/>
        <v>0</v>
      </c>
      <c r="AE40">
        <f t="shared" si="4"/>
        <v>0</v>
      </c>
    </row>
    <row r="41" spans="1:31" ht="25.5" customHeight="1" x14ac:dyDescent="0.25">
      <c r="A41" s="85" t="s">
        <v>121</v>
      </c>
      <c r="C41" s="45" t="s">
        <v>33</v>
      </c>
      <c r="D41" s="45">
        <v>1</v>
      </c>
      <c r="E41" s="45" t="s">
        <v>19</v>
      </c>
      <c r="F41" s="8"/>
      <c r="G41" s="8"/>
      <c r="H41" s="72" t="s">
        <v>130</v>
      </c>
      <c r="AA41">
        <f t="shared" si="0"/>
        <v>1</v>
      </c>
      <c r="AB41">
        <f t="shared" si="1"/>
        <v>0</v>
      </c>
      <c r="AC41">
        <f t="shared" si="2"/>
        <v>0</v>
      </c>
      <c r="AD41">
        <f t="shared" si="3"/>
        <v>0</v>
      </c>
      <c r="AE41">
        <f t="shared" si="4"/>
        <v>0</v>
      </c>
    </row>
    <row r="42" spans="1:31" ht="25.5" customHeight="1" x14ac:dyDescent="0.25">
      <c r="A42" s="177" t="s">
        <v>398</v>
      </c>
      <c r="B42" s="96" t="s">
        <v>138</v>
      </c>
      <c r="C42" s="45" t="s">
        <v>33</v>
      </c>
      <c r="D42" s="45">
        <v>1</v>
      </c>
      <c r="E42" s="45" t="s">
        <v>19</v>
      </c>
      <c r="F42" s="97"/>
      <c r="G42" s="62" t="s">
        <v>92</v>
      </c>
      <c r="H42" s="98" t="s">
        <v>139</v>
      </c>
      <c r="AA42">
        <f t="shared" si="0"/>
        <v>1</v>
      </c>
      <c r="AB42">
        <f t="shared" si="1"/>
        <v>0</v>
      </c>
      <c r="AC42">
        <f t="shared" si="2"/>
        <v>0</v>
      </c>
      <c r="AD42">
        <f t="shared" si="3"/>
        <v>0</v>
      </c>
      <c r="AE42">
        <f t="shared" si="4"/>
        <v>0</v>
      </c>
    </row>
    <row r="43" spans="1:31" ht="40.200000000000003" hidden="1" customHeight="1" x14ac:dyDescent="0.25">
      <c r="A43" s="86"/>
      <c r="B43" s="96"/>
      <c r="C43" s="93" t="s">
        <v>52</v>
      </c>
      <c r="D43" s="93">
        <v>4</v>
      </c>
      <c r="E43" s="93" t="s">
        <v>18</v>
      </c>
      <c r="F43" s="94" t="s">
        <v>520</v>
      </c>
      <c r="G43" s="94" t="s">
        <v>92</v>
      </c>
      <c r="H43" s="95" t="s">
        <v>269</v>
      </c>
      <c r="AA43">
        <f t="shared" si="0"/>
        <v>0</v>
      </c>
      <c r="AB43">
        <f t="shared" si="1"/>
        <v>0</v>
      </c>
      <c r="AC43">
        <f t="shared" si="2"/>
        <v>1</v>
      </c>
      <c r="AD43">
        <f t="shared" si="3"/>
        <v>0</v>
      </c>
      <c r="AE43">
        <f t="shared" si="4"/>
        <v>0</v>
      </c>
    </row>
    <row r="44" spans="1:31" ht="39.6" customHeight="1" x14ac:dyDescent="0.25">
      <c r="A44" s="82" t="s">
        <v>222</v>
      </c>
      <c r="C44" s="45" t="s">
        <v>33</v>
      </c>
      <c r="D44" s="45">
        <v>3</v>
      </c>
      <c r="E44" s="45" t="s">
        <v>19</v>
      </c>
      <c r="H44" s="72" t="s">
        <v>523</v>
      </c>
      <c r="AA44">
        <f t="shared" si="0"/>
        <v>1</v>
      </c>
      <c r="AB44">
        <f t="shared" si="1"/>
        <v>0</v>
      </c>
      <c r="AC44">
        <f t="shared" si="2"/>
        <v>0</v>
      </c>
      <c r="AD44">
        <f t="shared" si="3"/>
        <v>0</v>
      </c>
      <c r="AE44">
        <f t="shared" si="4"/>
        <v>0</v>
      </c>
    </row>
    <row r="45" spans="1:31" ht="28.2" customHeight="1" x14ac:dyDescent="0.25">
      <c r="A45" s="176" t="s">
        <v>399</v>
      </c>
      <c r="B45" s="68" t="s">
        <v>203</v>
      </c>
      <c r="C45" s="45" t="s">
        <v>33</v>
      </c>
      <c r="D45" s="45">
        <v>3</v>
      </c>
      <c r="E45" s="45" t="s">
        <v>19</v>
      </c>
      <c r="G45" s="49" t="s">
        <v>92</v>
      </c>
      <c r="H45" s="72" t="s">
        <v>223</v>
      </c>
      <c r="AA45">
        <f t="shared" si="0"/>
        <v>1</v>
      </c>
      <c r="AB45">
        <f t="shared" si="1"/>
        <v>0</v>
      </c>
      <c r="AC45">
        <f t="shared" si="2"/>
        <v>0</v>
      </c>
      <c r="AD45">
        <f t="shared" si="3"/>
        <v>0</v>
      </c>
      <c r="AE45">
        <f t="shared" si="4"/>
        <v>0</v>
      </c>
    </row>
    <row r="46" spans="1:31" ht="25.5" customHeight="1" x14ac:dyDescent="0.25">
      <c r="A46" s="67" t="s">
        <v>240</v>
      </c>
      <c r="C46" s="45"/>
      <c r="D46" s="45">
        <v>1</v>
      </c>
      <c r="E46" s="45"/>
      <c r="G46" s="49"/>
      <c r="H46" s="47"/>
      <c r="AA46">
        <f t="shared" si="0"/>
        <v>0</v>
      </c>
      <c r="AB46">
        <f t="shared" si="1"/>
        <v>0</v>
      </c>
      <c r="AC46">
        <f t="shared" si="2"/>
        <v>0</v>
      </c>
      <c r="AD46">
        <f t="shared" si="3"/>
        <v>0</v>
      </c>
      <c r="AE46">
        <f t="shared" si="4"/>
        <v>0</v>
      </c>
    </row>
    <row r="47" spans="1:31" ht="64.2" customHeight="1" x14ac:dyDescent="0.25">
      <c r="A47" s="85" t="s">
        <v>122</v>
      </c>
      <c r="C47" s="45" t="s">
        <v>33</v>
      </c>
      <c r="D47" s="45">
        <v>1</v>
      </c>
      <c r="E47" s="45" t="s">
        <v>19</v>
      </c>
      <c r="F47" s="8"/>
      <c r="G47" s="8"/>
      <c r="H47" s="72" t="s">
        <v>131</v>
      </c>
      <c r="AA47">
        <f t="shared" si="0"/>
        <v>1</v>
      </c>
      <c r="AB47">
        <f t="shared" si="1"/>
        <v>0</v>
      </c>
      <c r="AC47">
        <f t="shared" si="2"/>
        <v>0</v>
      </c>
      <c r="AD47">
        <f t="shared" si="3"/>
        <v>0</v>
      </c>
      <c r="AE47">
        <f t="shared" si="4"/>
        <v>0</v>
      </c>
    </row>
    <row r="48" spans="1:31" ht="55.8" customHeight="1" x14ac:dyDescent="0.25">
      <c r="A48" s="177" t="s">
        <v>398</v>
      </c>
      <c r="B48" s="57" t="s">
        <v>137</v>
      </c>
      <c r="C48" s="45" t="s">
        <v>33</v>
      </c>
      <c r="D48" s="45">
        <v>1</v>
      </c>
      <c r="E48" s="45" t="s">
        <v>19</v>
      </c>
      <c r="F48" s="46"/>
      <c r="G48" s="49" t="s">
        <v>240</v>
      </c>
      <c r="H48" s="72" t="s">
        <v>140</v>
      </c>
      <c r="AA48">
        <f t="shared" si="0"/>
        <v>1</v>
      </c>
      <c r="AB48">
        <f t="shared" si="1"/>
        <v>0</v>
      </c>
      <c r="AC48">
        <f t="shared" si="2"/>
        <v>0</v>
      </c>
      <c r="AD48">
        <f t="shared" si="3"/>
        <v>0</v>
      </c>
      <c r="AE48">
        <f t="shared" si="4"/>
        <v>0</v>
      </c>
    </row>
    <row r="49" spans="1:31" ht="51" customHeight="1" x14ac:dyDescent="0.25">
      <c r="A49" s="85" t="s">
        <v>123</v>
      </c>
      <c r="C49" s="45" t="s">
        <v>33</v>
      </c>
      <c r="D49" s="45">
        <v>1</v>
      </c>
      <c r="E49" s="45" t="s">
        <v>19</v>
      </c>
      <c r="F49" s="8"/>
      <c r="G49" s="8"/>
      <c r="H49" s="72" t="s">
        <v>125</v>
      </c>
      <c r="AA49">
        <f t="shared" si="0"/>
        <v>1</v>
      </c>
      <c r="AB49">
        <f t="shared" si="1"/>
        <v>0</v>
      </c>
      <c r="AC49">
        <f t="shared" si="2"/>
        <v>0</v>
      </c>
      <c r="AD49">
        <f t="shared" si="3"/>
        <v>0</v>
      </c>
      <c r="AE49">
        <f t="shared" si="4"/>
        <v>0</v>
      </c>
    </row>
    <row r="50" spans="1:31" ht="39" customHeight="1" x14ac:dyDescent="0.25">
      <c r="A50" s="176" t="s">
        <v>400</v>
      </c>
      <c r="B50" s="77" t="s">
        <v>135</v>
      </c>
      <c r="C50" s="45" t="s">
        <v>33</v>
      </c>
      <c r="D50" s="45">
        <v>1</v>
      </c>
      <c r="E50" s="45" t="s">
        <v>19</v>
      </c>
      <c r="F50" s="8"/>
      <c r="G50" s="49" t="s">
        <v>240</v>
      </c>
      <c r="H50" s="72" t="s">
        <v>136</v>
      </c>
      <c r="AA50">
        <f t="shared" si="0"/>
        <v>1</v>
      </c>
      <c r="AB50">
        <f t="shared" si="1"/>
        <v>0</v>
      </c>
      <c r="AC50">
        <f t="shared" si="2"/>
        <v>0</v>
      </c>
      <c r="AD50">
        <f t="shared" si="3"/>
        <v>0</v>
      </c>
      <c r="AE50">
        <f t="shared" si="4"/>
        <v>0</v>
      </c>
    </row>
    <row r="51" spans="1:31" ht="109.8" hidden="1" customHeight="1" x14ac:dyDescent="0.25">
      <c r="B51" s="73"/>
      <c r="C51" s="93" t="s">
        <v>52</v>
      </c>
      <c r="D51" s="93">
        <v>4</v>
      </c>
      <c r="E51" s="93" t="s">
        <v>18</v>
      </c>
      <c r="F51" s="94" t="s">
        <v>520</v>
      </c>
      <c r="G51" s="94" t="s">
        <v>240</v>
      </c>
      <c r="H51" s="99" t="s">
        <v>270</v>
      </c>
    </row>
    <row r="52" spans="1:31" ht="25.5" customHeight="1" x14ac:dyDescent="0.25">
      <c r="A52" s="67" t="s">
        <v>93</v>
      </c>
      <c r="C52" s="45"/>
      <c r="D52" s="45">
        <v>1</v>
      </c>
      <c r="E52" s="45"/>
      <c r="G52" s="49"/>
      <c r="H52" s="47"/>
      <c r="AA52">
        <f t="shared" si="0"/>
        <v>0</v>
      </c>
      <c r="AB52">
        <f t="shared" si="1"/>
        <v>0</v>
      </c>
      <c r="AC52">
        <f t="shared" si="2"/>
        <v>0</v>
      </c>
      <c r="AD52">
        <f t="shared" si="3"/>
        <v>0</v>
      </c>
      <c r="AE52">
        <f t="shared" si="4"/>
        <v>0</v>
      </c>
    </row>
    <row r="53" spans="1:31" ht="50.4" customHeight="1" x14ac:dyDescent="0.25">
      <c r="A53" s="80" t="s">
        <v>224</v>
      </c>
      <c r="C53" s="45" t="s">
        <v>33</v>
      </c>
      <c r="D53" s="45">
        <v>3</v>
      </c>
      <c r="E53" s="45" t="s">
        <v>19</v>
      </c>
      <c r="G53" s="49"/>
      <c r="H53" s="47" t="s">
        <v>141</v>
      </c>
      <c r="AA53">
        <f t="shared" si="0"/>
        <v>1</v>
      </c>
      <c r="AB53">
        <f t="shared" si="1"/>
        <v>0</v>
      </c>
      <c r="AC53">
        <f t="shared" si="2"/>
        <v>0</v>
      </c>
      <c r="AD53">
        <f t="shared" si="3"/>
        <v>0</v>
      </c>
      <c r="AE53">
        <f t="shared" si="4"/>
        <v>0</v>
      </c>
    </row>
    <row r="54" spans="1:31" ht="25.5" customHeight="1" x14ac:dyDescent="0.25">
      <c r="A54" s="74"/>
      <c r="B54" s="57" t="s">
        <v>94</v>
      </c>
      <c r="C54" s="45" t="s">
        <v>52</v>
      </c>
      <c r="D54" s="45">
        <v>3</v>
      </c>
      <c r="E54" s="45" t="s">
        <v>18</v>
      </c>
      <c r="G54" s="49" t="s">
        <v>93</v>
      </c>
      <c r="H54" s="1" t="s">
        <v>105</v>
      </c>
      <c r="AA54">
        <f t="shared" si="0"/>
        <v>0</v>
      </c>
      <c r="AB54">
        <f t="shared" si="1"/>
        <v>0</v>
      </c>
      <c r="AC54">
        <f t="shared" si="2"/>
        <v>1</v>
      </c>
      <c r="AD54">
        <f t="shared" si="3"/>
        <v>0</v>
      </c>
      <c r="AE54">
        <f t="shared" si="4"/>
        <v>0</v>
      </c>
    </row>
    <row r="55" spans="1:31" ht="55.2" customHeight="1" x14ac:dyDescent="0.25">
      <c r="A55" s="175" t="s">
        <v>405</v>
      </c>
      <c r="B55" s="57" t="s">
        <v>22</v>
      </c>
      <c r="C55" s="45" t="s">
        <v>33</v>
      </c>
      <c r="D55" s="45">
        <v>3</v>
      </c>
      <c r="E55" s="45" t="s">
        <v>19</v>
      </c>
      <c r="G55" s="49" t="s">
        <v>93</v>
      </c>
      <c r="H55" s="1" t="s">
        <v>106</v>
      </c>
      <c r="AA55">
        <f t="shared" si="0"/>
        <v>1</v>
      </c>
      <c r="AB55">
        <f t="shared" si="1"/>
        <v>0</v>
      </c>
      <c r="AC55">
        <f t="shared" si="2"/>
        <v>0</v>
      </c>
      <c r="AD55">
        <f t="shared" si="3"/>
        <v>0</v>
      </c>
      <c r="AE55">
        <f t="shared" si="4"/>
        <v>0</v>
      </c>
    </row>
    <row r="56" spans="1:31" ht="25.5" customHeight="1" x14ac:dyDescent="0.25">
      <c r="A56" s="80" t="s">
        <v>133</v>
      </c>
      <c r="C56" s="45" t="s">
        <v>33</v>
      </c>
      <c r="D56" s="45">
        <v>1</v>
      </c>
      <c r="E56" s="45" t="s">
        <v>19</v>
      </c>
      <c r="G56" s="49"/>
      <c r="H56" s="47" t="s">
        <v>142</v>
      </c>
      <c r="AA56">
        <f t="shared" si="0"/>
        <v>1</v>
      </c>
      <c r="AB56">
        <f t="shared" si="1"/>
        <v>0</v>
      </c>
      <c r="AC56">
        <f t="shared" si="2"/>
        <v>0</v>
      </c>
      <c r="AD56">
        <f t="shared" si="3"/>
        <v>0</v>
      </c>
      <c r="AE56">
        <f t="shared" si="4"/>
        <v>0</v>
      </c>
    </row>
    <row r="57" spans="1:31" ht="25.5" customHeight="1" x14ac:dyDescent="0.25">
      <c r="A57" s="74"/>
      <c r="B57" s="57" t="s">
        <v>94</v>
      </c>
      <c r="C57" s="45" t="s">
        <v>52</v>
      </c>
      <c r="D57" s="45">
        <v>3</v>
      </c>
      <c r="E57" s="45" t="s">
        <v>18</v>
      </c>
      <c r="G57" s="49" t="s">
        <v>93</v>
      </c>
      <c r="H57" s="1" t="s">
        <v>105</v>
      </c>
      <c r="AA57">
        <f t="shared" si="0"/>
        <v>0</v>
      </c>
      <c r="AB57">
        <f t="shared" si="1"/>
        <v>0</v>
      </c>
      <c r="AC57">
        <f t="shared" si="2"/>
        <v>1</v>
      </c>
      <c r="AD57">
        <f t="shared" si="3"/>
        <v>0</v>
      </c>
      <c r="AE57">
        <f t="shared" si="4"/>
        <v>0</v>
      </c>
    </row>
    <row r="58" spans="1:31" ht="67.2" customHeight="1" x14ac:dyDescent="0.25">
      <c r="A58" s="80"/>
      <c r="B58" t="s">
        <v>256</v>
      </c>
      <c r="C58" s="45" t="s">
        <v>53</v>
      </c>
      <c r="D58" s="45">
        <v>2</v>
      </c>
      <c r="E58" s="45" t="s">
        <v>18</v>
      </c>
      <c r="G58" s="49" t="s">
        <v>93</v>
      </c>
      <c r="H58" s="250" t="s">
        <v>257</v>
      </c>
      <c r="AA58">
        <f t="shared" si="0"/>
        <v>0</v>
      </c>
      <c r="AB58">
        <f t="shared" si="1"/>
        <v>0</v>
      </c>
      <c r="AC58">
        <f t="shared" si="2"/>
        <v>1</v>
      </c>
      <c r="AD58">
        <f t="shared" si="3"/>
        <v>0</v>
      </c>
      <c r="AE58">
        <f t="shared" si="4"/>
        <v>0</v>
      </c>
    </row>
    <row r="59" spans="1:31" ht="45.6" customHeight="1" x14ac:dyDescent="0.25">
      <c r="A59" s="175" t="s">
        <v>401</v>
      </c>
      <c r="B59" s="57" t="s">
        <v>95</v>
      </c>
      <c r="C59" s="45" t="s">
        <v>33</v>
      </c>
      <c r="D59" s="45">
        <v>1</v>
      </c>
      <c r="E59" s="45" t="s">
        <v>19</v>
      </c>
      <c r="G59" s="49" t="s">
        <v>93</v>
      </c>
      <c r="H59" s="260" t="s">
        <v>102</v>
      </c>
      <c r="AA59">
        <f t="shared" si="0"/>
        <v>1</v>
      </c>
      <c r="AB59">
        <f t="shared" si="1"/>
        <v>0</v>
      </c>
      <c r="AC59">
        <f t="shared" si="2"/>
        <v>0</v>
      </c>
      <c r="AD59">
        <f t="shared" si="3"/>
        <v>0</v>
      </c>
      <c r="AE59">
        <f t="shared" si="4"/>
        <v>0</v>
      </c>
    </row>
    <row r="60" spans="1:31" ht="25.5" customHeight="1" x14ac:dyDescent="0.25">
      <c r="A60" s="175" t="s">
        <v>402</v>
      </c>
      <c r="B60" s="58" t="s">
        <v>39</v>
      </c>
      <c r="C60" s="45" t="s">
        <v>52</v>
      </c>
      <c r="D60" s="45">
        <v>3</v>
      </c>
      <c r="E60" s="45" t="s">
        <v>18</v>
      </c>
      <c r="G60" s="49" t="s">
        <v>93</v>
      </c>
      <c r="H60" s="1" t="s">
        <v>107</v>
      </c>
      <c r="AA60">
        <f t="shared" si="0"/>
        <v>0</v>
      </c>
      <c r="AB60">
        <f t="shared" si="1"/>
        <v>0</v>
      </c>
      <c r="AC60">
        <f t="shared" si="2"/>
        <v>1</v>
      </c>
      <c r="AD60">
        <f t="shared" si="3"/>
        <v>0</v>
      </c>
      <c r="AE60">
        <f t="shared" si="4"/>
        <v>0</v>
      </c>
    </row>
    <row r="61" spans="1:31" ht="40.799999999999997" customHeight="1" x14ac:dyDescent="0.25">
      <c r="A61" s="175"/>
      <c r="B61" s="58" t="s">
        <v>410</v>
      </c>
      <c r="C61" s="45" t="s">
        <v>52</v>
      </c>
      <c r="D61" s="45">
        <v>3</v>
      </c>
      <c r="E61" s="45" t="s">
        <v>18</v>
      </c>
      <c r="G61" s="49" t="s">
        <v>93</v>
      </c>
      <c r="H61" s="71" t="s">
        <v>411</v>
      </c>
      <c r="AA61">
        <f t="shared" si="0"/>
        <v>0</v>
      </c>
      <c r="AB61">
        <f t="shared" si="1"/>
        <v>0</v>
      </c>
      <c r="AC61">
        <f t="shared" si="2"/>
        <v>1</v>
      </c>
      <c r="AD61">
        <f t="shared" si="3"/>
        <v>0</v>
      </c>
      <c r="AE61">
        <f t="shared" si="4"/>
        <v>0</v>
      </c>
    </row>
    <row r="62" spans="1:31" ht="53.4" customHeight="1" x14ac:dyDescent="0.25">
      <c r="A62" s="81" t="s">
        <v>225</v>
      </c>
      <c r="C62" s="45" t="s">
        <v>52</v>
      </c>
      <c r="D62" s="45">
        <v>3</v>
      </c>
      <c r="E62" s="45" t="s">
        <v>18</v>
      </c>
      <c r="G62" s="49"/>
      <c r="H62" s="250" t="s">
        <v>408</v>
      </c>
      <c r="AA62">
        <f t="shared" si="0"/>
        <v>0</v>
      </c>
      <c r="AB62">
        <f t="shared" si="1"/>
        <v>0</v>
      </c>
      <c r="AC62">
        <f t="shared" si="2"/>
        <v>1</v>
      </c>
      <c r="AD62">
        <f t="shared" si="3"/>
        <v>0</v>
      </c>
      <c r="AE62">
        <f t="shared" si="4"/>
        <v>0</v>
      </c>
    </row>
    <row r="63" spans="1:31" ht="25.5" customHeight="1" x14ac:dyDescent="0.25">
      <c r="A63" s="74"/>
      <c r="B63" s="57" t="s">
        <v>94</v>
      </c>
      <c r="C63" s="45" t="s">
        <v>52</v>
      </c>
      <c r="D63" s="45">
        <v>3</v>
      </c>
      <c r="E63" s="45" t="s">
        <v>18</v>
      </c>
      <c r="G63" s="49" t="s">
        <v>93</v>
      </c>
      <c r="H63" s="1" t="s">
        <v>105</v>
      </c>
      <c r="AA63">
        <f t="shared" si="0"/>
        <v>0</v>
      </c>
      <c r="AB63">
        <f t="shared" si="1"/>
        <v>0</v>
      </c>
      <c r="AC63">
        <f t="shared" si="2"/>
        <v>1</v>
      </c>
      <c r="AD63">
        <f t="shared" si="3"/>
        <v>0</v>
      </c>
      <c r="AE63">
        <f t="shared" si="4"/>
        <v>0</v>
      </c>
    </row>
    <row r="64" spans="1:31" ht="53.4" customHeight="1" x14ac:dyDescent="0.25">
      <c r="A64" s="80"/>
      <c r="B64" t="s">
        <v>256</v>
      </c>
      <c r="C64" s="45" t="s">
        <v>53</v>
      </c>
      <c r="D64" s="45">
        <v>3</v>
      </c>
      <c r="E64" s="45" t="s">
        <v>18</v>
      </c>
      <c r="G64" s="49" t="s">
        <v>93</v>
      </c>
      <c r="H64" s="47" t="s">
        <v>257</v>
      </c>
      <c r="AA64">
        <f t="shared" si="0"/>
        <v>0</v>
      </c>
      <c r="AB64">
        <f t="shared" si="1"/>
        <v>0</v>
      </c>
      <c r="AC64">
        <f t="shared" si="2"/>
        <v>1</v>
      </c>
      <c r="AD64">
        <f t="shared" si="3"/>
        <v>0</v>
      </c>
      <c r="AE64">
        <f t="shared" si="4"/>
        <v>0</v>
      </c>
    </row>
    <row r="65" spans="1:31" ht="69.599999999999994" customHeight="1" x14ac:dyDescent="0.25">
      <c r="A65" s="257"/>
      <c r="B65" s="57" t="s">
        <v>217</v>
      </c>
      <c r="C65" s="45" t="s">
        <v>33</v>
      </c>
      <c r="D65" s="45">
        <v>3</v>
      </c>
      <c r="E65" s="45" t="s">
        <v>19</v>
      </c>
      <c r="F65" s="46"/>
      <c r="G65" s="49" t="s">
        <v>92</v>
      </c>
      <c r="H65" s="88" t="s">
        <v>237</v>
      </c>
      <c r="AA65">
        <f t="shared" si="0"/>
        <v>1</v>
      </c>
      <c r="AB65">
        <f t="shared" si="1"/>
        <v>0</v>
      </c>
      <c r="AC65">
        <f t="shared" si="2"/>
        <v>0</v>
      </c>
      <c r="AD65">
        <f t="shared" si="3"/>
        <v>0</v>
      </c>
      <c r="AE65">
        <f t="shared" si="4"/>
        <v>0</v>
      </c>
    </row>
    <row r="66" spans="1:31" ht="25.5" customHeight="1" x14ac:dyDescent="0.25">
      <c r="A66" s="175" t="s">
        <v>402</v>
      </c>
      <c r="B66" s="58" t="s">
        <v>39</v>
      </c>
      <c r="C66" s="45" t="s">
        <v>52</v>
      </c>
      <c r="D66" s="45">
        <v>3</v>
      </c>
      <c r="E66" s="45" t="s">
        <v>18</v>
      </c>
      <c r="G66" s="49" t="s">
        <v>93</v>
      </c>
      <c r="H66" s="1" t="s">
        <v>107</v>
      </c>
      <c r="AA66">
        <f t="shared" si="0"/>
        <v>0</v>
      </c>
      <c r="AB66">
        <f t="shared" si="1"/>
        <v>0</v>
      </c>
      <c r="AC66">
        <f t="shared" si="2"/>
        <v>1</v>
      </c>
      <c r="AD66">
        <f t="shared" si="3"/>
        <v>0</v>
      </c>
      <c r="AE66">
        <f t="shared" si="4"/>
        <v>0</v>
      </c>
    </row>
    <row r="67" spans="1:31" ht="48" customHeight="1" x14ac:dyDescent="0.25">
      <c r="A67" s="81" t="s">
        <v>134</v>
      </c>
      <c r="C67" s="45" t="s">
        <v>33</v>
      </c>
      <c r="D67" s="45">
        <v>2</v>
      </c>
      <c r="E67" s="45" t="s">
        <v>19</v>
      </c>
      <c r="G67" s="49"/>
      <c r="H67" s="47" t="s">
        <v>409</v>
      </c>
      <c r="AA67">
        <f t="shared" si="0"/>
        <v>1</v>
      </c>
      <c r="AB67">
        <f t="shared" si="1"/>
        <v>0</v>
      </c>
      <c r="AC67">
        <f t="shared" si="2"/>
        <v>0</v>
      </c>
      <c r="AD67">
        <f t="shared" si="3"/>
        <v>0</v>
      </c>
      <c r="AE67">
        <f t="shared" si="4"/>
        <v>0</v>
      </c>
    </row>
    <row r="68" spans="1:31" ht="25.5" customHeight="1" x14ac:dyDescent="0.25">
      <c r="A68" s="74"/>
      <c r="B68" s="57" t="s">
        <v>94</v>
      </c>
      <c r="C68" s="45" t="s">
        <v>52</v>
      </c>
      <c r="D68" s="45">
        <v>3</v>
      </c>
      <c r="E68" s="45" t="s">
        <v>18</v>
      </c>
      <c r="G68" s="49" t="s">
        <v>93</v>
      </c>
      <c r="H68" s="1" t="s">
        <v>105</v>
      </c>
      <c r="AA68">
        <f t="shared" si="0"/>
        <v>0</v>
      </c>
      <c r="AB68">
        <f t="shared" si="1"/>
        <v>0</v>
      </c>
      <c r="AC68">
        <f t="shared" si="2"/>
        <v>1</v>
      </c>
      <c r="AD68">
        <f t="shared" si="3"/>
        <v>0</v>
      </c>
      <c r="AE68">
        <f t="shared" si="4"/>
        <v>0</v>
      </c>
    </row>
    <row r="69" spans="1:31" ht="47.4" customHeight="1" x14ac:dyDescent="0.25">
      <c r="A69" s="175" t="s">
        <v>401</v>
      </c>
      <c r="B69" s="57" t="s">
        <v>95</v>
      </c>
      <c r="C69" s="45" t="s">
        <v>33</v>
      </c>
      <c r="D69" s="45">
        <v>2</v>
      </c>
      <c r="E69" s="45" t="s">
        <v>19</v>
      </c>
      <c r="G69" s="49" t="s">
        <v>93</v>
      </c>
      <c r="H69" s="1" t="s">
        <v>102</v>
      </c>
      <c r="AA69">
        <f t="shared" si="0"/>
        <v>1</v>
      </c>
      <c r="AB69">
        <f t="shared" si="1"/>
        <v>0</v>
      </c>
      <c r="AC69">
        <f t="shared" si="2"/>
        <v>0</v>
      </c>
      <c r="AD69">
        <f t="shared" si="3"/>
        <v>0</v>
      </c>
      <c r="AE69">
        <f t="shared" si="4"/>
        <v>0</v>
      </c>
    </row>
    <row r="70" spans="1:31" ht="25.5" customHeight="1" x14ac:dyDescent="0.25">
      <c r="A70" s="257"/>
      <c r="B70" s="57" t="s">
        <v>217</v>
      </c>
      <c r="C70" s="45" t="s">
        <v>33</v>
      </c>
      <c r="D70" s="45">
        <v>3</v>
      </c>
      <c r="E70" s="45" t="s">
        <v>19</v>
      </c>
      <c r="F70" s="46"/>
      <c r="G70" s="49" t="s">
        <v>92</v>
      </c>
      <c r="H70" s="88" t="s">
        <v>237</v>
      </c>
      <c r="AA70">
        <f t="shared" si="0"/>
        <v>1</v>
      </c>
      <c r="AB70">
        <f t="shared" si="1"/>
        <v>0</v>
      </c>
      <c r="AC70">
        <f t="shared" si="2"/>
        <v>0</v>
      </c>
      <c r="AD70">
        <f t="shared" si="3"/>
        <v>0</v>
      </c>
      <c r="AE70">
        <f t="shared" si="4"/>
        <v>0</v>
      </c>
    </row>
    <row r="71" spans="1:31" ht="25.5" customHeight="1" x14ac:dyDescent="0.25">
      <c r="A71" s="67" t="s">
        <v>96</v>
      </c>
      <c r="B71" s="67"/>
      <c r="C71" s="45"/>
      <c r="D71" s="45">
        <v>1</v>
      </c>
      <c r="E71" s="45"/>
      <c r="G71" s="61"/>
      <c r="AA71">
        <f t="shared" si="0"/>
        <v>0</v>
      </c>
      <c r="AB71">
        <f t="shared" si="1"/>
        <v>0</v>
      </c>
      <c r="AC71">
        <f t="shared" si="2"/>
        <v>0</v>
      </c>
      <c r="AD71">
        <f t="shared" si="3"/>
        <v>0</v>
      </c>
      <c r="AE71">
        <f t="shared" si="4"/>
        <v>0</v>
      </c>
    </row>
    <row r="72" spans="1:31" ht="25.5" customHeight="1" x14ac:dyDescent="0.25">
      <c r="A72" s="253" t="s">
        <v>143</v>
      </c>
      <c r="B72" s="67"/>
      <c r="C72" s="45" t="s">
        <v>33</v>
      </c>
      <c r="D72" s="45">
        <v>3</v>
      </c>
      <c r="E72" s="45" t="s">
        <v>19</v>
      </c>
      <c r="G72" s="63" t="s">
        <v>96</v>
      </c>
      <c r="H72" s="69" t="s">
        <v>146</v>
      </c>
      <c r="AA72">
        <f t="shared" si="0"/>
        <v>1</v>
      </c>
      <c r="AB72">
        <f t="shared" si="1"/>
        <v>0</v>
      </c>
      <c r="AC72">
        <f t="shared" si="2"/>
        <v>0</v>
      </c>
      <c r="AD72">
        <f t="shared" si="3"/>
        <v>0</v>
      </c>
      <c r="AE72">
        <f t="shared" si="4"/>
        <v>0</v>
      </c>
    </row>
    <row r="73" spans="1:31" ht="43.8" customHeight="1" x14ac:dyDescent="0.25">
      <c r="A73" s="252" t="s">
        <v>403</v>
      </c>
      <c r="B73" s="58" t="s">
        <v>97</v>
      </c>
      <c r="C73" s="45" t="s">
        <v>33</v>
      </c>
      <c r="D73" s="45">
        <v>3</v>
      </c>
      <c r="E73" s="45" t="s">
        <v>19</v>
      </c>
      <c r="G73" s="62" t="s">
        <v>96</v>
      </c>
      <c r="H73" s="1" t="s">
        <v>108</v>
      </c>
      <c r="AA73">
        <f t="shared" si="0"/>
        <v>1</v>
      </c>
      <c r="AB73">
        <f t="shared" si="1"/>
        <v>0</v>
      </c>
      <c r="AC73">
        <f t="shared" si="2"/>
        <v>0</v>
      </c>
      <c r="AD73">
        <f t="shared" si="3"/>
        <v>0</v>
      </c>
      <c r="AE73">
        <f t="shared" si="4"/>
        <v>0</v>
      </c>
    </row>
    <row r="74" spans="1:31" ht="25.5" customHeight="1" x14ac:dyDescent="0.25">
      <c r="A74" s="254" t="s">
        <v>399</v>
      </c>
      <c r="B74" s="57" t="s">
        <v>203</v>
      </c>
      <c r="C74" s="45" t="s">
        <v>33</v>
      </c>
      <c r="D74" s="45">
        <v>3</v>
      </c>
      <c r="E74" s="45" t="s">
        <v>19</v>
      </c>
      <c r="G74" s="49" t="s">
        <v>92</v>
      </c>
      <c r="H74" s="79" t="s">
        <v>204</v>
      </c>
      <c r="AA74">
        <f t="shared" si="0"/>
        <v>1</v>
      </c>
      <c r="AB74">
        <f t="shared" si="1"/>
        <v>0</v>
      </c>
      <c r="AC74">
        <f t="shared" si="2"/>
        <v>0</v>
      </c>
      <c r="AD74">
        <f t="shared" si="3"/>
        <v>0</v>
      </c>
      <c r="AE74">
        <f t="shared" si="4"/>
        <v>0</v>
      </c>
    </row>
    <row r="75" spans="1:31" ht="69" customHeight="1" x14ac:dyDescent="0.25">
      <c r="A75" s="257"/>
      <c r="B75" s="57" t="s">
        <v>217</v>
      </c>
      <c r="C75" s="45" t="s">
        <v>33</v>
      </c>
      <c r="D75" s="45">
        <v>3</v>
      </c>
      <c r="E75" s="45" t="s">
        <v>19</v>
      </c>
      <c r="F75" s="46"/>
      <c r="G75" s="49" t="s">
        <v>92</v>
      </c>
      <c r="H75" s="88" t="s">
        <v>237</v>
      </c>
      <c r="AA75">
        <f t="shared" si="0"/>
        <v>1</v>
      </c>
      <c r="AB75">
        <f t="shared" si="1"/>
        <v>0</v>
      </c>
      <c r="AC75">
        <f t="shared" si="2"/>
        <v>0</v>
      </c>
      <c r="AD75">
        <f t="shared" si="3"/>
        <v>0</v>
      </c>
      <c r="AE75">
        <f t="shared" si="4"/>
        <v>0</v>
      </c>
    </row>
    <row r="76" spans="1:31" ht="19.2" hidden="1" customHeight="1" x14ac:dyDescent="0.25">
      <c r="A76" s="86"/>
      <c r="B76" s="100" t="s">
        <v>272</v>
      </c>
      <c r="C76" s="93" t="s">
        <v>52</v>
      </c>
      <c r="D76" s="93">
        <v>4</v>
      </c>
      <c r="E76" s="93" t="s">
        <v>18</v>
      </c>
      <c r="F76" s="94" t="s">
        <v>520</v>
      </c>
      <c r="G76" s="94" t="s">
        <v>96</v>
      </c>
      <c r="H76" s="101" t="s">
        <v>273</v>
      </c>
      <c r="AA76">
        <f t="shared" si="0"/>
        <v>0</v>
      </c>
      <c r="AB76">
        <f t="shared" si="1"/>
        <v>0</v>
      </c>
      <c r="AC76">
        <f t="shared" si="2"/>
        <v>1</v>
      </c>
      <c r="AD76">
        <f t="shared" si="3"/>
        <v>0</v>
      </c>
      <c r="AE76">
        <f t="shared" si="4"/>
        <v>0</v>
      </c>
    </row>
    <row r="77" spans="1:31" ht="61.2" customHeight="1" x14ac:dyDescent="0.25">
      <c r="A77" s="253" t="s">
        <v>144</v>
      </c>
      <c r="B77" s="67"/>
      <c r="C77" s="45" t="s">
        <v>33</v>
      </c>
      <c r="D77" s="45">
        <v>1</v>
      </c>
      <c r="E77" s="45" t="s">
        <v>19</v>
      </c>
      <c r="G77" s="63" t="s">
        <v>96</v>
      </c>
      <c r="H77" s="76" t="s">
        <v>145</v>
      </c>
      <c r="AA77">
        <f t="shared" ref="AA77:AA136" si="5">IF($E77="Yes",1,0)</f>
        <v>1</v>
      </c>
      <c r="AB77">
        <f t="shared" ref="AB77:AB136" si="6">IF($E77="Mod",1,0)</f>
        <v>0</v>
      </c>
      <c r="AC77">
        <f t="shared" ref="AC77:AC136" si="7">IF($E77="No",1,0)</f>
        <v>0</v>
      </c>
      <c r="AD77">
        <f t="shared" ref="AD77:AD136" si="8">IF($E77="??",1,0)</f>
        <v>0</v>
      </c>
      <c r="AE77">
        <f t="shared" ref="AE77:AE136" si="9">IF($E77="n/a",1,0)</f>
        <v>0</v>
      </c>
    </row>
    <row r="78" spans="1:31" ht="45.6" customHeight="1" x14ac:dyDescent="0.25">
      <c r="A78" s="252" t="s">
        <v>403</v>
      </c>
      <c r="B78" s="58" t="s">
        <v>97</v>
      </c>
      <c r="C78" s="45" t="s">
        <v>33</v>
      </c>
      <c r="D78" s="45">
        <v>3</v>
      </c>
      <c r="E78" s="45" t="s">
        <v>19</v>
      </c>
      <c r="G78" s="62" t="s">
        <v>96</v>
      </c>
      <c r="H78" s="1" t="s">
        <v>108</v>
      </c>
      <c r="AA78">
        <f t="shared" si="5"/>
        <v>1</v>
      </c>
      <c r="AB78">
        <f t="shared" si="6"/>
        <v>0</v>
      </c>
      <c r="AC78">
        <f t="shared" si="7"/>
        <v>0</v>
      </c>
      <c r="AD78">
        <f t="shared" si="8"/>
        <v>0</v>
      </c>
      <c r="AE78">
        <f t="shared" si="9"/>
        <v>0</v>
      </c>
    </row>
    <row r="79" spans="1:31" ht="110.4" customHeight="1" x14ac:dyDescent="0.25">
      <c r="A79" s="97"/>
      <c r="B79" s="58" t="s">
        <v>252</v>
      </c>
      <c r="C79" s="45" t="s">
        <v>33</v>
      </c>
      <c r="D79" s="45">
        <v>1</v>
      </c>
      <c r="E79" s="45" t="s">
        <v>19</v>
      </c>
      <c r="G79" s="49" t="s">
        <v>92</v>
      </c>
      <c r="H79" s="71" t="s">
        <v>505</v>
      </c>
      <c r="AA79">
        <f t="shared" si="5"/>
        <v>1</v>
      </c>
      <c r="AB79">
        <f t="shared" si="6"/>
        <v>0</v>
      </c>
      <c r="AC79">
        <f t="shared" si="7"/>
        <v>0</v>
      </c>
      <c r="AD79">
        <f t="shared" si="8"/>
        <v>0</v>
      </c>
      <c r="AE79">
        <f t="shared" si="9"/>
        <v>0</v>
      </c>
    </row>
    <row r="80" spans="1:31" ht="69" customHeight="1" x14ac:dyDescent="0.25">
      <c r="A80" s="257"/>
      <c r="B80" s="57" t="s">
        <v>217</v>
      </c>
      <c r="C80" s="45" t="s">
        <v>33</v>
      </c>
      <c r="D80" s="45">
        <v>3</v>
      </c>
      <c r="E80" s="45" t="s">
        <v>19</v>
      </c>
      <c r="F80" s="46"/>
      <c r="G80" s="49" t="s">
        <v>92</v>
      </c>
      <c r="H80" s="88" t="s">
        <v>237</v>
      </c>
      <c r="AA80">
        <f t="shared" si="5"/>
        <v>1</v>
      </c>
      <c r="AB80">
        <f t="shared" si="6"/>
        <v>0</v>
      </c>
      <c r="AC80">
        <f t="shared" si="7"/>
        <v>0</v>
      </c>
      <c r="AD80">
        <f t="shared" si="8"/>
        <v>0</v>
      </c>
      <c r="AE80">
        <f t="shared" si="9"/>
        <v>0</v>
      </c>
    </row>
    <row r="81" spans="1:31" ht="12" customHeight="1" x14ac:dyDescent="0.25">
      <c r="A81" s="67" t="s">
        <v>98</v>
      </c>
      <c r="B81" s="67"/>
      <c r="C81" s="45"/>
      <c r="D81" s="45">
        <v>1</v>
      </c>
      <c r="E81" s="45"/>
      <c r="G81" s="63"/>
      <c r="AA81">
        <f t="shared" si="5"/>
        <v>0</v>
      </c>
      <c r="AB81">
        <f t="shared" si="6"/>
        <v>0</v>
      </c>
      <c r="AC81">
        <f t="shared" si="7"/>
        <v>0</v>
      </c>
      <c r="AD81">
        <f t="shared" si="8"/>
        <v>0</v>
      </c>
      <c r="AE81">
        <f t="shared" si="9"/>
        <v>0</v>
      </c>
    </row>
    <row r="82" spans="1:31" ht="46.2" customHeight="1" x14ac:dyDescent="0.25">
      <c r="A82" s="80" t="s">
        <v>148</v>
      </c>
      <c r="B82" s="67"/>
      <c r="C82" s="45" t="s">
        <v>33</v>
      </c>
      <c r="D82" s="45">
        <v>1</v>
      </c>
      <c r="E82" s="45" t="s">
        <v>19</v>
      </c>
      <c r="G82" s="46" t="s">
        <v>98</v>
      </c>
      <c r="H82" s="71" t="s">
        <v>154</v>
      </c>
      <c r="AA82">
        <f t="shared" si="5"/>
        <v>1</v>
      </c>
      <c r="AB82">
        <f t="shared" si="6"/>
        <v>0</v>
      </c>
      <c r="AC82">
        <f t="shared" si="7"/>
        <v>0</v>
      </c>
      <c r="AD82">
        <f t="shared" si="8"/>
        <v>0</v>
      </c>
      <c r="AE82">
        <f t="shared" si="9"/>
        <v>0</v>
      </c>
    </row>
    <row r="83" spans="1:31" ht="25.5" customHeight="1" x14ac:dyDescent="0.25">
      <c r="A83" s="177" t="s">
        <v>398</v>
      </c>
      <c r="B83" s="75" t="s">
        <v>137</v>
      </c>
      <c r="C83" s="45" t="s">
        <v>33</v>
      </c>
      <c r="D83" s="45">
        <v>1</v>
      </c>
      <c r="E83" s="45" t="s">
        <v>19</v>
      </c>
      <c r="F83" s="46"/>
      <c r="G83" s="49" t="s">
        <v>240</v>
      </c>
      <c r="H83" s="72" t="s">
        <v>140</v>
      </c>
      <c r="AA83">
        <f t="shared" si="5"/>
        <v>1</v>
      </c>
      <c r="AB83">
        <f t="shared" si="6"/>
        <v>0</v>
      </c>
      <c r="AC83">
        <f t="shared" si="7"/>
        <v>0</v>
      </c>
      <c r="AD83">
        <f t="shared" si="8"/>
        <v>0</v>
      </c>
      <c r="AE83">
        <f t="shared" si="9"/>
        <v>0</v>
      </c>
    </row>
    <row r="84" spans="1:31" ht="25.5" customHeight="1" x14ac:dyDescent="0.25">
      <c r="A84" s="175" t="s">
        <v>404</v>
      </c>
      <c r="B84" s="58" t="s">
        <v>79</v>
      </c>
      <c r="C84" s="45" t="s">
        <v>33</v>
      </c>
      <c r="D84" s="45">
        <v>1</v>
      </c>
      <c r="E84" s="45" t="s">
        <v>19</v>
      </c>
      <c r="G84" s="46" t="s">
        <v>98</v>
      </c>
      <c r="H84" s="1" t="s">
        <v>111</v>
      </c>
      <c r="AA84">
        <f t="shared" si="5"/>
        <v>1</v>
      </c>
      <c r="AB84">
        <f t="shared" si="6"/>
        <v>0</v>
      </c>
      <c r="AC84">
        <f t="shared" si="7"/>
        <v>0</v>
      </c>
      <c r="AD84">
        <f t="shared" si="8"/>
        <v>0</v>
      </c>
      <c r="AE84">
        <f t="shared" si="9"/>
        <v>0</v>
      </c>
    </row>
    <row r="85" spans="1:31" ht="25.5" customHeight="1" x14ac:dyDescent="0.25">
      <c r="A85" s="257"/>
      <c r="B85" s="57" t="s">
        <v>217</v>
      </c>
      <c r="C85" s="45" t="s">
        <v>33</v>
      </c>
      <c r="D85" s="45">
        <v>3</v>
      </c>
      <c r="E85" s="45" t="s">
        <v>19</v>
      </c>
      <c r="F85" s="46"/>
      <c r="G85" s="49" t="s">
        <v>92</v>
      </c>
      <c r="H85" s="88" t="s">
        <v>237</v>
      </c>
      <c r="AA85">
        <f t="shared" si="5"/>
        <v>1</v>
      </c>
      <c r="AB85">
        <f t="shared" si="6"/>
        <v>0</v>
      </c>
      <c r="AC85">
        <f t="shared" si="7"/>
        <v>0</v>
      </c>
      <c r="AD85">
        <f t="shared" si="8"/>
        <v>0</v>
      </c>
      <c r="AE85">
        <f t="shared" si="9"/>
        <v>0</v>
      </c>
    </row>
    <row r="86" spans="1:31" ht="25.5" customHeight="1" x14ac:dyDescent="0.25">
      <c r="A86" s="251" t="s">
        <v>226</v>
      </c>
      <c r="B86" s="67"/>
      <c r="C86" s="45" t="s">
        <v>33</v>
      </c>
      <c r="D86" s="45">
        <v>3</v>
      </c>
      <c r="E86" s="45" t="s">
        <v>19</v>
      </c>
      <c r="G86" s="46" t="s">
        <v>98</v>
      </c>
      <c r="H86" s="69" t="s">
        <v>153</v>
      </c>
      <c r="AA86">
        <f t="shared" si="5"/>
        <v>1</v>
      </c>
      <c r="AB86">
        <f t="shared" si="6"/>
        <v>0</v>
      </c>
      <c r="AC86">
        <f t="shared" si="7"/>
        <v>0</v>
      </c>
      <c r="AD86">
        <f t="shared" si="8"/>
        <v>0</v>
      </c>
      <c r="AE86">
        <f t="shared" si="9"/>
        <v>0</v>
      </c>
    </row>
    <row r="87" spans="1:31" ht="25.5" customHeight="1" x14ac:dyDescent="0.25">
      <c r="A87" s="258"/>
      <c r="B87" s="59" t="s">
        <v>101</v>
      </c>
      <c r="C87" s="45" t="s">
        <v>33</v>
      </c>
      <c r="D87" s="45">
        <v>3</v>
      </c>
      <c r="E87" s="45" t="s">
        <v>19</v>
      </c>
      <c r="G87" s="46" t="s">
        <v>98</v>
      </c>
      <c r="H87" s="1" t="s">
        <v>112</v>
      </c>
      <c r="AA87">
        <f t="shared" si="5"/>
        <v>1</v>
      </c>
      <c r="AB87">
        <f t="shared" si="6"/>
        <v>0</v>
      </c>
      <c r="AC87">
        <f t="shared" si="7"/>
        <v>0</v>
      </c>
      <c r="AD87">
        <f t="shared" si="8"/>
        <v>0</v>
      </c>
      <c r="AE87">
        <f t="shared" si="9"/>
        <v>0</v>
      </c>
    </row>
    <row r="88" spans="1:31" ht="69" customHeight="1" x14ac:dyDescent="0.25">
      <c r="A88" s="257"/>
      <c r="B88" s="57" t="s">
        <v>217</v>
      </c>
      <c r="C88" s="45" t="s">
        <v>33</v>
      </c>
      <c r="D88" s="45">
        <v>3</v>
      </c>
      <c r="E88" s="45" t="s">
        <v>19</v>
      </c>
      <c r="F88" s="46"/>
      <c r="G88" s="49" t="s">
        <v>92</v>
      </c>
      <c r="H88" s="88" t="s">
        <v>237</v>
      </c>
      <c r="AA88">
        <f t="shared" si="5"/>
        <v>1</v>
      </c>
      <c r="AB88">
        <f t="shared" si="6"/>
        <v>0</v>
      </c>
      <c r="AC88">
        <f t="shared" si="7"/>
        <v>0</v>
      </c>
      <c r="AD88">
        <f t="shared" si="8"/>
        <v>0</v>
      </c>
      <c r="AE88">
        <f t="shared" si="9"/>
        <v>0</v>
      </c>
    </row>
    <row r="89" spans="1:31" ht="49.2" customHeight="1" x14ac:dyDescent="0.25">
      <c r="A89" s="259" t="s">
        <v>227</v>
      </c>
      <c r="B89" s="67"/>
      <c r="C89" s="45" t="s">
        <v>33</v>
      </c>
      <c r="D89" s="45">
        <v>1</v>
      </c>
      <c r="E89" s="45" t="s">
        <v>19</v>
      </c>
      <c r="G89" s="46" t="s">
        <v>98</v>
      </c>
      <c r="H89" s="69" t="s">
        <v>152</v>
      </c>
      <c r="AA89">
        <f t="shared" si="5"/>
        <v>1</v>
      </c>
      <c r="AB89">
        <f t="shared" si="6"/>
        <v>0</v>
      </c>
      <c r="AC89">
        <f t="shared" si="7"/>
        <v>0</v>
      </c>
      <c r="AD89">
        <f t="shared" si="8"/>
        <v>0</v>
      </c>
      <c r="AE89">
        <f t="shared" si="9"/>
        <v>0</v>
      </c>
    </row>
    <row r="90" spans="1:31" ht="40.799999999999997" customHeight="1" x14ac:dyDescent="0.25">
      <c r="A90" s="258"/>
      <c r="B90" s="58" t="s">
        <v>99</v>
      </c>
      <c r="C90" s="45" t="s">
        <v>33</v>
      </c>
      <c r="D90" s="45">
        <v>1</v>
      </c>
      <c r="E90" s="45" t="s">
        <v>19</v>
      </c>
      <c r="G90" s="46" t="s">
        <v>98</v>
      </c>
      <c r="H90" s="1" t="s">
        <v>109</v>
      </c>
      <c r="AA90">
        <f t="shared" si="5"/>
        <v>1</v>
      </c>
      <c r="AB90">
        <f t="shared" si="6"/>
        <v>0</v>
      </c>
      <c r="AC90">
        <f t="shared" si="7"/>
        <v>0</v>
      </c>
      <c r="AD90">
        <f t="shared" si="8"/>
        <v>0</v>
      </c>
      <c r="AE90">
        <f t="shared" si="9"/>
        <v>0</v>
      </c>
    </row>
    <row r="91" spans="1:31" ht="25.5" customHeight="1" x14ac:dyDescent="0.25">
      <c r="A91" s="253" t="s">
        <v>149</v>
      </c>
      <c r="B91" s="67"/>
      <c r="C91" s="45" t="s">
        <v>33</v>
      </c>
      <c r="D91" s="45">
        <v>1</v>
      </c>
      <c r="E91" s="45" t="s">
        <v>19</v>
      </c>
      <c r="G91" s="63"/>
      <c r="H91" s="68" t="s">
        <v>151</v>
      </c>
      <c r="AA91">
        <f t="shared" si="5"/>
        <v>1</v>
      </c>
      <c r="AB91">
        <f t="shared" si="6"/>
        <v>0</v>
      </c>
      <c r="AC91">
        <f t="shared" si="7"/>
        <v>0</v>
      </c>
      <c r="AD91">
        <f t="shared" si="8"/>
        <v>0</v>
      </c>
      <c r="AE91">
        <f t="shared" si="9"/>
        <v>0</v>
      </c>
    </row>
    <row r="92" spans="1:31" ht="25.5" customHeight="1" x14ac:dyDescent="0.25">
      <c r="A92" s="97"/>
      <c r="B92" s="59" t="s">
        <v>254</v>
      </c>
      <c r="C92" s="45" t="s">
        <v>33</v>
      </c>
      <c r="D92" s="45">
        <v>1</v>
      </c>
      <c r="E92" s="45" t="s">
        <v>19</v>
      </c>
      <c r="G92" s="46" t="s">
        <v>98</v>
      </c>
      <c r="H92" s="1" t="s">
        <v>255</v>
      </c>
      <c r="AA92">
        <f t="shared" si="5"/>
        <v>1</v>
      </c>
      <c r="AB92">
        <f t="shared" si="6"/>
        <v>0</v>
      </c>
      <c r="AC92">
        <f t="shared" si="7"/>
        <v>0</v>
      </c>
      <c r="AD92">
        <f t="shared" si="8"/>
        <v>0</v>
      </c>
      <c r="AE92">
        <f t="shared" si="9"/>
        <v>0</v>
      </c>
    </row>
    <row r="93" spans="1:31" ht="69.599999999999994" customHeight="1" x14ac:dyDescent="0.25">
      <c r="A93" s="80" t="s">
        <v>147</v>
      </c>
      <c r="B93" s="59"/>
      <c r="C93" s="45" t="s">
        <v>33</v>
      </c>
      <c r="D93" s="45">
        <v>1</v>
      </c>
      <c r="E93" s="45" t="s">
        <v>19</v>
      </c>
      <c r="G93" s="46" t="s">
        <v>98</v>
      </c>
      <c r="H93" s="71" t="s">
        <v>150</v>
      </c>
      <c r="AA93">
        <f t="shared" si="5"/>
        <v>1</v>
      </c>
      <c r="AB93">
        <f t="shared" si="6"/>
        <v>0</v>
      </c>
      <c r="AC93">
        <f t="shared" si="7"/>
        <v>0</v>
      </c>
      <c r="AD93">
        <f t="shared" si="8"/>
        <v>0</v>
      </c>
      <c r="AE93">
        <f t="shared" si="9"/>
        <v>0</v>
      </c>
    </row>
    <row r="94" spans="1:31" ht="49.8" customHeight="1" x14ac:dyDescent="0.25">
      <c r="B94" s="59" t="s">
        <v>100</v>
      </c>
      <c r="C94" s="45" t="s">
        <v>33</v>
      </c>
      <c r="D94" s="45">
        <v>1</v>
      </c>
      <c r="E94" s="45" t="s">
        <v>19</v>
      </c>
      <c r="G94" s="46" t="s">
        <v>98</v>
      </c>
      <c r="H94" s="1" t="s">
        <v>110</v>
      </c>
      <c r="AA94">
        <f t="shared" si="5"/>
        <v>1</v>
      </c>
      <c r="AB94">
        <f t="shared" si="6"/>
        <v>0</v>
      </c>
      <c r="AC94">
        <f t="shared" si="7"/>
        <v>0</v>
      </c>
      <c r="AD94">
        <f t="shared" si="8"/>
        <v>0</v>
      </c>
      <c r="AE94">
        <f t="shared" si="9"/>
        <v>0</v>
      </c>
    </row>
    <row r="95" spans="1:31" ht="25.5" customHeight="1" x14ac:dyDescent="0.25">
      <c r="A95" s="60" t="s">
        <v>20</v>
      </c>
      <c r="B95" s="60"/>
      <c r="D95" s="45">
        <v>1</v>
      </c>
      <c r="E95" s="45"/>
      <c r="G95" s="63"/>
      <c r="AA95">
        <f t="shared" si="5"/>
        <v>0</v>
      </c>
      <c r="AB95">
        <f t="shared" si="6"/>
        <v>0</v>
      </c>
      <c r="AC95">
        <f t="shared" si="7"/>
        <v>0</v>
      </c>
      <c r="AD95">
        <f t="shared" si="8"/>
        <v>0</v>
      </c>
      <c r="AE95">
        <f t="shared" si="9"/>
        <v>0</v>
      </c>
    </row>
    <row r="96" spans="1:31" ht="25.5" customHeight="1" x14ac:dyDescent="0.25">
      <c r="A96" s="253" t="s">
        <v>155</v>
      </c>
      <c r="B96" s="60"/>
      <c r="C96" s="45" t="s">
        <v>33</v>
      </c>
      <c r="D96" s="45">
        <v>3</v>
      </c>
      <c r="E96" s="45" t="s">
        <v>19</v>
      </c>
      <c r="G96" s="54" t="s">
        <v>20</v>
      </c>
      <c r="H96" s="69" t="s">
        <v>164</v>
      </c>
      <c r="AA96">
        <f t="shared" si="5"/>
        <v>1</v>
      </c>
      <c r="AB96">
        <f t="shared" si="6"/>
        <v>0</v>
      </c>
      <c r="AC96">
        <f t="shared" si="7"/>
        <v>0</v>
      </c>
      <c r="AD96">
        <f t="shared" si="8"/>
        <v>0</v>
      </c>
      <c r="AE96">
        <f t="shared" si="9"/>
        <v>0</v>
      </c>
    </row>
    <row r="97" spans="1:31" ht="75.599999999999994" customHeight="1" x14ac:dyDescent="0.25">
      <c r="A97" s="252" t="s">
        <v>406</v>
      </c>
      <c r="B97" s="77" t="s">
        <v>160</v>
      </c>
      <c r="C97" s="45" t="s">
        <v>33</v>
      </c>
      <c r="D97" s="45">
        <v>3</v>
      </c>
      <c r="E97" s="45" t="s">
        <v>19</v>
      </c>
      <c r="G97" s="54" t="s">
        <v>20</v>
      </c>
      <c r="H97" s="69" t="s">
        <v>161</v>
      </c>
      <c r="AA97">
        <f t="shared" si="5"/>
        <v>1</v>
      </c>
      <c r="AB97">
        <f t="shared" si="6"/>
        <v>0</v>
      </c>
      <c r="AC97">
        <f t="shared" si="7"/>
        <v>0</v>
      </c>
      <c r="AD97">
        <f t="shared" si="8"/>
        <v>0</v>
      </c>
      <c r="AE97">
        <f t="shared" si="9"/>
        <v>0</v>
      </c>
    </row>
    <row r="98" spans="1:31" ht="69.599999999999994" customHeight="1" x14ac:dyDescent="0.25">
      <c r="A98" s="257"/>
      <c r="B98" s="57" t="s">
        <v>217</v>
      </c>
      <c r="C98" s="45" t="s">
        <v>33</v>
      </c>
      <c r="D98" s="45">
        <v>3</v>
      </c>
      <c r="E98" s="45" t="s">
        <v>19</v>
      </c>
      <c r="F98" s="46"/>
      <c r="G98" s="49" t="s">
        <v>92</v>
      </c>
      <c r="H98" s="88" t="s">
        <v>237</v>
      </c>
      <c r="AA98">
        <f t="shared" si="5"/>
        <v>1</v>
      </c>
      <c r="AB98">
        <f t="shared" si="6"/>
        <v>0</v>
      </c>
      <c r="AC98">
        <f t="shared" si="7"/>
        <v>0</v>
      </c>
      <c r="AD98">
        <f t="shared" si="8"/>
        <v>0</v>
      </c>
      <c r="AE98">
        <f t="shared" si="9"/>
        <v>0</v>
      </c>
    </row>
    <row r="99" spans="1:31" ht="25.5" customHeight="1" x14ac:dyDescent="0.25">
      <c r="A99" s="253" t="s">
        <v>156</v>
      </c>
      <c r="B99" s="60"/>
      <c r="C99" s="45" t="s">
        <v>52</v>
      </c>
      <c r="D99" s="45">
        <v>3</v>
      </c>
      <c r="E99" s="45" t="s">
        <v>18</v>
      </c>
      <c r="G99" s="54" t="s">
        <v>20</v>
      </c>
      <c r="H99" s="69" t="s">
        <v>165</v>
      </c>
      <c r="AA99">
        <f t="shared" si="5"/>
        <v>0</v>
      </c>
      <c r="AB99">
        <f t="shared" si="6"/>
        <v>0</v>
      </c>
      <c r="AC99">
        <f t="shared" si="7"/>
        <v>1</v>
      </c>
      <c r="AD99">
        <f t="shared" si="8"/>
        <v>0</v>
      </c>
      <c r="AE99">
        <f t="shared" si="9"/>
        <v>0</v>
      </c>
    </row>
    <row r="100" spans="1:31" ht="25.5" customHeight="1" x14ac:dyDescent="0.25">
      <c r="A100" s="252" t="s">
        <v>406</v>
      </c>
      <c r="B100" s="77" t="s">
        <v>160</v>
      </c>
      <c r="C100" s="45" t="s">
        <v>33</v>
      </c>
      <c r="D100" s="45">
        <v>3</v>
      </c>
      <c r="E100" s="45" t="s">
        <v>18</v>
      </c>
      <c r="G100" s="54" t="s">
        <v>20</v>
      </c>
      <c r="H100" s="69" t="s">
        <v>161</v>
      </c>
      <c r="AA100">
        <f t="shared" si="5"/>
        <v>0</v>
      </c>
      <c r="AB100">
        <f t="shared" si="6"/>
        <v>0</v>
      </c>
      <c r="AC100">
        <f t="shared" si="7"/>
        <v>1</v>
      </c>
      <c r="AD100">
        <f t="shared" si="8"/>
        <v>0</v>
      </c>
      <c r="AE100">
        <f t="shared" si="9"/>
        <v>0</v>
      </c>
    </row>
    <row r="101" spans="1:31" ht="25.5" customHeight="1" x14ac:dyDescent="0.25">
      <c r="A101" s="253" t="s">
        <v>157</v>
      </c>
      <c r="B101" s="60"/>
      <c r="C101" s="45" t="s">
        <v>33</v>
      </c>
      <c r="D101" s="45">
        <v>1</v>
      </c>
      <c r="E101" s="45" t="s">
        <v>19</v>
      </c>
      <c r="G101" s="54" t="s">
        <v>20</v>
      </c>
      <c r="H101" s="69" t="s">
        <v>166</v>
      </c>
      <c r="AA101">
        <f t="shared" si="5"/>
        <v>1</v>
      </c>
      <c r="AB101">
        <f t="shared" si="6"/>
        <v>0</v>
      </c>
      <c r="AC101">
        <f t="shared" si="7"/>
        <v>0</v>
      </c>
      <c r="AD101">
        <f t="shared" si="8"/>
        <v>0</v>
      </c>
      <c r="AE101">
        <f t="shared" si="9"/>
        <v>0</v>
      </c>
    </row>
    <row r="102" spans="1:31" ht="73.2" customHeight="1" x14ac:dyDescent="0.25">
      <c r="A102" s="252" t="s">
        <v>406</v>
      </c>
      <c r="B102" s="77" t="s">
        <v>160</v>
      </c>
      <c r="C102" s="45" t="s">
        <v>33</v>
      </c>
      <c r="D102" s="45">
        <v>1</v>
      </c>
      <c r="E102" s="45" t="s">
        <v>19</v>
      </c>
      <c r="G102" s="54" t="s">
        <v>20</v>
      </c>
      <c r="H102" s="69" t="s">
        <v>161</v>
      </c>
      <c r="AA102">
        <f t="shared" si="5"/>
        <v>1</v>
      </c>
      <c r="AB102">
        <f t="shared" si="6"/>
        <v>0</v>
      </c>
      <c r="AC102">
        <f t="shared" si="7"/>
        <v>0</v>
      </c>
      <c r="AD102">
        <f t="shared" si="8"/>
        <v>0</v>
      </c>
      <c r="AE102">
        <f t="shared" si="9"/>
        <v>0</v>
      </c>
    </row>
    <row r="103" spans="1:31" ht="25.5" customHeight="1" x14ac:dyDescent="0.25">
      <c r="A103" s="253" t="s">
        <v>158</v>
      </c>
      <c r="B103" s="60"/>
      <c r="C103" s="45" t="s">
        <v>33</v>
      </c>
      <c r="D103" s="45">
        <v>1</v>
      </c>
      <c r="E103" s="45" t="s">
        <v>19</v>
      </c>
      <c r="G103" s="54" t="s">
        <v>20</v>
      </c>
      <c r="H103" s="69" t="s">
        <v>167</v>
      </c>
      <c r="AA103">
        <f t="shared" si="5"/>
        <v>1</v>
      </c>
      <c r="AB103">
        <f t="shared" si="6"/>
        <v>0</v>
      </c>
      <c r="AC103">
        <f t="shared" si="7"/>
        <v>0</v>
      </c>
      <c r="AD103">
        <f t="shared" si="8"/>
        <v>0</v>
      </c>
      <c r="AE103">
        <f t="shared" si="9"/>
        <v>0</v>
      </c>
    </row>
    <row r="104" spans="1:31" ht="64.2" customHeight="1" x14ac:dyDescent="0.25">
      <c r="A104" s="252" t="s">
        <v>406</v>
      </c>
      <c r="B104" s="77" t="s">
        <v>160</v>
      </c>
      <c r="C104" s="45" t="s">
        <v>33</v>
      </c>
      <c r="D104" s="45">
        <v>1</v>
      </c>
      <c r="E104" s="45" t="s">
        <v>19</v>
      </c>
      <c r="G104" s="54" t="s">
        <v>20</v>
      </c>
      <c r="H104" s="69" t="s">
        <v>161</v>
      </c>
      <c r="AA104">
        <f t="shared" si="5"/>
        <v>1</v>
      </c>
      <c r="AB104">
        <f t="shared" si="6"/>
        <v>0</v>
      </c>
      <c r="AC104">
        <f t="shared" si="7"/>
        <v>0</v>
      </c>
      <c r="AD104">
        <f t="shared" si="8"/>
        <v>0</v>
      </c>
      <c r="AE104">
        <f t="shared" si="9"/>
        <v>0</v>
      </c>
    </row>
    <row r="105" spans="1:31" ht="51" customHeight="1" x14ac:dyDescent="0.25">
      <c r="A105" s="253" t="s">
        <v>159</v>
      </c>
      <c r="B105" s="60"/>
      <c r="C105" s="45" t="s">
        <v>33</v>
      </c>
      <c r="D105" s="45">
        <v>3</v>
      </c>
      <c r="E105" s="45" t="s">
        <v>19</v>
      </c>
      <c r="G105" s="54" t="s">
        <v>20</v>
      </c>
      <c r="H105" s="69" t="s">
        <v>168</v>
      </c>
      <c r="AA105">
        <f t="shared" si="5"/>
        <v>1</v>
      </c>
      <c r="AB105">
        <f t="shared" si="6"/>
        <v>0</v>
      </c>
      <c r="AC105">
        <f t="shared" si="7"/>
        <v>0</v>
      </c>
      <c r="AD105">
        <f t="shared" si="8"/>
        <v>0</v>
      </c>
      <c r="AE105">
        <f t="shared" si="9"/>
        <v>0</v>
      </c>
    </row>
    <row r="106" spans="1:31" ht="25.5" customHeight="1" x14ac:dyDescent="0.25">
      <c r="A106" s="97"/>
      <c r="B106" s="77" t="s">
        <v>162</v>
      </c>
      <c r="C106" s="45" t="s">
        <v>33</v>
      </c>
      <c r="D106" s="45">
        <v>3</v>
      </c>
      <c r="E106" s="45" t="s">
        <v>19</v>
      </c>
      <c r="G106" s="54" t="s">
        <v>20</v>
      </c>
      <c r="H106" s="68" t="s">
        <v>163</v>
      </c>
      <c r="AA106">
        <f t="shared" si="5"/>
        <v>1</v>
      </c>
      <c r="AB106">
        <f t="shared" si="6"/>
        <v>0</v>
      </c>
      <c r="AC106">
        <f t="shared" si="7"/>
        <v>0</v>
      </c>
      <c r="AD106">
        <f t="shared" si="8"/>
        <v>0</v>
      </c>
      <c r="AE106">
        <f t="shared" si="9"/>
        <v>0</v>
      </c>
    </row>
    <row r="107" spans="1:31" ht="25.5" customHeight="1" x14ac:dyDescent="0.25">
      <c r="A107" s="60" t="s">
        <v>169</v>
      </c>
      <c r="C107" s="45"/>
      <c r="D107" s="45">
        <v>3</v>
      </c>
      <c r="E107" s="45"/>
      <c r="G107" s="54"/>
      <c r="H107" s="1"/>
      <c r="AA107">
        <f t="shared" si="5"/>
        <v>0</v>
      </c>
      <c r="AB107">
        <f t="shared" si="6"/>
        <v>0</v>
      </c>
      <c r="AC107">
        <f t="shared" si="7"/>
        <v>0</v>
      </c>
      <c r="AD107">
        <f t="shared" si="8"/>
        <v>0</v>
      </c>
      <c r="AE107">
        <f t="shared" si="9"/>
        <v>0</v>
      </c>
    </row>
    <row r="108" spans="1:31" ht="84" customHeight="1" x14ac:dyDescent="0.25">
      <c r="A108" s="82" t="s">
        <v>170</v>
      </c>
      <c r="C108" s="45" t="s">
        <v>52</v>
      </c>
      <c r="D108" s="45">
        <v>3</v>
      </c>
      <c r="E108" s="45" t="s">
        <v>235</v>
      </c>
      <c r="H108" s="72" t="s">
        <v>174</v>
      </c>
      <c r="AA108">
        <f t="shared" si="5"/>
        <v>0</v>
      </c>
      <c r="AB108">
        <f t="shared" si="6"/>
        <v>0</v>
      </c>
      <c r="AC108">
        <f t="shared" si="7"/>
        <v>0</v>
      </c>
      <c r="AD108">
        <f t="shared" si="8"/>
        <v>0</v>
      </c>
      <c r="AE108">
        <f t="shared" si="9"/>
        <v>1</v>
      </c>
    </row>
    <row r="109" spans="1:31" ht="65.400000000000006" customHeight="1" x14ac:dyDescent="0.25">
      <c r="A109" s="175" t="s">
        <v>406</v>
      </c>
      <c r="B109" s="77" t="s">
        <v>160</v>
      </c>
      <c r="C109" s="45" t="s">
        <v>33</v>
      </c>
      <c r="D109" s="45">
        <v>3</v>
      </c>
      <c r="E109" s="45" t="s">
        <v>235</v>
      </c>
      <c r="G109" s="54" t="s">
        <v>20</v>
      </c>
      <c r="H109" s="69" t="s">
        <v>161</v>
      </c>
      <c r="AA109">
        <f t="shared" si="5"/>
        <v>0</v>
      </c>
      <c r="AB109">
        <f t="shared" si="6"/>
        <v>0</v>
      </c>
      <c r="AC109">
        <f t="shared" si="7"/>
        <v>0</v>
      </c>
      <c r="AD109">
        <f t="shared" si="8"/>
        <v>0</v>
      </c>
      <c r="AE109">
        <f t="shared" si="9"/>
        <v>1</v>
      </c>
    </row>
    <row r="110" spans="1:31" ht="25.5" customHeight="1" x14ac:dyDescent="0.25">
      <c r="B110" s="59" t="s">
        <v>254</v>
      </c>
      <c r="C110" s="45" t="s">
        <v>33</v>
      </c>
      <c r="D110" s="45">
        <v>3</v>
      </c>
      <c r="E110" s="45" t="s">
        <v>235</v>
      </c>
      <c r="G110" s="46" t="s">
        <v>98</v>
      </c>
      <c r="H110" s="1" t="s">
        <v>255</v>
      </c>
      <c r="AA110">
        <f t="shared" si="5"/>
        <v>0</v>
      </c>
      <c r="AB110">
        <f t="shared" si="6"/>
        <v>0</v>
      </c>
      <c r="AC110">
        <f t="shared" si="7"/>
        <v>0</v>
      </c>
      <c r="AD110">
        <f t="shared" si="8"/>
        <v>0</v>
      </c>
      <c r="AE110">
        <f t="shared" si="9"/>
        <v>1</v>
      </c>
    </row>
    <row r="111" spans="1:31" ht="111" customHeight="1" x14ac:dyDescent="0.25">
      <c r="A111" s="82" t="s">
        <v>171</v>
      </c>
      <c r="C111" s="45" t="s">
        <v>52</v>
      </c>
      <c r="D111" s="45">
        <v>3</v>
      </c>
      <c r="E111" s="45" t="s">
        <v>235</v>
      </c>
      <c r="H111" s="72" t="s">
        <v>175</v>
      </c>
      <c r="AA111">
        <f t="shared" si="5"/>
        <v>0</v>
      </c>
      <c r="AB111">
        <f t="shared" si="6"/>
        <v>0</v>
      </c>
      <c r="AC111">
        <f t="shared" si="7"/>
        <v>0</v>
      </c>
      <c r="AD111">
        <f t="shared" si="8"/>
        <v>0</v>
      </c>
      <c r="AE111">
        <f t="shared" si="9"/>
        <v>1</v>
      </c>
    </row>
    <row r="112" spans="1:31" ht="25.5" customHeight="1" x14ac:dyDescent="0.25">
      <c r="A112" s="82"/>
      <c r="B112" t="s">
        <v>264</v>
      </c>
      <c r="C112" s="45" t="s">
        <v>33</v>
      </c>
      <c r="D112" s="45">
        <v>3</v>
      </c>
      <c r="E112" s="45" t="s">
        <v>235</v>
      </c>
      <c r="G112" s="68" t="s">
        <v>202</v>
      </c>
      <c r="H112" s="72" t="s">
        <v>265</v>
      </c>
      <c r="AA112">
        <f t="shared" si="5"/>
        <v>0</v>
      </c>
      <c r="AB112">
        <f t="shared" si="6"/>
        <v>0</v>
      </c>
      <c r="AC112">
        <f t="shared" si="7"/>
        <v>0</v>
      </c>
      <c r="AD112">
        <f t="shared" si="8"/>
        <v>0</v>
      </c>
      <c r="AE112">
        <f t="shared" si="9"/>
        <v>1</v>
      </c>
    </row>
    <row r="113" spans="1:31" ht="25.5" customHeight="1" x14ac:dyDescent="0.25">
      <c r="A113" s="70"/>
      <c r="B113" s="57" t="s">
        <v>0</v>
      </c>
      <c r="C113" s="45" t="s">
        <v>33</v>
      </c>
      <c r="D113" s="45">
        <v>3</v>
      </c>
      <c r="E113" s="45" t="s">
        <v>235</v>
      </c>
      <c r="F113" s="46"/>
      <c r="G113" s="49" t="s">
        <v>92</v>
      </c>
      <c r="H113" s="72" t="s">
        <v>56</v>
      </c>
      <c r="AA113">
        <f t="shared" si="5"/>
        <v>0</v>
      </c>
      <c r="AB113">
        <f t="shared" si="6"/>
        <v>0</v>
      </c>
      <c r="AC113">
        <f t="shared" si="7"/>
        <v>0</v>
      </c>
      <c r="AD113">
        <f t="shared" si="8"/>
        <v>0</v>
      </c>
      <c r="AE113">
        <f t="shared" si="9"/>
        <v>1</v>
      </c>
    </row>
    <row r="114" spans="1:31" ht="25.5" customHeight="1" x14ac:dyDescent="0.25">
      <c r="B114" s="75" t="s">
        <v>173</v>
      </c>
      <c r="C114" s="45" t="s">
        <v>52</v>
      </c>
      <c r="D114" s="45">
        <v>3</v>
      </c>
      <c r="E114" s="45" t="s">
        <v>235</v>
      </c>
      <c r="G114" s="68" t="s">
        <v>202</v>
      </c>
      <c r="H114" s="72" t="s">
        <v>177</v>
      </c>
      <c r="AA114">
        <f t="shared" si="5"/>
        <v>0</v>
      </c>
      <c r="AB114">
        <f t="shared" si="6"/>
        <v>0</v>
      </c>
      <c r="AC114">
        <f t="shared" si="7"/>
        <v>0</v>
      </c>
      <c r="AD114">
        <f t="shared" si="8"/>
        <v>0</v>
      </c>
      <c r="AE114">
        <f t="shared" si="9"/>
        <v>1</v>
      </c>
    </row>
    <row r="115" spans="1:31" ht="25.5" customHeight="1" x14ac:dyDescent="0.25">
      <c r="A115" s="176" t="s">
        <v>399</v>
      </c>
      <c r="B115" s="68" t="s">
        <v>203</v>
      </c>
      <c r="C115" s="45" t="s">
        <v>33</v>
      </c>
      <c r="D115" s="45">
        <v>3</v>
      </c>
      <c r="E115" s="45" t="s">
        <v>235</v>
      </c>
      <c r="G115" s="49" t="s">
        <v>92</v>
      </c>
      <c r="H115" s="72" t="s">
        <v>223</v>
      </c>
      <c r="AA115">
        <f t="shared" si="5"/>
        <v>0</v>
      </c>
      <c r="AB115">
        <f t="shared" si="6"/>
        <v>0</v>
      </c>
      <c r="AC115">
        <f t="shared" si="7"/>
        <v>0</v>
      </c>
      <c r="AD115">
        <f t="shared" si="8"/>
        <v>0</v>
      </c>
      <c r="AE115">
        <f t="shared" si="9"/>
        <v>1</v>
      </c>
    </row>
    <row r="116" spans="1:31" ht="25.5" customHeight="1" x14ac:dyDescent="0.25">
      <c r="A116" s="82" t="s">
        <v>172</v>
      </c>
      <c r="C116" s="45" t="s">
        <v>52</v>
      </c>
      <c r="D116" s="45">
        <v>3</v>
      </c>
      <c r="E116" s="45" t="s">
        <v>235</v>
      </c>
      <c r="H116" s="72" t="s">
        <v>176</v>
      </c>
      <c r="AA116">
        <f t="shared" si="5"/>
        <v>0</v>
      </c>
      <c r="AB116">
        <f t="shared" si="6"/>
        <v>0</v>
      </c>
      <c r="AC116">
        <f t="shared" si="7"/>
        <v>0</v>
      </c>
      <c r="AD116">
        <f t="shared" si="8"/>
        <v>0</v>
      </c>
      <c r="AE116">
        <f t="shared" si="9"/>
        <v>1</v>
      </c>
    </row>
    <row r="117" spans="1:31" ht="25.5" customHeight="1" x14ac:dyDescent="0.25">
      <c r="A117" s="176" t="s">
        <v>395</v>
      </c>
      <c r="B117" s="57" t="s">
        <v>0</v>
      </c>
      <c r="C117" s="45" t="s">
        <v>33</v>
      </c>
      <c r="D117" s="45">
        <v>3</v>
      </c>
      <c r="E117" s="45" t="s">
        <v>235</v>
      </c>
      <c r="F117" s="46"/>
      <c r="G117" s="49" t="s">
        <v>92</v>
      </c>
      <c r="H117" s="72" t="s">
        <v>56</v>
      </c>
      <c r="AA117">
        <f t="shared" si="5"/>
        <v>0</v>
      </c>
      <c r="AB117">
        <f t="shared" si="6"/>
        <v>0</v>
      </c>
      <c r="AC117">
        <f t="shared" si="7"/>
        <v>0</v>
      </c>
      <c r="AD117">
        <f t="shared" si="8"/>
        <v>0</v>
      </c>
      <c r="AE117">
        <f t="shared" si="9"/>
        <v>1</v>
      </c>
    </row>
    <row r="118" spans="1:31" ht="25.5" customHeight="1" x14ac:dyDescent="0.25">
      <c r="A118" s="60" t="s">
        <v>178</v>
      </c>
      <c r="C118" s="45" t="s">
        <v>33</v>
      </c>
      <c r="D118" s="45">
        <v>1</v>
      </c>
      <c r="E118" s="45" t="s">
        <v>19</v>
      </c>
      <c r="AA118">
        <f t="shared" si="5"/>
        <v>1</v>
      </c>
      <c r="AB118">
        <f t="shared" si="6"/>
        <v>0</v>
      </c>
      <c r="AC118">
        <f t="shared" si="7"/>
        <v>0</v>
      </c>
      <c r="AD118">
        <f t="shared" si="8"/>
        <v>0</v>
      </c>
      <c r="AE118">
        <f t="shared" si="9"/>
        <v>0</v>
      </c>
    </row>
    <row r="119" spans="1:31" ht="84.6" customHeight="1" x14ac:dyDescent="0.25">
      <c r="A119" s="82" t="s">
        <v>179</v>
      </c>
      <c r="C119" s="45" t="s">
        <v>33</v>
      </c>
      <c r="D119" s="45">
        <v>1</v>
      </c>
      <c r="E119" s="45" t="s">
        <v>19</v>
      </c>
      <c r="H119" s="72" t="s">
        <v>180</v>
      </c>
      <c r="AA119">
        <f t="shared" si="5"/>
        <v>1</v>
      </c>
      <c r="AB119">
        <f t="shared" si="6"/>
        <v>0</v>
      </c>
      <c r="AC119">
        <f t="shared" si="7"/>
        <v>0</v>
      </c>
      <c r="AD119">
        <f t="shared" si="8"/>
        <v>0</v>
      </c>
      <c r="AE119">
        <f t="shared" si="9"/>
        <v>0</v>
      </c>
    </row>
    <row r="120" spans="1:31" ht="51" customHeight="1" x14ac:dyDescent="0.25">
      <c r="A120" s="175" t="s">
        <v>394</v>
      </c>
      <c r="B120" s="57" t="s">
        <v>90</v>
      </c>
      <c r="C120" s="45" t="s">
        <v>33</v>
      </c>
      <c r="D120" s="45">
        <v>1</v>
      </c>
      <c r="E120" s="45" t="s">
        <v>19</v>
      </c>
      <c r="G120" s="49" t="s">
        <v>92</v>
      </c>
      <c r="H120" s="71" t="s">
        <v>104</v>
      </c>
      <c r="AA120">
        <f t="shared" si="5"/>
        <v>1</v>
      </c>
      <c r="AB120">
        <f t="shared" si="6"/>
        <v>0</v>
      </c>
      <c r="AC120">
        <f t="shared" si="7"/>
        <v>0</v>
      </c>
      <c r="AD120">
        <f t="shared" si="8"/>
        <v>0</v>
      </c>
      <c r="AE120">
        <f t="shared" si="9"/>
        <v>0</v>
      </c>
    </row>
    <row r="121" spans="1:31" ht="50.25" customHeight="1" x14ac:dyDescent="0.25">
      <c r="A121" s="255" t="s">
        <v>181</v>
      </c>
      <c r="C121" s="45" t="s">
        <v>33</v>
      </c>
      <c r="D121" s="45">
        <v>1</v>
      </c>
      <c r="E121" s="45" t="s">
        <v>235</v>
      </c>
      <c r="F121" s="45" t="s">
        <v>531</v>
      </c>
      <c r="H121" s="69" t="s">
        <v>503</v>
      </c>
      <c r="AA121">
        <f t="shared" si="5"/>
        <v>0</v>
      </c>
      <c r="AB121">
        <f t="shared" si="6"/>
        <v>0</v>
      </c>
      <c r="AC121">
        <f t="shared" si="7"/>
        <v>0</v>
      </c>
      <c r="AD121">
        <f t="shared" si="8"/>
        <v>0</v>
      </c>
      <c r="AE121">
        <f t="shared" si="9"/>
        <v>1</v>
      </c>
    </row>
    <row r="122" spans="1:31" ht="77.25" customHeight="1" x14ac:dyDescent="0.25">
      <c r="A122" s="97"/>
      <c r="B122" s="72" t="s">
        <v>198</v>
      </c>
      <c r="C122" s="45" t="s">
        <v>33</v>
      </c>
      <c r="D122" s="45">
        <v>1</v>
      </c>
      <c r="E122" s="45" t="s">
        <v>235</v>
      </c>
      <c r="F122" s="45" t="s">
        <v>531</v>
      </c>
      <c r="G122" s="68" t="s">
        <v>178</v>
      </c>
      <c r="H122" s="69" t="s">
        <v>504</v>
      </c>
      <c r="AA122">
        <f t="shared" si="5"/>
        <v>0</v>
      </c>
      <c r="AB122">
        <f t="shared" si="6"/>
        <v>0</v>
      </c>
      <c r="AC122">
        <f t="shared" si="7"/>
        <v>0</v>
      </c>
      <c r="AD122">
        <f t="shared" si="8"/>
        <v>0</v>
      </c>
      <c r="AE122">
        <f t="shared" si="9"/>
        <v>1</v>
      </c>
    </row>
    <row r="123" spans="1:31" ht="63" customHeight="1" x14ac:dyDescent="0.25">
      <c r="A123" s="255" t="s">
        <v>182</v>
      </c>
      <c r="C123" s="45" t="s">
        <v>33</v>
      </c>
      <c r="D123" s="45">
        <v>1</v>
      </c>
      <c r="E123" s="45" t="s">
        <v>235</v>
      </c>
      <c r="F123" s="45" t="s">
        <v>531</v>
      </c>
      <c r="H123" s="69" t="s">
        <v>183</v>
      </c>
      <c r="AA123">
        <f t="shared" si="5"/>
        <v>0</v>
      </c>
      <c r="AB123">
        <f t="shared" si="6"/>
        <v>0</v>
      </c>
      <c r="AC123">
        <f t="shared" si="7"/>
        <v>0</v>
      </c>
      <c r="AD123">
        <f t="shared" si="8"/>
        <v>0</v>
      </c>
      <c r="AE123">
        <f t="shared" si="9"/>
        <v>1</v>
      </c>
    </row>
    <row r="124" spans="1:31" ht="55.8" customHeight="1" x14ac:dyDescent="0.25">
      <c r="A124" s="97"/>
      <c r="B124" s="72" t="s">
        <v>197</v>
      </c>
      <c r="C124" s="45" t="s">
        <v>33</v>
      </c>
      <c r="D124" s="45">
        <v>1</v>
      </c>
      <c r="E124" s="45" t="s">
        <v>18</v>
      </c>
      <c r="F124" s="45" t="s">
        <v>532</v>
      </c>
      <c r="G124" s="68" t="s">
        <v>178</v>
      </c>
      <c r="H124" s="69" t="s">
        <v>258</v>
      </c>
      <c r="AA124">
        <f t="shared" si="5"/>
        <v>0</v>
      </c>
      <c r="AB124">
        <f t="shared" si="6"/>
        <v>0</v>
      </c>
      <c r="AC124">
        <f t="shared" si="7"/>
        <v>1</v>
      </c>
      <c r="AD124">
        <f t="shared" si="8"/>
        <v>0</v>
      </c>
      <c r="AE124">
        <f t="shared" si="9"/>
        <v>0</v>
      </c>
    </row>
    <row r="125" spans="1:31" ht="25.5" customHeight="1" x14ac:dyDescent="0.25">
      <c r="A125" s="97"/>
      <c r="B125" s="72" t="s">
        <v>196</v>
      </c>
      <c r="C125" s="45" t="s">
        <v>33</v>
      </c>
      <c r="D125" s="45">
        <v>1</v>
      </c>
      <c r="E125" s="45" t="s">
        <v>18</v>
      </c>
      <c r="F125" s="45" t="s">
        <v>532</v>
      </c>
      <c r="G125" s="68" t="s">
        <v>178</v>
      </c>
      <c r="H125" s="69" t="s">
        <v>201</v>
      </c>
      <c r="AA125">
        <f t="shared" si="5"/>
        <v>0</v>
      </c>
      <c r="AB125">
        <f t="shared" si="6"/>
        <v>0</v>
      </c>
      <c r="AC125">
        <f t="shared" si="7"/>
        <v>1</v>
      </c>
      <c r="AD125">
        <f t="shared" si="8"/>
        <v>0</v>
      </c>
      <c r="AE125">
        <f t="shared" si="9"/>
        <v>0</v>
      </c>
    </row>
    <row r="126" spans="1:31" ht="63.6" customHeight="1" x14ac:dyDescent="0.25">
      <c r="A126" s="255" t="s">
        <v>184</v>
      </c>
      <c r="C126" s="45" t="s">
        <v>52</v>
      </c>
      <c r="D126" s="45">
        <v>1</v>
      </c>
      <c r="E126" s="45" t="s">
        <v>18</v>
      </c>
      <c r="F126" s="45" t="s">
        <v>532</v>
      </c>
      <c r="H126" s="69" t="s">
        <v>185</v>
      </c>
      <c r="AA126">
        <f t="shared" si="5"/>
        <v>0</v>
      </c>
      <c r="AB126">
        <f t="shared" si="6"/>
        <v>0</v>
      </c>
      <c r="AC126">
        <f t="shared" si="7"/>
        <v>1</v>
      </c>
      <c r="AD126">
        <f t="shared" si="8"/>
        <v>0</v>
      </c>
      <c r="AE126">
        <f t="shared" si="9"/>
        <v>0</v>
      </c>
    </row>
    <row r="127" spans="1:31" ht="33" customHeight="1" x14ac:dyDescent="0.25">
      <c r="A127" s="97"/>
      <c r="B127" s="72" t="s">
        <v>199</v>
      </c>
      <c r="C127" s="45" t="s">
        <v>52</v>
      </c>
      <c r="D127" s="45">
        <v>1</v>
      </c>
      <c r="E127" s="45" t="s">
        <v>18</v>
      </c>
      <c r="F127" s="45" t="s">
        <v>532</v>
      </c>
      <c r="G127" s="68" t="s">
        <v>178</v>
      </c>
      <c r="H127" s="69" t="s">
        <v>200</v>
      </c>
      <c r="AA127">
        <f t="shared" si="5"/>
        <v>0</v>
      </c>
      <c r="AB127">
        <f t="shared" si="6"/>
        <v>0</v>
      </c>
      <c r="AC127">
        <f t="shared" si="7"/>
        <v>1</v>
      </c>
      <c r="AD127">
        <f t="shared" si="8"/>
        <v>0</v>
      </c>
      <c r="AE127">
        <f t="shared" si="9"/>
        <v>0</v>
      </c>
    </row>
    <row r="128" spans="1:31" ht="39" customHeight="1" x14ac:dyDescent="0.25">
      <c r="A128" s="255" t="s">
        <v>186</v>
      </c>
      <c r="C128" s="45" t="s">
        <v>33</v>
      </c>
      <c r="D128" s="45">
        <v>1</v>
      </c>
      <c r="E128" s="45" t="s">
        <v>18</v>
      </c>
      <c r="F128" s="45" t="s">
        <v>532</v>
      </c>
      <c r="H128" s="69" t="s">
        <v>187</v>
      </c>
      <c r="AA128">
        <f t="shared" si="5"/>
        <v>0</v>
      </c>
      <c r="AB128">
        <f t="shared" si="6"/>
        <v>0</v>
      </c>
      <c r="AC128">
        <f t="shared" si="7"/>
        <v>1</v>
      </c>
      <c r="AD128">
        <f t="shared" si="8"/>
        <v>0</v>
      </c>
      <c r="AE128">
        <f t="shared" si="9"/>
        <v>0</v>
      </c>
    </row>
    <row r="129" spans="1:31" ht="25.2" customHeight="1" x14ac:dyDescent="0.25">
      <c r="A129" s="97"/>
      <c r="B129" s="72" t="s">
        <v>259</v>
      </c>
      <c r="C129" s="45" t="s">
        <v>33</v>
      </c>
      <c r="D129" s="45">
        <v>1</v>
      </c>
      <c r="E129" s="45" t="s">
        <v>18</v>
      </c>
      <c r="F129" s="45" t="s">
        <v>532</v>
      </c>
      <c r="G129" s="68" t="s">
        <v>178</v>
      </c>
      <c r="H129" s="69" t="s">
        <v>260</v>
      </c>
      <c r="AA129">
        <f t="shared" si="5"/>
        <v>0</v>
      </c>
      <c r="AB129">
        <f t="shared" si="6"/>
        <v>0</v>
      </c>
      <c r="AC129">
        <f t="shared" si="7"/>
        <v>1</v>
      </c>
      <c r="AD129">
        <f t="shared" si="8"/>
        <v>0</v>
      </c>
      <c r="AE129">
        <f t="shared" si="9"/>
        <v>0</v>
      </c>
    </row>
    <row r="130" spans="1:31" ht="25.5" customHeight="1" x14ac:dyDescent="0.25">
      <c r="A130" s="97"/>
      <c r="B130" s="72" t="s">
        <v>196</v>
      </c>
      <c r="C130" s="45" t="s">
        <v>33</v>
      </c>
      <c r="D130" s="45">
        <v>1</v>
      </c>
      <c r="E130" s="45" t="s">
        <v>18</v>
      </c>
      <c r="F130" s="45" t="s">
        <v>532</v>
      </c>
      <c r="G130" s="68" t="s">
        <v>178</v>
      </c>
      <c r="H130" s="69" t="s">
        <v>201</v>
      </c>
      <c r="AA130">
        <f t="shared" si="5"/>
        <v>0</v>
      </c>
      <c r="AB130">
        <f t="shared" si="6"/>
        <v>0</v>
      </c>
      <c r="AC130">
        <f t="shared" si="7"/>
        <v>1</v>
      </c>
      <c r="AD130">
        <f t="shared" si="8"/>
        <v>0</v>
      </c>
      <c r="AE130">
        <f t="shared" si="9"/>
        <v>0</v>
      </c>
    </row>
    <row r="131" spans="1:31" ht="25.5" customHeight="1" x14ac:dyDescent="0.25">
      <c r="A131" s="97"/>
      <c r="B131" s="72" t="s">
        <v>197</v>
      </c>
      <c r="C131" s="45" t="s">
        <v>33</v>
      </c>
      <c r="D131" s="45">
        <v>1</v>
      </c>
      <c r="E131" s="45" t="s">
        <v>18</v>
      </c>
      <c r="F131" s="45" t="s">
        <v>532</v>
      </c>
      <c r="G131" s="68" t="s">
        <v>178</v>
      </c>
      <c r="H131" s="69" t="s">
        <v>258</v>
      </c>
      <c r="AA131">
        <f t="shared" si="5"/>
        <v>0</v>
      </c>
      <c r="AB131">
        <f t="shared" si="6"/>
        <v>0</v>
      </c>
      <c r="AC131">
        <f t="shared" si="7"/>
        <v>1</v>
      </c>
      <c r="AD131">
        <f t="shared" si="8"/>
        <v>0</v>
      </c>
      <c r="AE131">
        <f t="shared" si="9"/>
        <v>0</v>
      </c>
    </row>
    <row r="132" spans="1:31" ht="51" customHeight="1" x14ac:dyDescent="0.25">
      <c r="A132" s="259"/>
      <c r="B132" t="s">
        <v>256</v>
      </c>
      <c r="C132" s="45" t="s">
        <v>33</v>
      </c>
      <c r="D132" s="45">
        <v>3</v>
      </c>
      <c r="E132" s="45" t="s">
        <v>18</v>
      </c>
      <c r="F132" s="45" t="s">
        <v>532</v>
      </c>
      <c r="G132" s="49" t="s">
        <v>93</v>
      </c>
      <c r="H132" s="47" t="s">
        <v>257</v>
      </c>
      <c r="AA132">
        <f t="shared" si="5"/>
        <v>0</v>
      </c>
      <c r="AB132">
        <f t="shared" si="6"/>
        <v>0</v>
      </c>
      <c r="AC132">
        <f t="shared" si="7"/>
        <v>1</v>
      </c>
      <c r="AD132">
        <f t="shared" si="8"/>
        <v>0</v>
      </c>
      <c r="AE132">
        <f t="shared" si="9"/>
        <v>0</v>
      </c>
    </row>
    <row r="133" spans="1:31" ht="54.6" customHeight="1" x14ac:dyDescent="0.25">
      <c r="A133" s="252" t="s">
        <v>401</v>
      </c>
      <c r="B133" s="57" t="s">
        <v>95</v>
      </c>
      <c r="C133" s="45" t="s">
        <v>33</v>
      </c>
      <c r="D133" s="45">
        <v>1</v>
      </c>
      <c r="E133" s="45" t="s">
        <v>18</v>
      </c>
      <c r="F133" s="45" t="s">
        <v>532</v>
      </c>
      <c r="G133" s="49" t="s">
        <v>93</v>
      </c>
      <c r="H133" s="1" t="s">
        <v>102</v>
      </c>
      <c r="AA133">
        <f t="shared" si="5"/>
        <v>0</v>
      </c>
      <c r="AB133">
        <f t="shared" si="6"/>
        <v>0</v>
      </c>
      <c r="AC133">
        <f t="shared" si="7"/>
        <v>1</v>
      </c>
      <c r="AD133">
        <f t="shared" si="8"/>
        <v>0</v>
      </c>
      <c r="AE133">
        <f t="shared" si="9"/>
        <v>0</v>
      </c>
    </row>
    <row r="134" spans="1:31" ht="25.5" customHeight="1" x14ac:dyDescent="0.25">
      <c r="A134" s="252" t="s">
        <v>402</v>
      </c>
      <c r="B134" s="58" t="s">
        <v>39</v>
      </c>
      <c r="C134" s="45" t="s">
        <v>52</v>
      </c>
      <c r="D134" s="45">
        <v>3</v>
      </c>
      <c r="E134" s="45" t="s">
        <v>18</v>
      </c>
      <c r="F134" s="45" t="s">
        <v>532</v>
      </c>
      <c r="G134" s="49" t="s">
        <v>93</v>
      </c>
      <c r="H134" s="1" t="s">
        <v>107</v>
      </c>
      <c r="AA134">
        <f t="shared" si="5"/>
        <v>0</v>
      </c>
      <c r="AB134">
        <f t="shared" si="6"/>
        <v>0</v>
      </c>
      <c r="AC134">
        <f t="shared" si="7"/>
        <v>1</v>
      </c>
      <c r="AD134">
        <f t="shared" si="8"/>
        <v>0</v>
      </c>
      <c r="AE134">
        <f t="shared" si="9"/>
        <v>0</v>
      </c>
    </row>
    <row r="135" spans="1:31" ht="83.4" customHeight="1" x14ac:dyDescent="0.25">
      <c r="A135" s="255" t="s">
        <v>188</v>
      </c>
      <c r="C135" s="45" t="s">
        <v>33</v>
      </c>
      <c r="D135" s="45">
        <v>1</v>
      </c>
      <c r="E135" s="45" t="s">
        <v>18</v>
      </c>
      <c r="F135" s="45" t="s">
        <v>532</v>
      </c>
      <c r="H135" s="72" t="s">
        <v>189</v>
      </c>
      <c r="AA135">
        <f t="shared" si="5"/>
        <v>0</v>
      </c>
      <c r="AB135">
        <f t="shared" si="6"/>
        <v>0</v>
      </c>
      <c r="AC135">
        <f t="shared" si="7"/>
        <v>1</v>
      </c>
      <c r="AD135">
        <f t="shared" si="8"/>
        <v>0</v>
      </c>
      <c r="AE135">
        <f t="shared" si="9"/>
        <v>0</v>
      </c>
    </row>
    <row r="136" spans="1:31" ht="25.5" customHeight="1" x14ac:dyDescent="0.25">
      <c r="A136" s="97"/>
      <c r="E136" s="45"/>
      <c r="H136" s="69"/>
      <c r="AA136">
        <f t="shared" si="5"/>
        <v>0</v>
      </c>
      <c r="AB136">
        <f t="shared" si="6"/>
        <v>0</v>
      </c>
      <c r="AC136">
        <f t="shared" si="7"/>
        <v>0</v>
      </c>
      <c r="AD136">
        <f t="shared" si="8"/>
        <v>0</v>
      </c>
      <c r="AE136">
        <f t="shared" si="9"/>
        <v>0</v>
      </c>
    </row>
    <row r="137" spans="1:31" ht="70.8" customHeight="1" x14ac:dyDescent="0.25">
      <c r="A137" s="255" t="s">
        <v>190</v>
      </c>
      <c r="C137" s="45" t="s">
        <v>33</v>
      </c>
      <c r="D137" s="45">
        <v>1</v>
      </c>
      <c r="E137" s="45" t="s">
        <v>18</v>
      </c>
      <c r="F137" s="45" t="s">
        <v>532</v>
      </c>
      <c r="H137" s="72" t="s">
        <v>191</v>
      </c>
      <c r="AA137">
        <f t="shared" ref="AA137:AA150" si="10">IF($E137="Yes",1,0)</f>
        <v>0</v>
      </c>
      <c r="AB137">
        <f t="shared" ref="AB137:AB150" si="11">IF($E137="Mod",1,0)</f>
        <v>0</v>
      </c>
      <c r="AC137">
        <f t="shared" ref="AC137:AC150" si="12">IF($E137="No",1,0)</f>
        <v>1</v>
      </c>
      <c r="AD137">
        <f t="shared" ref="AD137:AD150" si="13">IF($E137="??",1,0)</f>
        <v>0</v>
      </c>
      <c r="AE137">
        <f t="shared" ref="AE137:AE150" si="14">IF($E137="n/a",1,0)</f>
        <v>0</v>
      </c>
    </row>
    <row r="138" spans="1:31" ht="25.5" customHeight="1" x14ac:dyDescent="0.25">
      <c r="A138" s="97"/>
      <c r="E138" s="45"/>
      <c r="H138" s="69"/>
      <c r="AA138">
        <f t="shared" si="10"/>
        <v>0</v>
      </c>
      <c r="AB138">
        <f t="shared" si="11"/>
        <v>0</v>
      </c>
      <c r="AC138">
        <f t="shared" si="12"/>
        <v>0</v>
      </c>
      <c r="AD138">
        <f t="shared" si="13"/>
        <v>0</v>
      </c>
      <c r="AE138">
        <f t="shared" si="14"/>
        <v>0</v>
      </c>
    </row>
    <row r="139" spans="1:31" ht="54.6" customHeight="1" x14ac:dyDescent="0.25">
      <c r="A139" s="255" t="s">
        <v>192</v>
      </c>
      <c r="C139" s="45" t="s">
        <v>33</v>
      </c>
      <c r="D139" s="45">
        <v>1</v>
      </c>
      <c r="E139" s="45" t="s">
        <v>18</v>
      </c>
      <c r="F139" s="45" t="s">
        <v>532</v>
      </c>
      <c r="H139" s="71" t="s">
        <v>193</v>
      </c>
      <c r="AA139">
        <f t="shared" si="10"/>
        <v>0</v>
      </c>
      <c r="AB139">
        <f t="shared" si="11"/>
        <v>0</v>
      </c>
      <c r="AC139">
        <f t="shared" si="12"/>
        <v>1</v>
      </c>
      <c r="AD139">
        <f t="shared" si="13"/>
        <v>0</v>
      </c>
      <c r="AE139">
        <f t="shared" si="14"/>
        <v>0</v>
      </c>
    </row>
    <row r="140" spans="1:31" ht="25.5" customHeight="1" x14ac:dyDescent="0.25">
      <c r="A140" s="97"/>
      <c r="E140" s="45"/>
      <c r="H140" s="69"/>
      <c r="AA140">
        <f t="shared" si="10"/>
        <v>0</v>
      </c>
      <c r="AB140">
        <f t="shared" si="11"/>
        <v>0</v>
      </c>
      <c r="AC140">
        <f t="shared" si="12"/>
        <v>0</v>
      </c>
      <c r="AD140">
        <f t="shared" si="13"/>
        <v>0</v>
      </c>
      <c r="AE140">
        <f t="shared" si="14"/>
        <v>0</v>
      </c>
    </row>
    <row r="141" spans="1:31" ht="25.5" customHeight="1" x14ac:dyDescent="0.25">
      <c r="A141" s="255" t="s">
        <v>194</v>
      </c>
      <c r="C141" s="45" t="s">
        <v>33</v>
      </c>
      <c r="D141" s="45">
        <v>1</v>
      </c>
      <c r="E141" s="45" t="s">
        <v>18</v>
      </c>
      <c r="F141" s="45" t="s">
        <v>532</v>
      </c>
      <c r="H141" s="69" t="s">
        <v>195</v>
      </c>
      <c r="AA141">
        <f t="shared" si="10"/>
        <v>0</v>
      </c>
      <c r="AB141">
        <f t="shared" si="11"/>
        <v>0</v>
      </c>
      <c r="AC141">
        <f t="shared" si="12"/>
        <v>1</v>
      </c>
      <c r="AD141">
        <f t="shared" si="13"/>
        <v>0</v>
      </c>
      <c r="AE141">
        <f t="shared" si="14"/>
        <v>0</v>
      </c>
    </row>
    <row r="142" spans="1:31" ht="25.5" customHeight="1" x14ac:dyDescent="0.25">
      <c r="A142" s="82"/>
      <c r="H142" s="69"/>
      <c r="AA142">
        <f t="shared" si="10"/>
        <v>0</v>
      </c>
      <c r="AB142">
        <f t="shared" si="11"/>
        <v>0</v>
      </c>
      <c r="AC142">
        <f t="shared" si="12"/>
        <v>0</v>
      </c>
      <c r="AD142">
        <f t="shared" si="13"/>
        <v>0</v>
      </c>
      <c r="AE142">
        <f t="shared" si="14"/>
        <v>0</v>
      </c>
    </row>
    <row r="143" spans="1:31" ht="64.5" customHeight="1" x14ac:dyDescent="0.3">
      <c r="A143" s="83" t="s">
        <v>524</v>
      </c>
      <c r="B143" s="5" t="s">
        <v>514</v>
      </c>
      <c r="C143" s="5" t="s">
        <v>51</v>
      </c>
      <c r="D143" s="5"/>
      <c r="E143" s="5" t="s">
        <v>16</v>
      </c>
      <c r="F143" s="5" t="s">
        <v>54</v>
      </c>
      <c r="G143" s="5" t="s">
        <v>517</v>
      </c>
      <c r="H143" s="5" t="s">
        <v>78</v>
      </c>
      <c r="AA143">
        <f t="shared" si="10"/>
        <v>0</v>
      </c>
      <c r="AB143">
        <f t="shared" si="11"/>
        <v>0</v>
      </c>
      <c r="AC143">
        <f t="shared" si="12"/>
        <v>0</v>
      </c>
      <c r="AD143">
        <f t="shared" si="13"/>
        <v>0</v>
      </c>
      <c r="AE143">
        <f t="shared" si="14"/>
        <v>0</v>
      </c>
    </row>
    <row r="144" spans="1:31" ht="25.5" customHeight="1" x14ac:dyDescent="0.25">
      <c r="A144" s="82" t="s">
        <v>267</v>
      </c>
      <c r="C144" s="45" t="s">
        <v>33</v>
      </c>
      <c r="D144" s="45">
        <v>1</v>
      </c>
      <c r="E144" s="45" t="s">
        <v>19</v>
      </c>
      <c r="H144" s="69" t="s">
        <v>195</v>
      </c>
      <c r="AA144">
        <f t="shared" si="10"/>
        <v>1</v>
      </c>
      <c r="AB144">
        <f t="shared" si="11"/>
        <v>0</v>
      </c>
      <c r="AC144">
        <f t="shared" si="12"/>
        <v>0</v>
      </c>
      <c r="AD144">
        <f t="shared" si="13"/>
        <v>0</v>
      </c>
      <c r="AE144">
        <f t="shared" si="14"/>
        <v>0</v>
      </c>
    </row>
    <row r="145" spans="1:32" ht="25.5" customHeight="1" x14ac:dyDescent="0.25">
      <c r="B145" s="72" t="s">
        <v>206</v>
      </c>
      <c r="C145" s="45" t="s">
        <v>33</v>
      </c>
      <c r="D145" s="45">
        <v>1</v>
      </c>
      <c r="E145" s="45" t="s">
        <v>19</v>
      </c>
      <c r="G145" s="68" t="s">
        <v>207</v>
      </c>
      <c r="H145" s="72" t="s">
        <v>208</v>
      </c>
      <c r="AA145">
        <f t="shared" si="10"/>
        <v>1</v>
      </c>
      <c r="AB145">
        <f t="shared" si="11"/>
        <v>0</v>
      </c>
      <c r="AC145">
        <f t="shared" si="12"/>
        <v>0</v>
      </c>
      <c r="AD145">
        <f t="shared" si="13"/>
        <v>0</v>
      </c>
      <c r="AE145">
        <f t="shared" si="14"/>
        <v>0</v>
      </c>
    </row>
    <row r="146" spans="1:32" ht="25.5" hidden="1" customHeight="1" x14ac:dyDescent="0.25">
      <c r="B146" s="72"/>
      <c r="C146" s="93" t="s">
        <v>52</v>
      </c>
      <c r="D146" s="93">
        <v>4</v>
      </c>
      <c r="E146" s="93" t="s">
        <v>235</v>
      </c>
      <c r="F146" s="94" t="s">
        <v>520</v>
      </c>
      <c r="G146" s="94" t="s">
        <v>207</v>
      </c>
      <c r="H146" s="95" t="s">
        <v>525</v>
      </c>
      <c r="AA146">
        <f t="shared" si="10"/>
        <v>0</v>
      </c>
      <c r="AB146">
        <f t="shared" si="11"/>
        <v>0</v>
      </c>
      <c r="AC146">
        <f t="shared" si="12"/>
        <v>0</v>
      </c>
      <c r="AD146">
        <f t="shared" si="13"/>
        <v>0</v>
      </c>
      <c r="AE146">
        <f t="shared" si="14"/>
        <v>1</v>
      </c>
    </row>
    <row r="147" spans="1:32" ht="25.5" hidden="1" customHeight="1" x14ac:dyDescent="0.25">
      <c r="B147" s="68"/>
      <c r="C147" s="93" t="s">
        <v>52</v>
      </c>
      <c r="D147" s="93">
        <v>4</v>
      </c>
      <c r="E147" s="93" t="s">
        <v>235</v>
      </c>
      <c r="F147" s="94" t="s">
        <v>520</v>
      </c>
      <c r="G147" s="94" t="s">
        <v>207</v>
      </c>
      <c r="H147" s="95" t="s">
        <v>526</v>
      </c>
      <c r="AA147">
        <f t="shared" si="10"/>
        <v>0</v>
      </c>
      <c r="AB147">
        <f t="shared" si="11"/>
        <v>0</v>
      </c>
      <c r="AC147">
        <f t="shared" si="12"/>
        <v>0</v>
      </c>
      <c r="AD147">
        <f t="shared" si="13"/>
        <v>0</v>
      </c>
      <c r="AE147">
        <f t="shared" si="14"/>
        <v>1</v>
      </c>
      <c r="AF147" s="68" t="s">
        <v>1</v>
      </c>
    </row>
    <row r="148" spans="1:32" ht="25.5" hidden="1" customHeight="1" x14ac:dyDescent="0.25">
      <c r="A148" s="78"/>
      <c r="C148" s="93" t="s">
        <v>52</v>
      </c>
      <c r="D148" s="93">
        <v>4</v>
      </c>
      <c r="E148" s="93" t="s">
        <v>235</v>
      </c>
      <c r="F148" s="94" t="s">
        <v>520</v>
      </c>
      <c r="G148" s="94" t="s">
        <v>207</v>
      </c>
      <c r="H148" s="95" t="s">
        <v>527</v>
      </c>
      <c r="AA148">
        <f t="shared" si="10"/>
        <v>0</v>
      </c>
      <c r="AB148">
        <f t="shared" si="11"/>
        <v>0</v>
      </c>
      <c r="AC148">
        <f t="shared" si="12"/>
        <v>0</v>
      </c>
      <c r="AD148">
        <f t="shared" si="13"/>
        <v>0</v>
      </c>
      <c r="AE148">
        <f t="shared" si="14"/>
        <v>1</v>
      </c>
      <c r="AF148" s="68" t="s">
        <v>1</v>
      </c>
    </row>
    <row r="149" spans="1:32" ht="25.5" customHeight="1" x14ac:dyDescent="0.25">
      <c r="B149" s="72" t="s">
        <v>211</v>
      </c>
      <c r="C149" s="45" t="s">
        <v>33</v>
      </c>
      <c r="D149" s="45">
        <v>1</v>
      </c>
      <c r="E149" s="45" t="s">
        <v>19</v>
      </c>
      <c r="G149" s="68" t="s">
        <v>207</v>
      </c>
      <c r="H149" s="91" t="s">
        <v>528</v>
      </c>
      <c r="AA149">
        <f t="shared" si="10"/>
        <v>1</v>
      </c>
      <c r="AB149">
        <f t="shared" si="11"/>
        <v>0</v>
      </c>
      <c r="AC149">
        <f t="shared" si="12"/>
        <v>0</v>
      </c>
      <c r="AD149">
        <f t="shared" si="13"/>
        <v>0</v>
      </c>
      <c r="AE149">
        <f t="shared" si="14"/>
        <v>0</v>
      </c>
    </row>
    <row r="150" spans="1:32" ht="25.5" customHeight="1" x14ac:dyDescent="0.25">
      <c r="A150" s="78"/>
      <c r="B150" s="72" t="s">
        <v>209</v>
      </c>
      <c r="C150" s="45" t="s">
        <v>52</v>
      </c>
      <c r="D150" s="45">
        <v>1</v>
      </c>
      <c r="E150" s="45" t="s">
        <v>19</v>
      </c>
      <c r="G150" s="68" t="s">
        <v>207</v>
      </c>
      <c r="H150" s="72" t="s">
        <v>210</v>
      </c>
      <c r="AA150">
        <f t="shared" si="10"/>
        <v>1</v>
      </c>
      <c r="AB150">
        <f t="shared" si="11"/>
        <v>0</v>
      </c>
      <c r="AC150">
        <f t="shared" si="12"/>
        <v>0</v>
      </c>
      <c r="AD150">
        <f t="shared" si="13"/>
        <v>0</v>
      </c>
      <c r="AE150">
        <f t="shared" si="14"/>
        <v>0</v>
      </c>
    </row>
    <row r="151" spans="1:32" x14ac:dyDescent="0.25">
      <c r="A151" s="78"/>
      <c r="AA151" s="89">
        <f>SUM(AA5:AA150)</f>
        <v>83</v>
      </c>
      <c r="AB151" s="89">
        <f>SUM(AB5:AB150)</f>
        <v>0</v>
      </c>
      <c r="AC151" s="89">
        <f>SUM(AC5:AC150)</f>
        <v>31</v>
      </c>
      <c r="AD151" s="89">
        <f>SUM(AD5:AD150)</f>
        <v>0</v>
      </c>
      <c r="AE151" s="89">
        <f>SUM(AE5:AE150)</f>
        <v>18</v>
      </c>
    </row>
    <row r="153" spans="1:32" x14ac:dyDescent="0.25">
      <c r="A153" s="84"/>
    </row>
    <row r="154" spans="1:32" x14ac:dyDescent="0.25">
      <c r="A154" s="68" t="s">
        <v>529</v>
      </c>
    </row>
    <row r="155" spans="1:32" x14ac:dyDescent="0.25">
      <c r="B155" s="68" t="s">
        <v>19</v>
      </c>
      <c r="C155" s="68"/>
      <c r="D155" s="68"/>
      <c r="E155" s="87">
        <f>AA151/F161</f>
        <v>0.62878787878787878</v>
      </c>
      <c r="F155">
        <f>AA151</f>
        <v>83</v>
      </c>
    </row>
    <row r="156" spans="1:32" x14ac:dyDescent="0.25">
      <c r="B156" s="68" t="s">
        <v>248</v>
      </c>
      <c r="C156" s="68"/>
      <c r="D156" s="68"/>
      <c r="E156" s="87">
        <f>AB151/F161</f>
        <v>0</v>
      </c>
      <c r="F156">
        <f>AB151</f>
        <v>0</v>
      </c>
    </row>
    <row r="157" spans="1:32" x14ac:dyDescent="0.25">
      <c r="B157" s="68" t="s">
        <v>18</v>
      </c>
      <c r="C157" s="68"/>
      <c r="D157" s="68"/>
      <c r="E157" s="87">
        <f>AC151/F161</f>
        <v>0.23484848484848486</v>
      </c>
      <c r="F157">
        <f>AC151</f>
        <v>31</v>
      </c>
    </row>
    <row r="158" spans="1:32" x14ac:dyDescent="0.25">
      <c r="B158" s="68" t="s">
        <v>30</v>
      </c>
      <c r="C158" s="68"/>
      <c r="D158" s="68"/>
      <c r="E158" s="87">
        <f>AD151/F161</f>
        <v>0</v>
      </c>
      <c r="F158">
        <f>AD151</f>
        <v>0</v>
      </c>
    </row>
    <row r="159" spans="1:32" x14ac:dyDescent="0.25">
      <c r="B159" s="68" t="s">
        <v>235</v>
      </c>
      <c r="C159" s="68"/>
      <c r="D159" s="68"/>
      <c r="E159" s="87">
        <f>AE151/F161</f>
        <v>0.13636363636363635</v>
      </c>
      <c r="F159">
        <f>AE151</f>
        <v>18</v>
      </c>
    </row>
    <row r="160" spans="1:32" x14ac:dyDescent="0.25">
      <c r="B160" s="68"/>
      <c r="C160" s="68"/>
      <c r="D160" s="68"/>
    </row>
    <row r="161" spans="2:6" x14ac:dyDescent="0.25">
      <c r="B161" s="68" t="s">
        <v>236</v>
      </c>
      <c r="C161" s="68"/>
      <c r="D161" s="68"/>
      <c r="F161">
        <f>SUM(F155:F159)</f>
        <v>132</v>
      </c>
    </row>
  </sheetData>
  <autoFilter ref="D2:D161">
    <filterColumn colId="0">
      <filters blank="1">
        <filter val="1"/>
        <filter val="2"/>
        <filter val="3"/>
      </filters>
    </filterColumn>
  </autoFilter>
  <phoneticPr fontId="2" type="noConversion"/>
  <conditionalFormatting sqref="E9:E43 E144:E147 E149 E46:E56 E58:E141 F121 F124">
    <cfRule type="expression" dxfId="111" priority="156" stopIfTrue="1">
      <formula>AND(C9="REQ",E9="No")</formula>
    </cfRule>
  </conditionalFormatting>
  <conditionalFormatting sqref="E23:E25">
    <cfRule type="expression" dxfId="110" priority="151" stopIfTrue="1">
      <formula>AND(C23="REQ",E23="No")</formula>
    </cfRule>
  </conditionalFormatting>
  <conditionalFormatting sqref="E23:E25">
    <cfRule type="expression" dxfId="109" priority="150" stopIfTrue="1">
      <formula>AND(C23="REQ",E23="No")</formula>
    </cfRule>
  </conditionalFormatting>
  <conditionalFormatting sqref="E23:E25">
    <cfRule type="expression" dxfId="108" priority="149" stopIfTrue="1">
      <formula>AND(C23="REQ",E23="No")</formula>
    </cfRule>
  </conditionalFormatting>
  <conditionalFormatting sqref="E7:E8">
    <cfRule type="expression" dxfId="107" priority="147" stopIfTrue="1">
      <formula>AND(C7="REQ",E7="No")</formula>
    </cfRule>
  </conditionalFormatting>
  <conditionalFormatting sqref="E57">
    <cfRule type="expression" dxfId="106" priority="146" stopIfTrue="1">
      <formula>AND(C57="REQ",E57="No")</formula>
    </cfRule>
  </conditionalFormatting>
  <conditionalFormatting sqref="E63:E65">
    <cfRule type="expression" dxfId="105" priority="145" stopIfTrue="1">
      <formula>AND(C63="REQ",E63="No")</formula>
    </cfRule>
  </conditionalFormatting>
  <conditionalFormatting sqref="E92:E93">
    <cfRule type="expression" dxfId="104" priority="144" stopIfTrue="1">
      <formula>AND(C92="REQ",E92="No")</formula>
    </cfRule>
  </conditionalFormatting>
  <conditionalFormatting sqref="E93">
    <cfRule type="expression" dxfId="103" priority="143" stopIfTrue="1">
      <formula>AND(C93="REQ",E93="No")</formula>
    </cfRule>
  </conditionalFormatting>
  <conditionalFormatting sqref="E108:E141 E96:E106 E80 E85 E88 E144:E150 E74:E76 E65 E70 E40 E31:E35 F121 F124">
    <cfRule type="cellIs" dxfId="102" priority="142" stopIfTrue="1" operator="equal">
      <formula>"No"</formula>
    </cfRule>
  </conditionalFormatting>
  <conditionalFormatting sqref="E144">
    <cfRule type="expression" dxfId="101" priority="127" stopIfTrue="1">
      <formula>AND(C144="REQ",E144="No")</formula>
    </cfRule>
  </conditionalFormatting>
  <conditionalFormatting sqref="E144">
    <cfRule type="expression" dxfId="100" priority="126" stopIfTrue="1">
      <formula>AND(C144="REQ",E144="No")</formula>
    </cfRule>
  </conditionalFormatting>
  <conditionalFormatting sqref="E147">
    <cfRule type="expression" dxfId="99" priority="114" stopIfTrue="1">
      <formula>AND(C147="REQ",E147="No")</formula>
    </cfRule>
  </conditionalFormatting>
  <conditionalFormatting sqref="E147">
    <cfRule type="expression" dxfId="98" priority="112" stopIfTrue="1">
      <formula>AND(C147="REQ",E147="No")</formula>
    </cfRule>
  </conditionalFormatting>
  <conditionalFormatting sqref="E150">
    <cfRule type="expression" dxfId="97" priority="104" stopIfTrue="1">
      <formula>AND(C150="REQ",E150="No")</formula>
    </cfRule>
  </conditionalFormatting>
  <conditionalFormatting sqref="E150">
    <cfRule type="expression" dxfId="96" priority="103" stopIfTrue="1">
      <formula>AND(C150="REQ",E150="No")</formula>
    </cfRule>
  </conditionalFormatting>
  <conditionalFormatting sqref="E44:E45">
    <cfRule type="expression" dxfId="95" priority="102" stopIfTrue="1">
      <formula>AND(C44="REQ",E44="No")</formula>
    </cfRule>
  </conditionalFormatting>
  <conditionalFormatting sqref="E118">
    <cfRule type="expression" dxfId="94" priority="100" stopIfTrue="1">
      <formula>AND(C118="REQ",E118="No")</formula>
    </cfRule>
  </conditionalFormatting>
  <conditionalFormatting sqref="E126">
    <cfRule type="expression" dxfId="93" priority="98" stopIfTrue="1">
      <formula>AND(C126="REQ",E126="No")</formula>
    </cfRule>
  </conditionalFormatting>
  <conditionalFormatting sqref="E128">
    <cfRule type="expression" dxfId="92" priority="97" stopIfTrue="1">
      <formula>AND(C128="REQ",E128="No")</formula>
    </cfRule>
  </conditionalFormatting>
  <conditionalFormatting sqref="E137">
    <cfRule type="expression" dxfId="91" priority="96" stopIfTrue="1">
      <formula>AND(C137="REQ",E137="No")</formula>
    </cfRule>
  </conditionalFormatting>
  <conditionalFormatting sqref="E139">
    <cfRule type="expression" dxfId="90" priority="95" stopIfTrue="1">
      <formula>AND(C139="REQ",E139="No")</formula>
    </cfRule>
  </conditionalFormatting>
  <conditionalFormatting sqref="E141">
    <cfRule type="expression" dxfId="89" priority="94" stopIfTrue="1">
      <formula>AND(C141="REQ",E141="No")</formula>
    </cfRule>
  </conditionalFormatting>
  <conditionalFormatting sqref="E149">
    <cfRule type="expression" dxfId="88" priority="92" stopIfTrue="1">
      <formula>AND(C149="REQ",E149="No")</formula>
    </cfRule>
  </conditionalFormatting>
  <conditionalFormatting sqref="E150">
    <cfRule type="expression" dxfId="87" priority="91" stopIfTrue="1">
      <formula>AND(C150="REQ",E150="No")</formula>
    </cfRule>
  </conditionalFormatting>
  <conditionalFormatting sqref="E155:E156">
    <cfRule type="cellIs" dxfId="86" priority="90" operator="lessThan">
      <formula>0.9</formula>
    </cfRule>
  </conditionalFormatting>
  <conditionalFormatting sqref="E156:E158">
    <cfRule type="cellIs" dxfId="85" priority="89" operator="greaterThan">
      <formula>0.1</formula>
    </cfRule>
  </conditionalFormatting>
  <conditionalFormatting sqref="E159 E156">
    <cfRule type="cellIs" dxfId="84" priority="88" operator="greaterThan">
      <formula>0.05</formula>
    </cfRule>
  </conditionalFormatting>
  <conditionalFormatting sqref="E75:E76">
    <cfRule type="expression" dxfId="83" priority="82" stopIfTrue="1">
      <formula>AND(C75="REQ",E75="No")</formula>
    </cfRule>
  </conditionalFormatting>
  <conditionalFormatting sqref="E75:E76">
    <cfRule type="expression" dxfId="82" priority="81" stopIfTrue="1">
      <formula>AND(C75="REQ",E75="No")</formula>
    </cfRule>
  </conditionalFormatting>
  <conditionalFormatting sqref="E80">
    <cfRule type="expression" dxfId="81" priority="79" stopIfTrue="1">
      <formula>AND(C80="REQ",E80="No")</formula>
    </cfRule>
  </conditionalFormatting>
  <conditionalFormatting sqref="E80">
    <cfRule type="expression" dxfId="80" priority="78" stopIfTrue="1">
      <formula>AND(C80="REQ",E80="No")</formula>
    </cfRule>
  </conditionalFormatting>
  <conditionalFormatting sqref="E80">
    <cfRule type="expression" dxfId="79" priority="77" stopIfTrue="1">
      <formula>AND(C80="REQ",E80="No")</formula>
    </cfRule>
  </conditionalFormatting>
  <conditionalFormatting sqref="E80">
    <cfRule type="expression" dxfId="78" priority="76" stopIfTrue="1">
      <formula>AND(C80="REQ",E80="No")</formula>
    </cfRule>
  </conditionalFormatting>
  <conditionalFormatting sqref="E85">
    <cfRule type="expression" dxfId="77" priority="74" stopIfTrue="1">
      <formula>AND(C85="REQ",E85="No")</formula>
    </cfRule>
  </conditionalFormatting>
  <conditionalFormatting sqref="E85">
    <cfRule type="expression" dxfId="76" priority="73" stopIfTrue="1">
      <formula>AND(C85="REQ",E85="No")</formula>
    </cfRule>
  </conditionalFormatting>
  <conditionalFormatting sqref="E85">
    <cfRule type="expression" dxfId="75" priority="72" stopIfTrue="1">
      <formula>AND(C85="REQ",E85="No")</formula>
    </cfRule>
  </conditionalFormatting>
  <conditionalFormatting sqref="E85">
    <cfRule type="expression" dxfId="74" priority="71" stopIfTrue="1">
      <formula>AND(C85="REQ",E85="No")</formula>
    </cfRule>
  </conditionalFormatting>
  <conditionalFormatting sqref="E88">
    <cfRule type="expression" dxfId="73" priority="69" stopIfTrue="1">
      <formula>AND(C88="REQ",E88="No")</formula>
    </cfRule>
  </conditionalFormatting>
  <conditionalFormatting sqref="E88">
    <cfRule type="expression" dxfId="72" priority="68" stopIfTrue="1">
      <formula>AND(C88="REQ",E88="No")</formula>
    </cfRule>
  </conditionalFormatting>
  <conditionalFormatting sqref="E88">
    <cfRule type="expression" dxfId="71" priority="67" stopIfTrue="1">
      <formula>AND(C88="REQ",E88="No")</formula>
    </cfRule>
  </conditionalFormatting>
  <conditionalFormatting sqref="E88">
    <cfRule type="expression" dxfId="70" priority="66" stopIfTrue="1">
      <formula>AND(C88="REQ",E88="No")</formula>
    </cfRule>
  </conditionalFormatting>
  <conditionalFormatting sqref="E54">
    <cfRule type="expression" dxfId="69" priority="65" stopIfTrue="1">
      <formula>AND(C54="REQ",E54="No")</formula>
    </cfRule>
  </conditionalFormatting>
  <conditionalFormatting sqref="E65">
    <cfRule type="expression" dxfId="68" priority="63" stopIfTrue="1">
      <formula>AND(C65="REQ",E65="No")</formula>
    </cfRule>
  </conditionalFormatting>
  <conditionalFormatting sqref="E65">
    <cfRule type="expression" dxfId="67" priority="62" stopIfTrue="1">
      <formula>AND(C65="REQ",E65="No")</formula>
    </cfRule>
  </conditionalFormatting>
  <conditionalFormatting sqref="E65">
    <cfRule type="expression" dxfId="66" priority="61" stopIfTrue="1">
      <formula>AND(C65="REQ",E65="No")</formula>
    </cfRule>
  </conditionalFormatting>
  <conditionalFormatting sqref="E65">
    <cfRule type="expression" dxfId="65" priority="60" stopIfTrue="1">
      <formula>AND(C65="REQ",E65="No")</formula>
    </cfRule>
  </conditionalFormatting>
  <conditionalFormatting sqref="E68">
    <cfRule type="expression" dxfId="64" priority="59" stopIfTrue="1">
      <formula>AND(C68="REQ",E68="No")</formula>
    </cfRule>
  </conditionalFormatting>
  <conditionalFormatting sqref="E70">
    <cfRule type="expression" dxfId="63" priority="58" stopIfTrue="1">
      <formula>AND(C70="REQ",E70="No")</formula>
    </cfRule>
  </conditionalFormatting>
  <conditionalFormatting sqref="E70">
    <cfRule type="expression" dxfId="62" priority="56" stopIfTrue="1">
      <formula>AND(C70="REQ",E70="No")</formula>
    </cfRule>
  </conditionalFormatting>
  <conditionalFormatting sqref="E70">
    <cfRule type="expression" dxfId="61" priority="55" stopIfTrue="1">
      <formula>AND(C70="REQ",E70="No")</formula>
    </cfRule>
  </conditionalFormatting>
  <conditionalFormatting sqref="E70">
    <cfRule type="expression" dxfId="60" priority="54" stopIfTrue="1">
      <formula>AND(C70="REQ",E70="No")</formula>
    </cfRule>
  </conditionalFormatting>
  <conditionalFormatting sqref="E70">
    <cfRule type="expression" dxfId="59" priority="53" stopIfTrue="1">
      <formula>AND(C70="REQ",E70="No")</formula>
    </cfRule>
  </conditionalFormatting>
  <conditionalFormatting sqref="E120">
    <cfRule type="expression" dxfId="58" priority="52" stopIfTrue="1">
      <formula>AND(C120="REQ",E120="No")</formula>
    </cfRule>
  </conditionalFormatting>
  <conditionalFormatting sqref="E125">
    <cfRule type="expression" dxfId="57" priority="51" stopIfTrue="1">
      <formula>AND(C125="REQ",E125="No")</formula>
    </cfRule>
  </conditionalFormatting>
  <conditionalFormatting sqref="E40">
    <cfRule type="expression" dxfId="56" priority="50" stopIfTrue="1">
      <formula>AND(C40="REQ",E40="No")</formula>
    </cfRule>
  </conditionalFormatting>
  <conditionalFormatting sqref="E40">
    <cfRule type="expression" dxfId="55" priority="48" stopIfTrue="1">
      <formula>AND(C40="REQ",E40="No")</formula>
    </cfRule>
  </conditionalFormatting>
  <conditionalFormatting sqref="E40">
    <cfRule type="expression" dxfId="54" priority="47" stopIfTrue="1">
      <formula>AND(C40="REQ",E40="No")</formula>
    </cfRule>
  </conditionalFormatting>
  <conditionalFormatting sqref="E40">
    <cfRule type="expression" dxfId="53" priority="46" stopIfTrue="1">
      <formula>AND(C40="REQ",E40="No")</formula>
    </cfRule>
  </conditionalFormatting>
  <conditionalFormatting sqref="E40">
    <cfRule type="expression" dxfId="52" priority="45" stopIfTrue="1">
      <formula>AND(C40="REQ",E40="No")</formula>
    </cfRule>
  </conditionalFormatting>
  <conditionalFormatting sqref="E110">
    <cfRule type="expression" dxfId="51" priority="44" stopIfTrue="1">
      <formula>AND(C110="REQ",E110="No")</formula>
    </cfRule>
  </conditionalFormatting>
  <conditionalFormatting sqref="E98">
    <cfRule type="expression" dxfId="50" priority="43" stopIfTrue="1">
      <formula>AND(C98="REQ",E98="No")</formula>
    </cfRule>
  </conditionalFormatting>
  <conditionalFormatting sqref="E98">
    <cfRule type="expression" dxfId="49" priority="42" stopIfTrue="1">
      <formula>AND(C98="REQ",E98="No")</formula>
    </cfRule>
  </conditionalFormatting>
  <conditionalFormatting sqref="E98">
    <cfRule type="expression" dxfId="48" priority="41" stopIfTrue="1">
      <formula>AND(C98="REQ",E98="No")</formula>
    </cfRule>
  </conditionalFormatting>
  <conditionalFormatting sqref="E98">
    <cfRule type="expression" dxfId="47" priority="40" stopIfTrue="1">
      <formula>AND(C98="REQ",E98="No")</formula>
    </cfRule>
  </conditionalFormatting>
  <conditionalFormatting sqref="E98">
    <cfRule type="expression" dxfId="46" priority="39" stopIfTrue="1">
      <formula>AND(C98="REQ",E98="No")</formula>
    </cfRule>
  </conditionalFormatting>
  <conditionalFormatting sqref="E115">
    <cfRule type="expression" dxfId="45" priority="38" stopIfTrue="1">
      <formula>AND(C115="REQ",E115="No")</formula>
    </cfRule>
  </conditionalFormatting>
  <conditionalFormatting sqref="E148">
    <cfRule type="expression" dxfId="44" priority="35" stopIfTrue="1">
      <formula>AND(C148="REQ",E148="No")</formula>
    </cfRule>
  </conditionalFormatting>
  <conditionalFormatting sqref="B1">
    <cfRule type="cellIs" dxfId="43" priority="33" operator="equal">
      <formula>"X.X.X.X"</formula>
    </cfRule>
  </conditionalFormatting>
  <conditionalFormatting sqref="F122">
    <cfRule type="expression" dxfId="42" priority="32" stopIfTrue="1">
      <formula>AND(D122="REQ",F122="No")</formula>
    </cfRule>
  </conditionalFormatting>
  <conditionalFormatting sqref="F122">
    <cfRule type="cellIs" dxfId="41" priority="31" stopIfTrue="1" operator="equal">
      <formula>"No"</formula>
    </cfRule>
  </conditionalFormatting>
  <conditionalFormatting sqref="F123">
    <cfRule type="expression" dxfId="40" priority="30" stopIfTrue="1">
      <formula>AND(D123="REQ",F123="No")</formula>
    </cfRule>
  </conditionalFormatting>
  <conditionalFormatting sqref="F123">
    <cfRule type="cellIs" dxfId="39" priority="29" stopIfTrue="1" operator="equal">
      <formula>"No"</formula>
    </cfRule>
  </conditionalFormatting>
  <conditionalFormatting sqref="F125">
    <cfRule type="expression" dxfId="38" priority="28" stopIfTrue="1">
      <formula>AND(D125="REQ",F125="No")</formula>
    </cfRule>
  </conditionalFormatting>
  <conditionalFormatting sqref="F125">
    <cfRule type="cellIs" dxfId="37" priority="27" stopIfTrue="1" operator="equal">
      <formula>"No"</formula>
    </cfRule>
  </conditionalFormatting>
  <conditionalFormatting sqref="F126">
    <cfRule type="expression" dxfId="36" priority="26" stopIfTrue="1">
      <formula>AND(D126="REQ",F126="No")</formula>
    </cfRule>
  </conditionalFormatting>
  <conditionalFormatting sqref="F126">
    <cfRule type="cellIs" dxfId="35" priority="25" stopIfTrue="1" operator="equal">
      <formula>"No"</formula>
    </cfRule>
  </conditionalFormatting>
  <conditionalFormatting sqref="F127">
    <cfRule type="expression" dxfId="34" priority="24" stopIfTrue="1">
      <formula>AND(D127="REQ",F127="No")</formula>
    </cfRule>
  </conditionalFormatting>
  <conditionalFormatting sqref="F127">
    <cfRule type="cellIs" dxfId="33" priority="23" stopIfTrue="1" operator="equal">
      <formula>"No"</formula>
    </cfRule>
  </conditionalFormatting>
  <conditionalFormatting sqref="F128">
    <cfRule type="expression" dxfId="32" priority="22" stopIfTrue="1">
      <formula>AND(D128="REQ",F128="No")</formula>
    </cfRule>
  </conditionalFormatting>
  <conditionalFormatting sqref="F128">
    <cfRule type="cellIs" dxfId="31" priority="21" stopIfTrue="1" operator="equal">
      <formula>"No"</formula>
    </cfRule>
  </conditionalFormatting>
  <conditionalFormatting sqref="F129">
    <cfRule type="expression" dxfId="30" priority="20" stopIfTrue="1">
      <formula>AND(D129="REQ",F129="No")</formula>
    </cfRule>
  </conditionalFormatting>
  <conditionalFormatting sqref="F129">
    <cfRule type="cellIs" dxfId="29" priority="19" stopIfTrue="1" operator="equal">
      <formula>"No"</formula>
    </cfRule>
  </conditionalFormatting>
  <conditionalFormatting sqref="F130">
    <cfRule type="expression" dxfId="28" priority="18" stopIfTrue="1">
      <formula>AND(D130="REQ",F130="No")</formula>
    </cfRule>
  </conditionalFormatting>
  <conditionalFormatting sqref="F130">
    <cfRule type="cellIs" dxfId="27" priority="17" stopIfTrue="1" operator="equal">
      <formula>"No"</formula>
    </cfRule>
  </conditionalFormatting>
  <conditionalFormatting sqref="F131">
    <cfRule type="expression" dxfId="26" priority="16" stopIfTrue="1">
      <formula>AND(D131="REQ",F131="No")</formula>
    </cfRule>
  </conditionalFormatting>
  <conditionalFormatting sqref="F131">
    <cfRule type="cellIs" dxfId="25" priority="15" stopIfTrue="1" operator="equal">
      <formula>"No"</formula>
    </cfRule>
  </conditionalFormatting>
  <conditionalFormatting sqref="F132">
    <cfRule type="expression" dxfId="24" priority="14" stopIfTrue="1">
      <formula>AND(D132="REQ",F132="No")</formula>
    </cfRule>
  </conditionalFormatting>
  <conditionalFormatting sqref="F132">
    <cfRule type="cellIs" dxfId="23" priority="13" stopIfTrue="1" operator="equal">
      <formula>"No"</formula>
    </cfRule>
  </conditionalFormatting>
  <conditionalFormatting sqref="F133">
    <cfRule type="expression" dxfId="22" priority="12" stopIfTrue="1">
      <formula>AND(D133="REQ",F133="No")</formula>
    </cfRule>
  </conditionalFormatting>
  <conditionalFormatting sqref="F133">
    <cfRule type="cellIs" dxfId="21" priority="11" stopIfTrue="1" operator="equal">
      <formula>"No"</formula>
    </cfRule>
  </conditionalFormatting>
  <conditionalFormatting sqref="F134">
    <cfRule type="expression" dxfId="20" priority="10" stopIfTrue="1">
      <formula>AND(D134="REQ",F134="No")</formula>
    </cfRule>
  </conditionalFormatting>
  <conditionalFormatting sqref="F134">
    <cfRule type="cellIs" dxfId="19" priority="9" stopIfTrue="1" operator="equal">
      <formula>"No"</formula>
    </cfRule>
  </conditionalFormatting>
  <conditionalFormatting sqref="F135">
    <cfRule type="expression" dxfId="18" priority="8" stopIfTrue="1">
      <formula>AND(D135="REQ",F135="No")</formula>
    </cfRule>
  </conditionalFormatting>
  <conditionalFormatting sqref="F135">
    <cfRule type="cellIs" dxfId="17" priority="7" stopIfTrue="1" operator="equal">
      <formula>"No"</formula>
    </cfRule>
  </conditionalFormatting>
  <conditionalFormatting sqref="F137">
    <cfRule type="expression" dxfId="16" priority="6" stopIfTrue="1">
      <formula>AND(D137="REQ",F137="No")</formula>
    </cfRule>
  </conditionalFormatting>
  <conditionalFormatting sqref="F137">
    <cfRule type="cellIs" dxfId="15" priority="5" stopIfTrue="1" operator="equal">
      <formula>"No"</formula>
    </cfRule>
  </conditionalFormatting>
  <conditionalFormatting sqref="F139">
    <cfRule type="expression" dxfId="14" priority="4" stopIfTrue="1">
      <formula>AND(D139="REQ",F139="No")</formula>
    </cfRule>
  </conditionalFormatting>
  <conditionalFormatting sqref="F139">
    <cfRule type="cellIs" dxfId="13" priority="3" stopIfTrue="1" operator="equal">
      <formula>"No"</formula>
    </cfRule>
  </conditionalFormatting>
  <conditionalFormatting sqref="F141">
    <cfRule type="expression" dxfId="12" priority="2" stopIfTrue="1">
      <formula>AND(D141="REQ",F141="No")</formula>
    </cfRule>
  </conditionalFormatting>
  <conditionalFormatting sqref="F141">
    <cfRule type="cellIs" dxfId="11" priority="1" stopIfTrue="1" operator="equal">
      <formula>"No"</formula>
    </cfRule>
  </conditionalFormatting>
  <dataValidations xWindow="588" yWindow="432" count="3">
    <dataValidation type="list" allowBlank="1" showInputMessage="1" showErrorMessage="1" sqref="C96:C135 C139 C141 C137 C7:C94 C144:C150">
      <formula1>"REQ,RCMD,OPT"</formula1>
    </dataValidation>
    <dataValidation type="list" errorStyle="warning" allowBlank="1" showInputMessage="1" showErrorMessage="1" sqref="E144:E150 E7:E141">
      <formula1>"Yes,Mod,No,n/a,??"</formula1>
    </dataValidation>
    <dataValidation type="list" allowBlank="1" showInputMessage="1" showErrorMessage="1" promptTitle="1,2,3,4" sqref="D6:D150">
      <formula1>$AA$4:$AD$4</formula1>
    </dataValidation>
  </dataValidations>
  <hyperlinks>
    <hyperlink ref="A17" r:id="rId1"/>
    <hyperlink ref="A23" r:id="rId2"/>
    <hyperlink ref="A36" r:id="rId3"/>
    <hyperlink ref="A41" r:id="rId4"/>
    <hyperlink ref="A47" r:id="rId5"/>
    <hyperlink ref="A49" r:id="rId6"/>
    <hyperlink ref="A7" r:id="rId7"/>
    <hyperlink ref="A56" r:id="rId8"/>
    <hyperlink ref="A62" r:id="rId9"/>
    <hyperlink ref="A67" r:id="rId10"/>
    <hyperlink ref="A53" r:id="rId11"/>
    <hyperlink ref="A72" r:id="rId12"/>
    <hyperlink ref="A77" r:id="rId13"/>
    <hyperlink ref="A82" r:id="rId14"/>
    <hyperlink ref="A91" r:id="rId15"/>
    <hyperlink ref="A93" r:id="rId16"/>
    <hyperlink ref="A96" r:id="rId17"/>
    <hyperlink ref="A99" r:id="rId18"/>
    <hyperlink ref="A101" r:id="rId19"/>
    <hyperlink ref="A103" r:id="rId20"/>
    <hyperlink ref="A105" r:id="rId21"/>
    <hyperlink ref="A107" r:id="rId22" display="http://iowacsvrgs10/RUP/PTW-TEST/aim_build.core.default.cat_def.base/disciplines/sam_discipline_94EA044C.html"/>
    <hyperlink ref="A108" r:id="rId23"/>
    <hyperlink ref="A111" r:id="rId24"/>
    <hyperlink ref="A116" r:id="rId25"/>
    <hyperlink ref="A118" r:id="rId26" display="http://iowacsvrgs10/RUP/PTW-TEST/aim_build.core.default.cat_def.base/disciplines/vangent_enhanced_security_discipline_827325A7.html"/>
    <hyperlink ref="A119" r:id="rId27"/>
    <hyperlink ref="A121" r:id="rId28"/>
    <hyperlink ref="A123" r:id="rId29"/>
    <hyperlink ref="A126" r:id="rId30"/>
    <hyperlink ref="A128" r:id="rId31"/>
    <hyperlink ref="A135" r:id="rId32"/>
    <hyperlink ref="A137" r:id="rId33"/>
    <hyperlink ref="A139" r:id="rId34"/>
    <hyperlink ref="A31" r:id="rId35" location="aim_build.practice.mgmt.measurement.base/tasks/understand_project_performance_23E2EFBA.html"/>
    <hyperlink ref="A44" r:id="rId36" location="aim_build.practice.mgmt.two_level_project_planning.base/tasks/decision_analysis_resolution_CBE5F8F4.html"/>
    <hyperlink ref="A86" r:id="rId37"/>
    <hyperlink ref="A89" r:id="rId38"/>
    <hyperlink ref="A144" r:id="rId39" location="aim_build.practice.mgmt.governance.base/tasks/audit_sample_project_surveys_E8E7F4DA.html"/>
    <hyperlink ref="A12" r:id="rId40" display="http://vseh/AIMBuildCompliant/aim_build.practice.mgmt.two_level_project_planning.base/workproducts/project_plan_standard_41999E6D.html"/>
    <hyperlink ref="A13" r:id="rId41" display="http://vseh/AIMBuildCompliant/aim_build.core.mgmt.common.extend_supp/workproducts/risk_list_standard_E27F3DBA.html"/>
    <hyperlink ref="A14" r:id="rId42" display="http://vseh/AIMBuildCompliant/aim_build.core.mgmt.common.extend_supp/workproducts/work_items_list_standard_74E691A1.html"/>
    <hyperlink ref="A20" r:id="rId43" display="http://vseh/AIMBuildCompliant/aim_build.core.mgmt.common.extend_supp/workproducts/risk_list_standard_E27F3DBA.html"/>
    <hyperlink ref="A21" r:id="rId44" display="http://vseh/AIMBuildCompliant/aim_build.core.mgmt.common.extend_supp/workproducts/work_items_list_standard_74E691A1.html"/>
    <hyperlink ref="A24" r:id="rId45" display="http://vseh/AIMBuildCompliant/aim_build.practice.mgmt.team_change_mgmt.base/workproducts/configuration_control_standard_B1D18AE9.html"/>
    <hyperlink ref="A28" r:id="rId46" display="http://vseh/AIMBuildCompliant/aim_build.core.mgmt.common.extend_supp/workproducts/risk_list_standard_E27F3DBA.html"/>
    <hyperlink ref="A29" r:id="rId47" display="http://vseh/AIMBuildCompliant/aim_build.core.mgmt.common.extend_supp/workproducts/work_items_list_standard_74E691A1.html"/>
    <hyperlink ref="A34" r:id="rId48" display="http://vseh/AIMBuildCompliant/aim_build.core.mgmt.common.extend_supp/workproducts/risk_list_standard_E27F3DBA.html"/>
    <hyperlink ref="A35" r:id="rId49" display="http://vseh/AIMBuildCompliant/aim_build.core.mgmt.common.extend_supp/workproducts/work_items_list_standard_74E691A1.html"/>
    <hyperlink ref="A42" r:id="rId50"/>
    <hyperlink ref="A45" r:id="rId51" display="http://vseh/AIMBuildCompliant/aim_build.practice.mgmt.two_level_project_planning.base/workproducts/dar_log_Standard_28B88610.html"/>
    <hyperlink ref="A48" r:id="rId52"/>
    <hyperlink ref="A50" r:id="rId53" display="http://vseh/AIMBuildCompliant/aim_build.practice.mgmt.team_change_mgmt.base/workproducts/baseline_package_standard_97D99030.html"/>
    <hyperlink ref="A59" r:id="rId54" display="http://vseh/AIMBuildCompliant/aim_build.practice.tech.use_case_driven_dev.base/workproducts/system_wide_requirements_standard_83BDDBF6.html"/>
    <hyperlink ref="A60" r:id="rId55" display="http://vseh/AIMBuildCompliant/aim_build.practice.tech.use_case_driven_dev.base/workproducts/use_case_standard_1B0ACDE7.html"/>
    <hyperlink ref="A66" r:id="rId56" display="http://vseh/AIMBuildCompliant/aim_build.practice.tech.use_case_driven_dev.base/workproducts/use_case_standard_1B0ACDE7.html"/>
    <hyperlink ref="A69" r:id="rId57" display="http://vseh/AIMBuildCompliant/aim_build.practice.tech.use_case_driven_dev.base/workproducts/system_wide_requirements_standard_83BDDBF6.html"/>
    <hyperlink ref="A73" r:id="rId58" display="http://vseh/AIMBuildCompliant/aim_build.practice.tech.evolutionary_arch.base/workproducts/architecture_notebook_standard_10530FA9.html"/>
    <hyperlink ref="A74" r:id="rId59" display="http://vseh/AIMBuildCompliant/aim_build.practice.mgmt.two_level_project_planning.base/workproducts/dar_log_Standard_28B88610.html"/>
    <hyperlink ref="A78" r:id="rId60" display="http://vseh/AIMBuildCompliant/aim_build.practice.tech.evolutionary_arch.base/workproducts/architecture_notebook_standard_10530FA9.html"/>
    <hyperlink ref="A84" r:id="rId61" display="http://vseh/AIMBuildCompliant/aim_build.practice.tech.evolutionary_design.base/workproducts/design_standard_C7D46B17.html"/>
    <hyperlink ref="A55" r:id="rId62" display="http://vseh/AIMBuildCompliant/aim_build.practice.tech.shared_vision.base/workproducts/vision_standard_FE38C969.html"/>
    <hyperlink ref="A83" r:id="rId63"/>
    <hyperlink ref="A97" r:id="rId64" display="http://vseh/AIMBuildCompliant/aim_build.practice.tech.concurrent_testing.base/workproducts/test_information_standard_7AAED32C.html"/>
    <hyperlink ref="A100" r:id="rId65" display="http://vseh/AIMBuildCompliant/aim_build.practice.tech.concurrent_testing.base/workproducts/test_information_standard_7AAED32C.html"/>
    <hyperlink ref="A102" r:id="rId66" display="http://vseh/AIMBuildCompliant/aim_build.practice.tech.concurrent_testing.base/workproducts/test_information_standard_7AAED32C.html"/>
    <hyperlink ref="A104" r:id="rId67" display="http://vseh/AIMBuildCompliant/aim_build.practice.tech.concurrent_testing.base/workproducts/test_information_standard_7AAED32C.html"/>
    <hyperlink ref="A109" r:id="rId68" display="http://vseh/AIMBuildCompliant/aim_build.practice.tech.concurrent_testing.base/workproducts/test_information_standard_7AAED32C.html"/>
    <hyperlink ref="A115" r:id="rId69" display="http://vseh/AIMBuildCompliant/aim_build.practice.mgmt.two_level_project_planning.base/workproducts/dar_log_Standard_28B88610.html"/>
    <hyperlink ref="A117" r:id="rId70" display="http://vseh/AIMBuildCompliant/aim_build.core.mgmt.common.extend_supp/workproducts/risk_list_standard_E27F3DBA.html"/>
    <hyperlink ref="A120" r:id="rId71" display="http://vseh/AIMBuildCompliant/aim_build.practice.mgmt.two_level_project_planning.base/workproducts/project_plan_standard_41999E6D.html"/>
    <hyperlink ref="A133" r:id="rId72" display="http://vseh/AIMBuildCompliant/aim_build.practice.tech.use_case_driven_dev.base/workproducts/system_wide_requirements_standard_83BDDBF6.html"/>
    <hyperlink ref="A134" r:id="rId73" display="http://vseh/AIMBuildCompliant/aim_build.practice.tech.use_case_driven_dev.base/workproducts/use_case_standard_1B0ACDE7.html"/>
    <hyperlink ref="A141" r:id="rId74"/>
    <hyperlink ref="C1" r:id="rId75" display="AIM Build"/>
  </hyperlinks>
  <printOptions gridLines="1"/>
  <pageMargins left="0.75" right="0.75" top="1" bottom="1" header="0.5" footer="0.5"/>
  <pageSetup scale="58" fitToHeight="6" orientation="landscape" r:id="rId76"/>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L47"/>
  <sheetViews>
    <sheetView workbookViewId="0">
      <pane ySplit="2" topLeftCell="A3" activePane="bottomLeft" state="frozenSplit"/>
      <selection pane="bottomLeft"/>
    </sheetView>
  </sheetViews>
  <sheetFormatPr defaultRowHeight="13.2" x14ac:dyDescent="0.25"/>
  <cols>
    <col min="1" max="1" width="18.6640625" customWidth="1"/>
    <col min="2" max="2" width="22" customWidth="1"/>
    <col min="3" max="3" width="20.44140625" customWidth="1"/>
    <col min="4" max="4" width="17.88671875" bestFit="1" customWidth="1"/>
    <col min="5" max="5" width="19.33203125" bestFit="1" customWidth="1"/>
    <col min="6" max="6" width="19.44140625" customWidth="1"/>
    <col min="7" max="7" width="29.33203125" customWidth="1"/>
    <col min="8" max="8" width="21.109375" customWidth="1"/>
    <col min="10" max="10" width="11.33203125" customWidth="1"/>
    <col min="11" max="11" width="12.5546875" customWidth="1"/>
    <col min="12" max="25" width="9.109375" style="116"/>
    <col min="26" max="30" width="9.109375" style="116" customWidth="1"/>
    <col min="31" max="454" width="9.109375" style="116"/>
  </cols>
  <sheetData>
    <row r="1" spans="1:454" ht="39.6" x14ac:dyDescent="0.25">
      <c r="A1" s="213" t="s">
        <v>530</v>
      </c>
      <c r="B1" s="212" t="s">
        <v>414</v>
      </c>
      <c r="C1" s="212" t="s">
        <v>415</v>
      </c>
      <c r="D1" s="212" t="s">
        <v>477</v>
      </c>
      <c r="E1" s="212" t="s">
        <v>416</v>
      </c>
      <c r="F1" s="212" t="s">
        <v>417</v>
      </c>
      <c r="G1" s="212" t="s">
        <v>418</v>
      </c>
      <c r="H1" s="212" t="s">
        <v>464</v>
      </c>
      <c r="I1" s="212" t="s">
        <v>419</v>
      </c>
      <c r="J1" s="212" t="s">
        <v>420</v>
      </c>
      <c r="K1" s="212" t="s">
        <v>421</v>
      </c>
      <c r="Y1" t="s">
        <v>19</v>
      </c>
      <c r="Z1" t="s">
        <v>248</v>
      </c>
      <c r="AA1" t="s">
        <v>18</v>
      </c>
      <c r="AB1" t="s">
        <v>30</v>
      </c>
      <c r="AC1" t="s">
        <v>235</v>
      </c>
    </row>
    <row r="2" spans="1:454" s="211" customFormat="1" ht="61.8" thickBot="1" x14ac:dyDescent="0.3">
      <c r="A2" s="214" t="s">
        <v>463</v>
      </c>
      <c r="B2" s="215" t="s">
        <v>478</v>
      </c>
      <c r="C2" s="215" t="s">
        <v>478</v>
      </c>
      <c r="D2" s="215" t="s">
        <v>479</v>
      </c>
      <c r="E2" s="215" t="s">
        <v>461</v>
      </c>
      <c r="F2" s="215" t="s">
        <v>501</v>
      </c>
      <c r="G2" s="215" t="s">
        <v>462</v>
      </c>
      <c r="H2" s="215" t="s">
        <v>476</v>
      </c>
      <c r="I2" s="215" t="s">
        <v>462</v>
      </c>
      <c r="J2" s="216" t="s">
        <v>470</v>
      </c>
      <c r="K2" s="216" t="s">
        <v>502</v>
      </c>
      <c r="L2" s="210"/>
      <c r="M2" s="210"/>
      <c r="N2" s="210"/>
      <c r="O2" s="210"/>
      <c r="P2" s="210"/>
      <c r="Q2" s="210"/>
      <c r="R2" s="210"/>
      <c r="S2" s="210"/>
      <c r="T2" s="210"/>
      <c r="U2" s="210"/>
      <c r="V2" s="210"/>
      <c r="W2" s="210"/>
      <c r="X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0"/>
      <c r="BV2" s="210"/>
      <c r="BW2" s="210"/>
      <c r="BX2" s="210"/>
      <c r="BY2" s="210"/>
      <c r="BZ2" s="210"/>
      <c r="CA2" s="210"/>
      <c r="CB2" s="210"/>
      <c r="CC2" s="210"/>
      <c r="CD2" s="210"/>
      <c r="CE2" s="210"/>
      <c r="CF2" s="210"/>
      <c r="CG2" s="210"/>
      <c r="CH2" s="210"/>
      <c r="CI2" s="210"/>
      <c r="CJ2" s="210"/>
      <c r="CK2" s="210"/>
      <c r="CL2" s="210"/>
      <c r="CM2" s="210"/>
      <c r="CN2" s="210"/>
      <c r="CO2" s="210"/>
      <c r="CP2" s="210"/>
      <c r="CQ2" s="210"/>
      <c r="CR2" s="210"/>
      <c r="CS2" s="210"/>
      <c r="CT2" s="210"/>
      <c r="CU2" s="210"/>
      <c r="CV2" s="210"/>
      <c r="CW2" s="210"/>
      <c r="CX2" s="210"/>
      <c r="CY2" s="210"/>
      <c r="CZ2" s="210"/>
      <c r="DA2" s="210"/>
      <c r="DB2" s="210"/>
      <c r="DC2" s="210"/>
      <c r="DD2" s="210"/>
      <c r="DE2" s="210"/>
      <c r="DF2" s="210"/>
      <c r="DG2" s="210"/>
      <c r="DH2" s="210"/>
      <c r="DI2" s="210"/>
      <c r="DJ2" s="210"/>
      <c r="DK2" s="210"/>
      <c r="DL2" s="210"/>
      <c r="DM2" s="210"/>
      <c r="DN2" s="210"/>
      <c r="DO2" s="210"/>
      <c r="DP2" s="210"/>
      <c r="DQ2" s="210"/>
      <c r="DR2" s="210"/>
      <c r="DS2" s="210"/>
      <c r="DT2" s="210"/>
      <c r="DU2" s="210"/>
      <c r="DV2" s="210"/>
      <c r="DW2" s="210"/>
      <c r="DX2" s="210"/>
      <c r="DY2" s="210"/>
      <c r="DZ2" s="210"/>
      <c r="EA2" s="210"/>
      <c r="EB2" s="210"/>
      <c r="EC2" s="210"/>
      <c r="ED2" s="210"/>
      <c r="EE2" s="210"/>
      <c r="EF2" s="210"/>
      <c r="EG2" s="210"/>
      <c r="EH2" s="210"/>
      <c r="EI2" s="210"/>
      <c r="EJ2" s="210"/>
      <c r="EK2" s="210"/>
      <c r="EL2" s="210"/>
      <c r="EM2" s="210"/>
      <c r="EN2" s="210"/>
      <c r="EO2" s="210"/>
      <c r="EP2" s="210"/>
      <c r="EQ2" s="210"/>
      <c r="ER2" s="210"/>
      <c r="ES2" s="210"/>
      <c r="ET2" s="210"/>
      <c r="EU2" s="210"/>
      <c r="EV2" s="210"/>
      <c r="EW2" s="210"/>
      <c r="EX2" s="210"/>
      <c r="EY2" s="210"/>
      <c r="EZ2" s="210"/>
      <c r="FA2" s="210"/>
      <c r="FB2" s="210"/>
      <c r="FC2" s="210"/>
      <c r="FD2" s="210"/>
      <c r="FE2" s="210"/>
      <c r="FF2" s="210"/>
      <c r="FG2" s="210"/>
      <c r="FH2" s="210"/>
      <c r="FI2" s="210"/>
      <c r="FJ2" s="210"/>
      <c r="FK2" s="210"/>
      <c r="FL2" s="210"/>
      <c r="FM2" s="210"/>
      <c r="FN2" s="210"/>
      <c r="FO2" s="210"/>
      <c r="FP2" s="210"/>
      <c r="FQ2" s="210"/>
      <c r="FR2" s="210"/>
      <c r="FS2" s="210"/>
      <c r="FT2" s="210"/>
      <c r="FU2" s="210"/>
      <c r="FV2" s="210"/>
      <c r="FW2" s="210"/>
      <c r="FX2" s="210"/>
      <c r="FY2" s="210"/>
      <c r="FZ2" s="210"/>
      <c r="GA2" s="210"/>
      <c r="GB2" s="210"/>
      <c r="GC2" s="210"/>
      <c r="GD2" s="210"/>
      <c r="GE2" s="210"/>
      <c r="GF2" s="210"/>
      <c r="GG2" s="210"/>
      <c r="GH2" s="210"/>
      <c r="GI2" s="210"/>
      <c r="GJ2" s="210"/>
      <c r="GK2" s="210"/>
      <c r="GL2" s="210"/>
      <c r="GM2" s="210"/>
      <c r="GN2" s="210"/>
      <c r="GO2" s="210"/>
      <c r="GP2" s="210"/>
      <c r="GQ2" s="210"/>
      <c r="GR2" s="210"/>
      <c r="GS2" s="210"/>
      <c r="GT2" s="210"/>
      <c r="GU2" s="210"/>
      <c r="GV2" s="210"/>
      <c r="GW2" s="210"/>
      <c r="GX2" s="210"/>
      <c r="GY2" s="210"/>
      <c r="GZ2" s="210"/>
      <c r="HA2" s="210"/>
      <c r="HB2" s="210"/>
      <c r="HC2" s="210"/>
      <c r="HD2" s="210"/>
      <c r="HE2" s="210"/>
      <c r="HF2" s="210"/>
      <c r="HG2" s="210"/>
      <c r="HH2" s="210"/>
      <c r="HI2" s="210"/>
      <c r="HJ2" s="210"/>
      <c r="HK2" s="210"/>
      <c r="HL2" s="210"/>
      <c r="HM2" s="210"/>
      <c r="HN2" s="210"/>
      <c r="HO2" s="210"/>
      <c r="HP2" s="210"/>
      <c r="HQ2" s="210"/>
      <c r="HR2" s="210"/>
      <c r="HS2" s="210"/>
      <c r="HT2" s="210"/>
      <c r="HU2" s="210"/>
      <c r="HV2" s="210"/>
      <c r="HW2" s="210"/>
      <c r="HX2" s="210"/>
      <c r="HY2" s="210"/>
      <c r="HZ2" s="210"/>
      <c r="IA2" s="210"/>
      <c r="IB2" s="210"/>
      <c r="IC2" s="210"/>
      <c r="ID2" s="210"/>
      <c r="IE2" s="210"/>
      <c r="IF2" s="210"/>
      <c r="IG2" s="210"/>
      <c r="IH2" s="210"/>
      <c r="II2" s="210"/>
      <c r="IJ2" s="210"/>
      <c r="IK2" s="210"/>
      <c r="IL2" s="210"/>
      <c r="IM2" s="210"/>
      <c r="IN2" s="210"/>
      <c r="IO2" s="210"/>
      <c r="IP2" s="210"/>
      <c r="IQ2" s="210"/>
      <c r="IR2" s="210"/>
      <c r="IS2" s="210"/>
      <c r="IT2" s="210"/>
      <c r="IU2" s="210"/>
      <c r="IV2" s="210"/>
      <c r="IW2" s="210"/>
      <c r="IX2" s="210"/>
      <c r="IY2" s="210"/>
      <c r="IZ2" s="210"/>
      <c r="JA2" s="210"/>
      <c r="JB2" s="210"/>
      <c r="JC2" s="210"/>
      <c r="JD2" s="210"/>
      <c r="JE2" s="210"/>
      <c r="JF2" s="210"/>
      <c r="JG2" s="210"/>
      <c r="JH2" s="210"/>
      <c r="JI2" s="210"/>
      <c r="JJ2" s="210"/>
      <c r="JK2" s="210"/>
      <c r="JL2" s="210"/>
      <c r="JM2" s="210"/>
      <c r="JN2" s="210"/>
      <c r="JO2" s="210"/>
      <c r="JP2" s="210"/>
      <c r="JQ2" s="210"/>
      <c r="JR2" s="210"/>
      <c r="JS2" s="210"/>
      <c r="JT2" s="210"/>
      <c r="JU2" s="210"/>
      <c r="JV2" s="210"/>
      <c r="JW2" s="210"/>
      <c r="JX2" s="210"/>
      <c r="JY2" s="210"/>
      <c r="JZ2" s="210"/>
      <c r="KA2" s="210"/>
      <c r="KB2" s="210"/>
      <c r="KC2" s="210"/>
      <c r="KD2" s="210"/>
      <c r="KE2" s="210"/>
      <c r="KF2" s="210"/>
      <c r="KG2" s="210"/>
      <c r="KH2" s="210"/>
      <c r="KI2" s="210"/>
      <c r="KJ2" s="210"/>
      <c r="KK2" s="210"/>
      <c r="KL2" s="210"/>
      <c r="KM2" s="210"/>
      <c r="KN2" s="210"/>
      <c r="KO2" s="210"/>
      <c r="KP2" s="210"/>
      <c r="KQ2" s="210"/>
      <c r="KR2" s="210"/>
      <c r="KS2" s="210"/>
      <c r="KT2" s="210"/>
      <c r="KU2" s="210"/>
      <c r="KV2" s="210"/>
      <c r="KW2" s="210"/>
      <c r="KX2" s="210"/>
      <c r="KY2" s="210"/>
      <c r="KZ2" s="210"/>
      <c r="LA2" s="210"/>
      <c r="LB2" s="210"/>
      <c r="LC2" s="210"/>
      <c r="LD2" s="210"/>
      <c r="LE2" s="210"/>
      <c r="LF2" s="210"/>
      <c r="LG2" s="210"/>
      <c r="LH2" s="210"/>
      <c r="LI2" s="210"/>
      <c r="LJ2" s="210"/>
      <c r="LK2" s="210"/>
      <c r="LL2" s="210"/>
      <c r="LM2" s="210"/>
      <c r="LN2" s="210"/>
      <c r="LO2" s="210"/>
      <c r="LP2" s="210"/>
      <c r="LQ2" s="210"/>
      <c r="LR2" s="210"/>
      <c r="LS2" s="210"/>
      <c r="LT2" s="210"/>
      <c r="LU2" s="210"/>
      <c r="LV2" s="210"/>
      <c r="LW2" s="210"/>
      <c r="LX2" s="210"/>
      <c r="LY2" s="210"/>
      <c r="LZ2" s="210"/>
      <c r="MA2" s="210"/>
      <c r="MB2" s="210"/>
      <c r="MC2" s="210"/>
      <c r="MD2" s="210"/>
      <c r="ME2" s="210"/>
      <c r="MF2" s="210"/>
      <c r="MG2" s="210"/>
      <c r="MH2" s="210"/>
      <c r="MI2" s="210"/>
      <c r="MJ2" s="210"/>
      <c r="MK2" s="210"/>
      <c r="ML2" s="210"/>
      <c r="MM2" s="210"/>
      <c r="MN2" s="210"/>
      <c r="MO2" s="210"/>
      <c r="MP2" s="210"/>
      <c r="MQ2" s="210"/>
      <c r="MR2" s="210"/>
      <c r="MS2" s="210"/>
      <c r="MT2" s="210"/>
      <c r="MU2" s="210"/>
      <c r="MV2" s="210"/>
      <c r="MW2" s="210"/>
      <c r="MX2" s="210"/>
      <c r="MY2" s="210"/>
      <c r="MZ2" s="210"/>
      <c r="NA2" s="210"/>
      <c r="NB2" s="210"/>
      <c r="NC2" s="210"/>
      <c r="ND2" s="210"/>
      <c r="NE2" s="210"/>
      <c r="NF2" s="210"/>
      <c r="NG2" s="210"/>
      <c r="NH2" s="210"/>
      <c r="NI2" s="210"/>
      <c r="NJ2" s="210"/>
      <c r="NK2" s="210"/>
      <c r="NL2" s="210"/>
      <c r="NM2" s="210"/>
      <c r="NN2" s="210"/>
      <c r="NO2" s="210"/>
      <c r="NP2" s="210"/>
      <c r="NQ2" s="210"/>
      <c r="NR2" s="210"/>
      <c r="NS2" s="210"/>
      <c r="NT2" s="210"/>
      <c r="NU2" s="210"/>
      <c r="NV2" s="210"/>
      <c r="NW2" s="210"/>
      <c r="NX2" s="210"/>
      <c r="NY2" s="210"/>
      <c r="NZ2" s="210"/>
      <c r="OA2" s="210"/>
      <c r="OB2" s="210"/>
      <c r="OC2" s="210"/>
      <c r="OD2" s="210"/>
      <c r="OE2" s="210"/>
      <c r="OF2" s="210"/>
      <c r="OG2" s="210"/>
      <c r="OH2" s="210"/>
      <c r="OI2" s="210"/>
      <c r="OJ2" s="210"/>
      <c r="OK2" s="210"/>
      <c r="OL2" s="210"/>
      <c r="OM2" s="210"/>
      <c r="ON2" s="210"/>
      <c r="OO2" s="210"/>
      <c r="OP2" s="210"/>
      <c r="OQ2" s="210"/>
      <c r="OR2" s="210"/>
      <c r="OS2" s="210"/>
      <c r="OT2" s="210"/>
      <c r="OU2" s="210"/>
      <c r="OV2" s="210"/>
      <c r="OW2" s="210"/>
      <c r="OX2" s="210"/>
      <c r="OY2" s="210"/>
      <c r="OZ2" s="210"/>
      <c r="PA2" s="210"/>
      <c r="PB2" s="210"/>
      <c r="PC2" s="210"/>
      <c r="PD2" s="210"/>
      <c r="PE2" s="210"/>
      <c r="PF2" s="210"/>
      <c r="PG2" s="210"/>
      <c r="PH2" s="210"/>
      <c r="PI2" s="210"/>
      <c r="PJ2" s="210"/>
      <c r="PK2" s="210"/>
      <c r="PL2" s="210"/>
      <c r="PM2" s="210"/>
      <c r="PN2" s="210"/>
      <c r="PO2" s="210"/>
      <c r="PP2" s="210"/>
      <c r="PQ2" s="210"/>
      <c r="PR2" s="210"/>
      <c r="PS2" s="210"/>
      <c r="PT2" s="210"/>
      <c r="PU2" s="210"/>
      <c r="PV2" s="210"/>
      <c r="PW2" s="210"/>
      <c r="PX2" s="210"/>
      <c r="PY2" s="210"/>
      <c r="PZ2" s="210"/>
      <c r="QA2" s="210"/>
      <c r="QB2" s="210"/>
      <c r="QC2" s="210"/>
      <c r="QD2" s="210"/>
      <c r="QE2" s="210"/>
      <c r="QF2" s="210"/>
      <c r="QG2" s="210"/>
      <c r="QH2" s="210"/>
      <c r="QI2" s="210"/>
      <c r="QJ2" s="210"/>
      <c r="QK2" s="210"/>
      <c r="QL2" s="210"/>
    </row>
    <row r="3" spans="1:454" ht="23.4" thickBot="1" x14ac:dyDescent="0.45">
      <c r="A3" s="298" t="s">
        <v>228</v>
      </c>
      <c r="B3" s="299"/>
      <c r="C3" s="299"/>
      <c r="D3" s="299"/>
      <c r="E3" s="299"/>
      <c r="F3" s="299"/>
      <c r="G3" s="299"/>
      <c r="H3" s="299"/>
      <c r="I3" s="299"/>
      <c r="J3" s="299"/>
      <c r="K3" s="299"/>
    </row>
    <row r="4" spans="1:454" s="116" customFormat="1" ht="23.4" thickBot="1" x14ac:dyDescent="0.45">
      <c r="A4" s="178" t="s">
        <v>422</v>
      </c>
      <c r="B4" s="179"/>
      <c r="C4" s="180"/>
      <c r="D4" s="180"/>
      <c r="E4" s="180"/>
      <c r="F4" s="180"/>
      <c r="G4" s="180"/>
      <c r="H4" s="180"/>
      <c r="I4" s="180"/>
      <c r="J4" s="180"/>
      <c r="K4" s="181"/>
    </row>
    <row r="5" spans="1:454" s="116" customFormat="1" ht="211.2" x14ac:dyDescent="0.25">
      <c r="A5" s="182" t="s">
        <v>234</v>
      </c>
      <c r="B5" s="225" t="s">
        <v>423</v>
      </c>
      <c r="C5" s="226" t="s">
        <v>424</v>
      </c>
      <c r="D5" s="227"/>
      <c r="E5" s="227" t="s">
        <v>425</v>
      </c>
      <c r="F5" s="227" t="s">
        <v>426</v>
      </c>
      <c r="G5" s="228" t="s">
        <v>427</v>
      </c>
      <c r="H5" s="229" t="s">
        <v>428</v>
      </c>
      <c r="I5" s="230" t="s">
        <v>429</v>
      </c>
      <c r="J5" s="228" t="s">
        <v>480</v>
      </c>
      <c r="K5" s="231" t="s">
        <v>475</v>
      </c>
      <c r="Y5" s="116" t="e">
        <f>IF(#REF!="Yes",1,0)</f>
        <v>#REF!</v>
      </c>
      <c r="Z5" s="116" t="e">
        <f>IF(#REF!="Mod",1,0)</f>
        <v>#REF!</v>
      </c>
      <c r="AA5" s="116" t="e">
        <f>IF(#REF!="No",1,0)</f>
        <v>#REF!</v>
      </c>
      <c r="AB5" s="116" t="e">
        <f>IF(#REF!="??",1,0)</f>
        <v>#REF!</v>
      </c>
      <c r="AC5" s="116" t="e">
        <f>IF(#REF!="n/a",1,0)</f>
        <v>#REF!</v>
      </c>
    </row>
    <row r="6" spans="1:454" s="190" customFormat="1" x14ac:dyDescent="0.25">
      <c r="A6" s="189"/>
      <c r="B6" s="203"/>
      <c r="C6" s="204"/>
      <c r="J6" s="191"/>
      <c r="K6" s="191"/>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6"/>
      <c r="AL6" s="116"/>
      <c r="AM6" s="116"/>
      <c r="AN6" s="116"/>
      <c r="AO6" s="116"/>
      <c r="AP6" s="116"/>
      <c r="AQ6" s="116"/>
      <c r="AR6" s="116"/>
      <c r="AS6" s="116"/>
      <c r="AT6" s="116"/>
      <c r="AU6" s="116"/>
      <c r="AV6" s="116"/>
      <c r="AW6" s="116"/>
      <c r="AX6" s="116"/>
      <c r="AY6" s="116"/>
      <c r="AZ6" s="116"/>
      <c r="BA6" s="116"/>
      <c r="BB6" s="116"/>
      <c r="BC6" s="116"/>
      <c r="BD6" s="116"/>
      <c r="BE6" s="116"/>
      <c r="BF6" s="116"/>
      <c r="BG6" s="116"/>
      <c r="BH6" s="116"/>
      <c r="BI6" s="116"/>
      <c r="BJ6" s="116"/>
      <c r="BK6" s="116"/>
      <c r="BL6" s="116"/>
      <c r="BM6" s="116"/>
      <c r="BN6" s="116"/>
      <c r="BO6" s="116"/>
      <c r="BP6" s="116"/>
      <c r="BQ6" s="116"/>
      <c r="BR6" s="116"/>
      <c r="BS6" s="116"/>
      <c r="BT6" s="116"/>
      <c r="BU6" s="116"/>
      <c r="BV6" s="116"/>
      <c r="BW6" s="116"/>
      <c r="BX6" s="116"/>
      <c r="BY6" s="116"/>
      <c r="BZ6" s="116"/>
      <c r="CA6" s="116"/>
      <c r="CB6" s="116"/>
      <c r="CC6" s="116"/>
      <c r="CD6" s="116"/>
      <c r="CE6" s="116"/>
      <c r="CF6" s="116"/>
      <c r="CG6" s="116"/>
      <c r="CH6" s="116"/>
      <c r="CI6" s="116"/>
      <c r="CJ6" s="116"/>
      <c r="CK6" s="116"/>
      <c r="CL6" s="116"/>
      <c r="CM6" s="116"/>
      <c r="CN6" s="116"/>
      <c r="CO6" s="116"/>
      <c r="CP6" s="116"/>
      <c r="CQ6" s="116"/>
      <c r="CR6" s="116"/>
      <c r="CS6" s="116"/>
      <c r="CT6" s="116"/>
      <c r="CU6" s="116"/>
      <c r="CV6" s="116"/>
      <c r="CW6" s="116"/>
      <c r="CX6" s="116"/>
      <c r="CY6" s="116"/>
      <c r="CZ6" s="116"/>
      <c r="DA6" s="116"/>
      <c r="DB6" s="116"/>
      <c r="DC6" s="116"/>
      <c r="DD6" s="116"/>
      <c r="DE6" s="116"/>
      <c r="DF6" s="116"/>
      <c r="DG6" s="116"/>
      <c r="DH6" s="116"/>
      <c r="DI6" s="116"/>
      <c r="DJ6" s="116"/>
      <c r="DK6" s="116"/>
      <c r="DL6" s="116"/>
      <c r="DM6" s="116"/>
      <c r="DN6" s="116"/>
      <c r="DO6" s="116"/>
      <c r="DP6" s="116"/>
      <c r="DQ6" s="116"/>
      <c r="DR6" s="116"/>
      <c r="DS6" s="116"/>
      <c r="DT6" s="116"/>
      <c r="DU6" s="116"/>
      <c r="DV6" s="116"/>
      <c r="DW6" s="116"/>
      <c r="DX6" s="116"/>
      <c r="DY6" s="116"/>
      <c r="DZ6" s="116"/>
      <c r="EA6" s="116"/>
      <c r="EB6" s="116"/>
      <c r="EC6" s="116"/>
      <c r="ED6" s="116"/>
      <c r="EE6" s="116"/>
      <c r="EF6" s="116"/>
      <c r="EG6" s="116"/>
      <c r="EH6" s="116"/>
      <c r="EI6" s="116"/>
      <c r="EJ6" s="116"/>
      <c r="EK6" s="116"/>
      <c r="EL6" s="116"/>
      <c r="EM6" s="116"/>
      <c r="EN6" s="116"/>
      <c r="EO6" s="116"/>
      <c r="EP6" s="116"/>
      <c r="EQ6" s="116"/>
      <c r="ER6" s="116"/>
      <c r="ES6" s="116"/>
      <c r="ET6" s="116"/>
      <c r="EU6" s="116"/>
      <c r="EV6" s="116"/>
      <c r="EW6" s="116"/>
      <c r="EX6" s="116"/>
      <c r="EY6" s="116"/>
      <c r="EZ6" s="116"/>
      <c r="FA6" s="116"/>
      <c r="FB6" s="116"/>
      <c r="FC6" s="116"/>
      <c r="FD6" s="116"/>
      <c r="FE6" s="116"/>
      <c r="FF6" s="116"/>
      <c r="FG6" s="116"/>
      <c r="FH6" s="116"/>
      <c r="FI6" s="116"/>
      <c r="FJ6" s="116"/>
      <c r="FK6" s="116"/>
      <c r="FL6" s="116"/>
      <c r="FM6" s="116"/>
      <c r="FN6" s="116"/>
      <c r="FO6" s="116"/>
      <c r="FP6" s="116"/>
      <c r="FQ6" s="116"/>
      <c r="FR6" s="116"/>
      <c r="FS6" s="116"/>
      <c r="FT6" s="116"/>
      <c r="FU6" s="116"/>
      <c r="FV6" s="116"/>
      <c r="FW6" s="116"/>
      <c r="FX6" s="116"/>
      <c r="FY6" s="116"/>
      <c r="FZ6" s="116"/>
      <c r="GA6" s="116"/>
      <c r="GB6" s="116"/>
      <c r="GC6" s="116"/>
      <c r="GD6" s="116"/>
      <c r="GE6" s="116"/>
      <c r="GF6" s="116"/>
      <c r="GG6" s="116"/>
      <c r="GH6" s="116"/>
      <c r="GI6" s="116"/>
      <c r="GJ6" s="116"/>
      <c r="GK6" s="116"/>
      <c r="GL6" s="116"/>
      <c r="GM6" s="116"/>
      <c r="GN6" s="116"/>
      <c r="GO6" s="116"/>
      <c r="GP6" s="116"/>
      <c r="GQ6" s="116"/>
      <c r="GR6" s="116"/>
      <c r="GS6" s="116"/>
      <c r="GT6" s="116"/>
      <c r="GU6" s="116"/>
      <c r="GV6" s="116"/>
      <c r="GW6" s="116"/>
      <c r="GX6" s="116"/>
      <c r="GY6" s="116"/>
      <c r="GZ6" s="116"/>
      <c r="HA6" s="116"/>
      <c r="HB6" s="116"/>
      <c r="HC6" s="116"/>
      <c r="HD6" s="116"/>
      <c r="HE6" s="116"/>
      <c r="HF6" s="116"/>
      <c r="HG6" s="116"/>
      <c r="HH6" s="116"/>
      <c r="HI6" s="116"/>
      <c r="HJ6" s="116"/>
      <c r="HK6" s="116"/>
      <c r="HL6" s="116"/>
      <c r="HM6" s="116"/>
      <c r="HN6" s="116"/>
      <c r="HO6" s="116"/>
      <c r="HP6" s="116"/>
      <c r="HQ6" s="116"/>
      <c r="HR6" s="116"/>
      <c r="HS6" s="116"/>
      <c r="HT6" s="116"/>
      <c r="HU6" s="116"/>
      <c r="HV6" s="116"/>
      <c r="HW6" s="116"/>
      <c r="HX6" s="116"/>
      <c r="HY6" s="116"/>
      <c r="HZ6" s="116"/>
      <c r="IA6" s="116"/>
      <c r="IB6" s="116"/>
      <c r="IC6" s="116"/>
      <c r="ID6" s="116"/>
      <c r="IE6" s="116"/>
      <c r="IF6" s="116"/>
      <c r="IG6" s="116"/>
      <c r="IH6" s="116"/>
      <c r="II6" s="116"/>
      <c r="IJ6" s="116"/>
      <c r="IK6" s="116"/>
      <c r="IL6" s="116"/>
      <c r="IM6" s="116"/>
      <c r="IN6" s="116"/>
      <c r="IO6" s="116"/>
      <c r="IP6" s="116"/>
      <c r="IQ6" s="116"/>
      <c r="IR6" s="116"/>
      <c r="IS6" s="116"/>
      <c r="IT6" s="116"/>
      <c r="IU6" s="116"/>
      <c r="IV6" s="116"/>
      <c r="IW6" s="116"/>
      <c r="IX6" s="116"/>
      <c r="IY6" s="116"/>
      <c r="IZ6" s="116"/>
      <c r="JA6" s="116"/>
      <c r="JB6" s="116"/>
      <c r="JC6" s="116"/>
      <c r="JD6" s="116"/>
      <c r="JE6" s="116"/>
      <c r="JF6" s="116"/>
      <c r="JG6" s="116"/>
      <c r="JH6" s="116"/>
      <c r="JI6" s="116"/>
      <c r="JJ6" s="116"/>
      <c r="JK6" s="116"/>
      <c r="JL6" s="116"/>
      <c r="JM6" s="116"/>
      <c r="JN6" s="116"/>
      <c r="JO6" s="116"/>
      <c r="JP6" s="116"/>
      <c r="JQ6" s="116"/>
      <c r="JR6" s="116"/>
      <c r="JS6" s="116"/>
      <c r="JT6" s="116"/>
      <c r="JU6" s="116"/>
      <c r="JV6" s="116"/>
      <c r="JW6" s="116"/>
      <c r="JX6" s="116"/>
      <c r="JY6" s="116"/>
      <c r="JZ6" s="116"/>
      <c r="KA6" s="116"/>
      <c r="KB6" s="116"/>
      <c r="KC6" s="116"/>
      <c r="KD6" s="116"/>
      <c r="KE6" s="116"/>
      <c r="KF6" s="116"/>
      <c r="KG6" s="116"/>
      <c r="KH6" s="116"/>
      <c r="KI6" s="116"/>
      <c r="KJ6" s="116"/>
      <c r="KK6" s="116"/>
      <c r="KL6" s="116"/>
      <c r="KM6" s="116"/>
      <c r="KN6" s="116"/>
      <c r="KO6" s="116"/>
      <c r="KP6" s="116"/>
      <c r="KQ6" s="116"/>
      <c r="KR6" s="116"/>
      <c r="KS6" s="116"/>
      <c r="KT6" s="116"/>
      <c r="KU6" s="116"/>
      <c r="KV6" s="116"/>
      <c r="KW6" s="116"/>
      <c r="KX6" s="116"/>
      <c r="KY6" s="116"/>
      <c r="KZ6" s="116"/>
      <c r="LA6" s="116"/>
      <c r="LB6" s="116"/>
      <c r="LC6" s="116"/>
      <c r="LD6" s="116"/>
      <c r="LE6" s="116"/>
      <c r="LF6" s="116"/>
      <c r="LG6" s="116"/>
      <c r="LH6" s="116"/>
      <c r="LI6" s="116"/>
      <c r="LJ6" s="116"/>
      <c r="LK6" s="116"/>
      <c r="LL6" s="116"/>
      <c r="LM6" s="116"/>
      <c r="LN6" s="116"/>
      <c r="LO6" s="116"/>
      <c r="LP6" s="116"/>
      <c r="LQ6" s="116"/>
      <c r="LR6" s="116"/>
      <c r="LS6" s="116"/>
      <c r="LT6" s="116"/>
      <c r="LU6" s="116"/>
      <c r="LV6" s="116"/>
      <c r="LW6" s="116"/>
      <c r="LX6" s="116"/>
      <c r="LY6" s="116"/>
      <c r="LZ6" s="116"/>
      <c r="MA6" s="116"/>
      <c r="MB6" s="116"/>
      <c r="MC6" s="116"/>
      <c r="MD6" s="116"/>
      <c r="ME6" s="116"/>
      <c r="MF6" s="116"/>
      <c r="MG6" s="116"/>
      <c r="MH6" s="116"/>
      <c r="MI6" s="116"/>
      <c r="MJ6" s="116"/>
      <c r="MK6" s="116"/>
      <c r="ML6" s="116"/>
      <c r="MM6" s="116"/>
      <c r="MN6" s="116"/>
      <c r="MO6" s="116"/>
      <c r="MP6" s="116"/>
      <c r="MQ6" s="116"/>
      <c r="MR6" s="116"/>
      <c r="MS6" s="116"/>
      <c r="MT6" s="116"/>
      <c r="MU6" s="116"/>
      <c r="MV6" s="116"/>
      <c r="MW6" s="116"/>
      <c r="MX6" s="116"/>
      <c r="MY6" s="116"/>
      <c r="MZ6" s="116"/>
      <c r="NA6" s="116"/>
      <c r="NB6" s="116"/>
      <c r="NC6" s="116"/>
      <c r="ND6" s="116"/>
      <c r="NE6" s="116"/>
      <c r="NF6" s="116"/>
      <c r="NG6" s="116"/>
      <c r="NH6" s="116"/>
      <c r="NI6" s="116"/>
      <c r="NJ6" s="116"/>
      <c r="NK6" s="116"/>
      <c r="NL6" s="116"/>
      <c r="NM6" s="116"/>
      <c r="NN6" s="116"/>
      <c r="NO6" s="116"/>
      <c r="NP6" s="116"/>
      <c r="NQ6" s="116"/>
      <c r="NR6" s="116"/>
      <c r="NS6" s="116"/>
      <c r="NT6" s="116"/>
      <c r="NU6" s="116"/>
      <c r="NV6" s="116"/>
      <c r="NW6" s="116"/>
      <c r="NX6" s="116"/>
      <c r="NY6" s="116"/>
      <c r="NZ6" s="116"/>
      <c r="OA6" s="116"/>
      <c r="OB6" s="116"/>
      <c r="OC6" s="116"/>
      <c r="OD6" s="116"/>
      <c r="OE6" s="116"/>
      <c r="OF6" s="116"/>
      <c r="OG6" s="116"/>
      <c r="OH6" s="116"/>
      <c r="OI6" s="116"/>
      <c r="OJ6" s="116"/>
      <c r="OK6" s="116"/>
      <c r="OL6" s="116"/>
      <c r="OM6" s="116"/>
      <c r="ON6" s="116"/>
      <c r="OO6" s="116"/>
      <c r="OP6" s="116"/>
      <c r="OQ6" s="116"/>
      <c r="OR6" s="116"/>
      <c r="OS6" s="116"/>
      <c r="OT6" s="116"/>
      <c r="OU6" s="116"/>
      <c r="OV6" s="116"/>
      <c r="OW6" s="116"/>
      <c r="OX6" s="116"/>
      <c r="OY6" s="116"/>
      <c r="OZ6" s="116"/>
      <c r="PA6" s="116"/>
      <c r="PB6" s="116"/>
      <c r="PC6" s="116"/>
      <c r="PD6" s="116"/>
      <c r="PE6" s="116"/>
      <c r="PF6" s="116"/>
      <c r="PG6" s="116"/>
      <c r="PH6" s="116"/>
      <c r="PI6" s="116"/>
      <c r="PJ6" s="116"/>
      <c r="PK6" s="116"/>
      <c r="PL6" s="116"/>
      <c r="PM6" s="116"/>
      <c r="PN6" s="116"/>
      <c r="PO6" s="116"/>
      <c r="PP6" s="116"/>
      <c r="PQ6" s="116"/>
      <c r="PR6" s="116"/>
      <c r="PS6" s="116"/>
      <c r="PT6" s="116"/>
      <c r="PU6" s="116"/>
      <c r="PV6" s="116"/>
      <c r="PW6" s="116"/>
      <c r="PX6" s="116"/>
      <c r="PY6" s="116"/>
      <c r="PZ6" s="116"/>
      <c r="QA6" s="116"/>
      <c r="QB6" s="116"/>
      <c r="QC6" s="116"/>
      <c r="QD6" s="116"/>
      <c r="QE6" s="116"/>
      <c r="QF6" s="116"/>
      <c r="QG6" s="116"/>
      <c r="QH6" s="116"/>
      <c r="QI6" s="116"/>
      <c r="QJ6" s="116"/>
      <c r="QK6" s="116"/>
      <c r="QL6" s="116"/>
    </row>
    <row r="7" spans="1:454" s="116" customFormat="1" ht="225" thickBot="1" x14ac:dyDescent="0.3">
      <c r="A7" s="192" t="s">
        <v>242</v>
      </c>
      <c r="B7" s="232" t="s">
        <v>431</v>
      </c>
      <c r="C7" s="224" t="s">
        <v>432</v>
      </c>
      <c r="D7" s="233"/>
      <c r="E7" s="233" t="s">
        <v>433</v>
      </c>
      <c r="F7" s="233" t="s">
        <v>426</v>
      </c>
      <c r="G7" s="234" t="s">
        <v>434</v>
      </c>
      <c r="H7" s="235" t="s">
        <v>428</v>
      </c>
      <c r="I7" s="223" t="s">
        <v>435</v>
      </c>
      <c r="J7" s="228" t="s">
        <v>481</v>
      </c>
      <c r="K7" s="236" t="s">
        <v>430</v>
      </c>
      <c r="Y7" s="116" t="e">
        <f>IF(#REF!="Yes",1,0)</f>
        <v>#REF!</v>
      </c>
      <c r="Z7" s="116" t="e">
        <f>IF(#REF!="Mod",1,0)</f>
        <v>#REF!</v>
      </c>
      <c r="AA7" s="116" t="e">
        <f>IF(#REF!="No",1,0)</f>
        <v>#REF!</v>
      </c>
      <c r="AB7" s="116" t="e">
        <f>IF(#REF!="??",1,0)</f>
        <v>#REF!</v>
      </c>
      <c r="AC7" s="116" t="e">
        <f>IF(#REF!="n/a",1,0)</f>
        <v>#REF!</v>
      </c>
    </row>
    <row r="8" spans="1:454" s="116" customFormat="1" ht="23.4" thickBot="1" x14ac:dyDescent="0.45">
      <c r="A8" s="178" t="s">
        <v>436</v>
      </c>
      <c r="B8" s="207"/>
      <c r="C8" s="208"/>
      <c r="D8" s="180"/>
      <c r="E8" s="180"/>
      <c r="F8" s="180"/>
      <c r="G8" s="180"/>
      <c r="H8" s="180"/>
      <c r="I8" s="180"/>
      <c r="J8" s="180"/>
      <c r="K8" s="181"/>
    </row>
    <row r="9" spans="1:454" s="196" customFormat="1" ht="145.19999999999999" x14ac:dyDescent="0.25">
      <c r="A9" s="237" t="s">
        <v>229</v>
      </c>
      <c r="B9" s="225" t="s">
        <v>437</v>
      </c>
      <c r="C9" s="294" t="s">
        <v>438</v>
      </c>
      <c r="D9" s="200"/>
      <c r="E9" s="192" t="s">
        <v>439</v>
      </c>
      <c r="F9" s="233" t="s">
        <v>426</v>
      </c>
      <c r="G9" s="295" t="s">
        <v>440</v>
      </c>
      <c r="H9" s="192" t="s">
        <v>428</v>
      </c>
      <c r="I9" s="192" t="s">
        <v>441</v>
      </c>
      <c r="J9" s="192" t="s">
        <v>482</v>
      </c>
      <c r="K9" s="192" t="s">
        <v>426</v>
      </c>
      <c r="Y9" s="116" t="e">
        <f>IF(#REF!="Yes",1,0)</f>
        <v>#REF!</v>
      </c>
      <c r="Z9" s="116" t="e">
        <f>IF(#REF!="Mod",1,0)</f>
        <v>#REF!</v>
      </c>
      <c r="AA9" s="116" t="e">
        <f>IF(#REF!="No",1,0)</f>
        <v>#REF!</v>
      </c>
      <c r="AB9" s="116" t="e">
        <f>IF(#REF!="??",1,0)</f>
        <v>#REF!</v>
      </c>
      <c r="AC9" s="116" t="e">
        <f>IF(#REF!="n/a",1,0)</f>
        <v>#REF!</v>
      </c>
    </row>
    <row r="10" spans="1:454" s="196" customFormat="1" ht="145.19999999999999" x14ac:dyDescent="0.25">
      <c r="A10" s="237" t="s">
        <v>230</v>
      </c>
      <c r="B10" s="225" t="s">
        <v>437</v>
      </c>
      <c r="C10" s="294"/>
      <c r="D10" s="192"/>
      <c r="E10" s="192" t="s">
        <v>442</v>
      </c>
      <c r="F10" s="233" t="s">
        <v>426</v>
      </c>
      <c r="G10" s="296"/>
      <c r="H10" s="192" t="s">
        <v>443</v>
      </c>
      <c r="I10" s="192" t="s">
        <v>441</v>
      </c>
      <c r="J10" s="192" t="s">
        <v>482</v>
      </c>
      <c r="K10" s="192" t="s">
        <v>426</v>
      </c>
      <c r="Y10" s="116" t="e">
        <f>IF(#REF!="Yes",1,0)</f>
        <v>#REF!</v>
      </c>
      <c r="Z10" s="116" t="e">
        <f>IF(#REF!="Mod",1,0)</f>
        <v>#REF!</v>
      </c>
      <c r="AA10" s="116" t="e">
        <f>IF(#REF!="No",1,0)</f>
        <v>#REF!</v>
      </c>
      <c r="AB10" s="116" t="e">
        <f>IF(#REF!="??",1,0)</f>
        <v>#REF!</v>
      </c>
      <c r="AC10" s="116" t="e">
        <f>IF(#REF!="n/a",1,0)</f>
        <v>#REF!</v>
      </c>
    </row>
    <row r="11" spans="1:454" s="196" customFormat="1" ht="145.80000000000001" thickBot="1" x14ac:dyDescent="0.3">
      <c r="A11" s="238" t="s">
        <v>444</v>
      </c>
      <c r="B11" s="225" t="s">
        <v>437</v>
      </c>
      <c r="C11" s="294"/>
      <c r="D11" s="192"/>
      <c r="E11" s="192" t="s">
        <v>445</v>
      </c>
      <c r="F11" s="192" t="s">
        <v>446</v>
      </c>
      <c r="G11" s="297"/>
      <c r="H11" s="192" t="s">
        <v>443</v>
      </c>
      <c r="I11" s="192" t="s">
        <v>441</v>
      </c>
      <c r="J11" s="192" t="s">
        <v>482</v>
      </c>
      <c r="K11" s="192" t="s">
        <v>426</v>
      </c>
      <c r="Y11" s="116" t="e">
        <f>IF(#REF!="Yes",1,0)</f>
        <v>#REF!</v>
      </c>
      <c r="Z11" s="116" t="e">
        <f>IF(#REF!="Mod",1,0)</f>
        <v>#REF!</v>
      </c>
      <c r="AA11" s="116" t="e">
        <f>IF(#REF!="No",1,0)</f>
        <v>#REF!</v>
      </c>
      <c r="AB11" s="116" t="e">
        <f>IF(#REF!="??",1,0)</f>
        <v>#REF!</v>
      </c>
      <c r="AC11" s="116" t="e">
        <f>IF(#REF!="n/a",1,0)</f>
        <v>#REF!</v>
      </c>
    </row>
    <row r="12" spans="1:454" s="116" customFormat="1" ht="23.4" thickBot="1" x14ac:dyDescent="0.3">
      <c r="A12" s="239" t="s">
        <v>241</v>
      </c>
      <c r="B12" s="209"/>
      <c r="C12" s="208"/>
      <c r="D12" s="180"/>
      <c r="E12" s="180"/>
      <c r="F12" s="180"/>
      <c r="G12" s="180"/>
      <c r="H12" s="180"/>
      <c r="I12" s="180"/>
      <c r="J12" s="180"/>
      <c r="K12" s="181"/>
    </row>
    <row r="13" spans="1:454" ht="145.19999999999999" x14ac:dyDescent="0.25">
      <c r="A13" s="182" t="s">
        <v>231</v>
      </c>
      <c r="B13" s="225" t="s">
        <v>447</v>
      </c>
      <c r="C13" s="226" t="s">
        <v>448</v>
      </c>
      <c r="D13" s="227"/>
      <c r="E13" s="227" t="s">
        <v>449</v>
      </c>
      <c r="F13" s="227" t="s">
        <v>426</v>
      </c>
      <c r="G13" s="184" t="s">
        <v>450</v>
      </c>
      <c r="H13" s="233" t="s">
        <v>451</v>
      </c>
      <c r="I13" s="240" t="s">
        <v>452</v>
      </c>
      <c r="J13" s="228" t="s">
        <v>483</v>
      </c>
      <c r="K13" s="192" t="s">
        <v>426</v>
      </c>
      <c r="Y13" s="116" t="e">
        <f>IF(#REF!="Yes",1,0)</f>
        <v>#REF!</v>
      </c>
      <c r="Z13" s="116" t="e">
        <f>IF(#REF!="Mod",1,0)</f>
        <v>#REF!</v>
      </c>
      <c r="AA13" s="116" t="e">
        <f>IF(#REF!="No",1,0)</f>
        <v>#REF!</v>
      </c>
      <c r="AB13" s="116" t="e">
        <f>IF(#REF!="??",1,0)</f>
        <v>#REF!</v>
      </c>
      <c r="AC13" s="116" t="e">
        <f>IF(#REF!="n/a",1,0)</f>
        <v>#REF!</v>
      </c>
    </row>
    <row r="14" spans="1:454" ht="148.19999999999999" x14ac:dyDescent="0.25">
      <c r="A14" s="192" t="s">
        <v>233</v>
      </c>
      <c r="B14" s="225" t="s">
        <v>453</v>
      </c>
      <c r="C14" s="224" t="s">
        <v>454</v>
      </c>
      <c r="D14" s="233"/>
      <c r="E14" s="233" t="s">
        <v>455</v>
      </c>
      <c r="F14" s="233" t="s">
        <v>426</v>
      </c>
      <c r="G14" s="234" t="s">
        <v>490</v>
      </c>
      <c r="H14" s="233" t="s">
        <v>451</v>
      </c>
      <c r="I14" s="240" t="s">
        <v>452</v>
      </c>
      <c r="J14" s="228" t="s">
        <v>483</v>
      </c>
      <c r="K14" s="192" t="s">
        <v>426</v>
      </c>
      <c r="Y14" s="116" t="e">
        <f>IF(#REF!="Yes",1,0)</f>
        <v>#REF!</v>
      </c>
      <c r="Z14" s="116" t="e">
        <f>IF(#REF!="Mod",1,0)</f>
        <v>#REF!</v>
      </c>
      <c r="AA14" s="116" t="e">
        <f>IF(#REF!="No",1,0)</f>
        <v>#REF!</v>
      </c>
      <c r="AB14" s="116" t="e">
        <f>IF(#REF!="??",1,0)</f>
        <v>#REF!</v>
      </c>
      <c r="AC14" s="116" t="e">
        <f>IF(#REF!="n/a",1,0)</f>
        <v>#REF!</v>
      </c>
    </row>
    <row r="15" spans="1:454" ht="211.2" x14ac:dyDescent="0.25">
      <c r="A15" s="192" t="s">
        <v>232</v>
      </c>
      <c r="B15" s="225" t="s">
        <v>456</v>
      </c>
      <c r="C15" s="224" t="s">
        <v>457</v>
      </c>
      <c r="D15" s="233"/>
      <c r="E15" s="233" t="s">
        <v>458</v>
      </c>
      <c r="F15" s="233" t="s">
        <v>426</v>
      </c>
      <c r="G15" s="234" t="s">
        <v>459</v>
      </c>
      <c r="H15" s="233" t="s">
        <v>451</v>
      </c>
      <c r="I15" s="241" t="s">
        <v>460</v>
      </c>
      <c r="J15" s="241" t="s">
        <v>460</v>
      </c>
      <c r="K15" s="192" t="s">
        <v>426</v>
      </c>
      <c r="Y15" s="116" t="e">
        <f>IF(#REF!="Yes",1,0)</f>
        <v>#REF!</v>
      </c>
      <c r="Z15" s="116" t="e">
        <f>IF(#REF!="Mod",1,0)</f>
        <v>#REF!</v>
      </c>
      <c r="AA15" s="116" t="e">
        <f>IF(#REF!="No",1,0)</f>
        <v>#REF!</v>
      </c>
      <c r="AB15" s="116" t="e">
        <f>IF(#REF!="??",1,0)</f>
        <v>#REF!</v>
      </c>
      <c r="AC15" s="116" t="e">
        <f>IF(#REF!="n/a",1,0)</f>
        <v>#REF!</v>
      </c>
    </row>
    <row r="16" spans="1:454" ht="264" x14ac:dyDescent="0.25">
      <c r="A16" s="192" t="s">
        <v>486</v>
      </c>
      <c r="B16" s="225" t="s">
        <v>487</v>
      </c>
      <c r="C16" s="224" t="s">
        <v>488</v>
      </c>
      <c r="D16" s="233"/>
      <c r="E16" s="233" t="s">
        <v>489</v>
      </c>
      <c r="F16" s="233" t="s">
        <v>426</v>
      </c>
      <c r="G16" s="234" t="s">
        <v>491</v>
      </c>
      <c r="H16" s="233" t="s">
        <v>451</v>
      </c>
      <c r="I16" s="192" t="s">
        <v>452</v>
      </c>
      <c r="J16" s="228" t="s">
        <v>483</v>
      </c>
      <c r="K16" s="192" t="s">
        <v>426</v>
      </c>
      <c r="Y16" s="116" t="e">
        <f>IF(#REF!="Yes",1,0)</f>
        <v>#REF!</v>
      </c>
      <c r="Z16" s="116" t="e">
        <f>IF(#REF!="Mod",1,0)</f>
        <v>#REF!</v>
      </c>
      <c r="AA16" s="116" t="e">
        <f>IF(#REF!="No",1,0)</f>
        <v>#REF!</v>
      </c>
      <c r="AB16" s="116" t="e">
        <f>IF(#REF!="??",1,0)</f>
        <v>#REF!</v>
      </c>
      <c r="AC16" s="116" t="e">
        <f>IF(#REF!="n/a",1,0)</f>
        <v>#REF!</v>
      </c>
    </row>
    <row r="17" spans="1:6" x14ac:dyDescent="0.25">
      <c r="A17" s="72"/>
      <c r="B17" s="45"/>
    </row>
    <row r="18" spans="1:6" x14ac:dyDescent="0.25">
      <c r="A18" s="72"/>
      <c r="B18" s="45"/>
    </row>
    <row r="19" spans="1:6" x14ac:dyDescent="0.25">
      <c r="A19" s="72"/>
      <c r="B19" s="45"/>
    </row>
    <row r="20" spans="1:6" x14ac:dyDescent="0.25">
      <c r="A20" s="68"/>
      <c r="B20" s="45"/>
    </row>
    <row r="21" spans="1:6" x14ac:dyDescent="0.25">
      <c r="B21" s="45"/>
      <c r="E21" s="68"/>
      <c r="F21" s="68"/>
    </row>
    <row r="22" spans="1:6" x14ac:dyDescent="0.25">
      <c r="B22" s="45"/>
      <c r="E22" s="68"/>
      <c r="F22" s="68"/>
    </row>
    <row r="23" spans="1:6" x14ac:dyDescent="0.25">
      <c r="B23" s="45"/>
      <c r="E23" s="68"/>
      <c r="F23" s="68"/>
    </row>
    <row r="24" spans="1:6" x14ac:dyDescent="0.25">
      <c r="B24" s="45"/>
      <c r="E24" s="68"/>
      <c r="F24" s="68"/>
    </row>
    <row r="25" spans="1:6" x14ac:dyDescent="0.25">
      <c r="B25" s="45"/>
      <c r="E25" s="68"/>
      <c r="F25" s="68"/>
    </row>
    <row r="26" spans="1:6" x14ac:dyDescent="0.25">
      <c r="B26" s="45"/>
      <c r="E26" s="68"/>
      <c r="F26" s="68"/>
    </row>
    <row r="27" spans="1:6" x14ac:dyDescent="0.25">
      <c r="E27" s="68"/>
      <c r="F27" s="68"/>
    </row>
    <row r="28" spans="1:6" x14ac:dyDescent="0.25">
      <c r="A28" s="197"/>
      <c r="B28" s="45"/>
      <c r="C28" s="197"/>
      <c r="D28" s="197"/>
    </row>
    <row r="29" spans="1:6" x14ac:dyDescent="0.25">
      <c r="A29" s="197"/>
      <c r="B29" s="45"/>
      <c r="C29" s="197"/>
      <c r="D29" s="197"/>
    </row>
    <row r="30" spans="1:6" x14ac:dyDescent="0.25">
      <c r="A30" s="197"/>
      <c r="B30" s="197"/>
      <c r="C30" s="197"/>
      <c r="D30" s="197"/>
    </row>
    <row r="31" spans="1:6" x14ac:dyDescent="0.25">
      <c r="A31" s="197"/>
      <c r="B31" s="199"/>
      <c r="C31" s="197"/>
      <c r="D31" s="197"/>
    </row>
    <row r="32" spans="1:6" x14ac:dyDescent="0.25">
      <c r="A32" s="197"/>
      <c r="B32" s="45"/>
      <c r="C32" s="197"/>
      <c r="D32" s="197"/>
    </row>
    <row r="33" spans="1:4" x14ac:dyDescent="0.25">
      <c r="A33" s="197"/>
      <c r="B33" s="45"/>
      <c r="C33" s="197"/>
      <c r="D33" s="197"/>
    </row>
    <row r="34" spans="1:4" x14ac:dyDescent="0.25">
      <c r="A34" s="197"/>
      <c r="B34" s="45"/>
      <c r="C34" s="197"/>
      <c r="D34" s="197"/>
    </row>
    <row r="35" spans="1:4" x14ac:dyDescent="0.25">
      <c r="A35" s="197"/>
      <c r="B35" s="45"/>
      <c r="C35" s="197"/>
      <c r="D35" s="197"/>
    </row>
    <row r="36" spans="1:4" x14ac:dyDescent="0.25">
      <c r="A36" s="197"/>
      <c r="B36" s="45"/>
      <c r="C36" s="197"/>
      <c r="D36" s="197"/>
    </row>
    <row r="37" spans="1:4" x14ac:dyDescent="0.25">
      <c r="A37" s="197"/>
      <c r="B37" s="45"/>
      <c r="C37" s="197"/>
      <c r="D37" s="197"/>
    </row>
    <row r="38" spans="1:4" x14ac:dyDescent="0.25">
      <c r="A38" s="197"/>
      <c r="B38" s="45"/>
      <c r="C38" s="197"/>
      <c r="D38" s="197"/>
    </row>
    <row r="45" spans="1:4" x14ac:dyDescent="0.25">
      <c r="B45" s="198"/>
    </row>
    <row r="46" spans="1:4" x14ac:dyDescent="0.25">
      <c r="B46" s="198"/>
    </row>
    <row r="47" spans="1:4" x14ac:dyDescent="0.25">
      <c r="B47" s="198"/>
    </row>
  </sheetData>
  <mergeCells count="3">
    <mergeCell ref="C9:C11"/>
    <mergeCell ref="G9:G11"/>
    <mergeCell ref="A3:K3"/>
  </mergeCells>
  <conditionalFormatting sqref="B32:B38 B28:B29 B18:B26">
    <cfRule type="cellIs" dxfId="10" priority="10" stopIfTrue="1" operator="equal">
      <formula>"No"</formula>
    </cfRule>
  </conditionalFormatting>
  <conditionalFormatting sqref="B45:B46">
    <cfRule type="cellIs" dxfId="9" priority="9" operator="greaterThan">
      <formula>0.1</formula>
    </cfRule>
  </conditionalFormatting>
  <conditionalFormatting sqref="B47">
    <cfRule type="cellIs" dxfId="8" priority="8" operator="greaterThan">
      <formula>0.05</formula>
    </cfRule>
  </conditionalFormatting>
  <dataValidations count="1">
    <dataValidation type="list" errorStyle="warning" allowBlank="1" showInputMessage="1" showErrorMessage="1" sqref="B6 B32:B38 B28:B29 B17:B26">
      <formula1>"Yes,Mod,No,n/a,??"</formula1>
    </dataValidation>
  </dataValidations>
  <hyperlinks>
    <hyperlink ref="I15" r:id="rId1"/>
    <hyperlink ref="J15" r:id="rId2"/>
  </hyperlinks>
  <printOptions gridLines="1"/>
  <pageMargins left="0.75" right="0.75" top="1" bottom="1" header="0.5" footer="0.5"/>
  <pageSetup scale="72" fitToHeight="6" orientation="landscape" r:id="rId3"/>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extLst>
    <ext xmlns:x14="http://schemas.microsoft.com/office/spreadsheetml/2009/9/main" uri="{78C0D931-6437-407d-A8EE-F0AAD7539E65}">
      <x14:conditionalFormattings>
        <x14:conditionalFormatting xmlns:xm="http://schemas.microsoft.com/office/excel/2006/main">
          <x14:cfRule type="expression" priority="11" stopIfTrue="1" id="{092969E8-5D9E-47D8-BDB0-70FAA61C511B}">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B32:B38 B28:B29</xm:sqref>
        </x14:conditionalFormatting>
        <x14:conditionalFormatting xmlns:xm="http://schemas.microsoft.com/office/excel/2006/main">
          <x14:cfRule type="expression" priority="13" stopIfTrue="1" id="{E263F766-633E-4C0C-BBBD-A872860F8D19}">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B6</xm:sqref>
        </x14:conditionalFormatting>
        <x14:conditionalFormatting xmlns:xm="http://schemas.microsoft.com/office/excel/2006/main">
          <x14:cfRule type="expression" priority="14" stopIfTrue="1" id="{3F20B16F-7422-4306-8D8B-18A1AEC90262}">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B17:B26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K26"/>
  <sheetViews>
    <sheetView workbookViewId="0">
      <pane ySplit="2" topLeftCell="A3" activePane="bottomLeft" state="frozenSplit"/>
      <selection pane="bottomLeft" activeCell="A2" sqref="A2"/>
    </sheetView>
  </sheetViews>
  <sheetFormatPr defaultRowHeight="13.2" x14ac:dyDescent="0.25"/>
  <cols>
    <col min="1" max="1" width="18.6640625" customWidth="1"/>
    <col min="2" max="2" width="22" customWidth="1"/>
    <col min="3" max="3" width="19.44140625" customWidth="1"/>
    <col min="4" max="4" width="19.33203125" bestFit="1" customWidth="1"/>
    <col min="5" max="5" width="19.44140625" customWidth="1"/>
    <col min="6" max="6" width="25" customWidth="1"/>
    <col min="7" max="7" width="21.109375" customWidth="1"/>
    <col min="9" max="9" width="11.33203125" customWidth="1"/>
    <col min="10" max="10" width="12.5546875" customWidth="1"/>
    <col min="11" max="24" width="9.109375" style="116"/>
    <col min="25" max="29" width="9.109375" style="116" customWidth="1"/>
    <col min="30" max="453" width="9.109375" style="116"/>
  </cols>
  <sheetData>
    <row r="1" spans="1:453" ht="66" x14ac:dyDescent="0.25">
      <c r="A1" s="213" t="s">
        <v>474</v>
      </c>
      <c r="B1" s="212" t="s">
        <v>414</v>
      </c>
      <c r="C1" s="212" t="s">
        <v>415</v>
      </c>
      <c r="D1" s="212" t="s">
        <v>416</v>
      </c>
      <c r="E1" s="212" t="s">
        <v>417</v>
      </c>
      <c r="F1" s="212" t="s">
        <v>418</v>
      </c>
      <c r="G1" s="212" t="s">
        <v>464</v>
      </c>
      <c r="H1" s="212" t="s">
        <v>419</v>
      </c>
      <c r="I1" s="212" t="s">
        <v>472</v>
      </c>
      <c r="J1" s="212" t="s">
        <v>421</v>
      </c>
      <c r="X1" t="s">
        <v>19</v>
      </c>
      <c r="Y1" t="s">
        <v>248</v>
      </c>
      <c r="Z1" t="s">
        <v>18</v>
      </c>
      <c r="AA1" t="s">
        <v>30</v>
      </c>
      <c r="AB1" t="s">
        <v>235</v>
      </c>
    </row>
    <row r="2" spans="1:453" s="211" customFormat="1" ht="92.4" thickBot="1" x14ac:dyDescent="0.3">
      <c r="A2" s="214" t="s">
        <v>484</v>
      </c>
      <c r="B2" s="216" t="s">
        <v>465</v>
      </c>
      <c r="C2" s="216" t="s">
        <v>466</v>
      </c>
      <c r="D2" s="216" t="s">
        <v>467</v>
      </c>
      <c r="E2" s="216" t="s">
        <v>485</v>
      </c>
      <c r="F2" s="216" t="s">
        <v>468</v>
      </c>
      <c r="G2" s="216" t="s">
        <v>469</v>
      </c>
      <c r="H2" s="216" t="s">
        <v>462</v>
      </c>
      <c r="I2" s="216" t="s">
        <v>471</v>
      </c>
      <c r="J2" s="216" t="s">
        <v>473</v>
      </c>
      <c r="K2" s="210"/>
      <c r="L2" s="210"/>
      <c r="M2" s="210"/>
      <c r="N2" s="210"/>
      <c r="O2" s="210"/>
      <c r="P2" s="210"/>
      <c r="Q2" s="210"/>
      <c r="R2" s="210"/>
      <c r="S2" s="210"/>
      <c r="T2" s="210"/>
      <c r="U2" s="210"/>
      <c r="V2" s="210"/>
      <c r="W2" s="210"/>
      <c r="AC2" s="210"/>
      <c r="AD2" s="210"/>
      <c r="AE2" s="210"/>
      <c r="AF2" s="210"/>
      <c r="AG2" s="210"/>
      <c r="AH2" s="210"/>
      <c r="AI2" s="210"/>
      <c r="AJ2" s="210"/>
      <c r="AK2" s="210"/>
      <c r="AL2" s="210"/>
      <c r="AM2" s="210"/>
      <c r="AN2" s="210"/>
      <c r="AO2" s="210"/>
      <c r="AP2" s="210"/>
      <c r="AQ2" s="210"/>
      <c r="AR2" s="210"/>
      <c r="AS2" s="210"/>
      <c r="AT2" s="210"/>
      <c r="AU2" s="210"/>
      <c r="AV2" s="210"/>
      <c r="AW2" s="210"/>
      <c r="AX2" s="210"/>
      <c r="AY2" s="210"/>
      <c r="AZ2" s="210"/>
      <c r="BA2" s="210"/>
      <c r="BB2" s="210"/>
      <c r="BC2" s="210"/>
      <c r="BD2" s="210"/>
      <c r="BE2" s="210"/>
      <c r="BF2" s="210"/>
      <c r="BG2" s="210"/>
      <c r="BH2" s="210"/>
      <c r="BI2" s="210"/>
      <c r="BJ2" s="210"/>
      <c r="BK2" s="210"/>
      <c r="BL2" s="210"/>
      <c r="BM2" s="210"/>
      <c r="BN2" s="210"/>
      <c r="BO2" s="210"/>
      <c r="BP2" s="210"/>
      <c r="BQ2" s="210"/>
      <c r="BR2" s="210"/>
      <c r="BS2" s="210"/>
      <c r="BT2" s="210"/>
      <c r="BU2" s="210"/>
      <c r="BV2" s="210"/>
      <c r="BW2" s="210"/>
      <c r="BX2" s="210"/>
      <c r="BY2" s="210"/>
      <c r="BZ2" s="210"/>
      <c r="CA2" s="210"/>
      <c r="CB2" s="210"/>
      <c r="CC2" s="210"/>
      <c r="CD2" s="210"/>
      <c r="CE2" s="210"/>
      <c r="CF2" s="210"/>
      <c r="CG2" s="210"/>
      <c r="CH2" s="210"/>
      <c r="CI2" s="210"/>
      <c r="CJ2" s="210"/>
      <c r="CK2" s="210"/>
      <c r="CL2" s="210"/>
      <c r="CM2" s="210"/>
      <c r="CN2" s="210"/>
      <c r="CO2" s="210"/>
      <c r="CP2" s="210"/>
      <c r="CQ2" s="210"/>
      <c r="CR2" s="210"/>
      <c r="CS2" s="210"/>
      <c r="CT2" s="210"/>
      <c r="CU2" s="210"/>
      <c r="CV2" s="210"/>
      <c r="CW2" s="210"/>
      <c r="CX2" s="210"/>
      <c r="CY2" s="210"/>
      <c r="CZ2" s="210"/>
      <c r="DA2" s="210"/>
      <c r="DB2" s="210"/>
      <c r="DC2" s="210"/>
      <c r="DD2" s="210"/>
      <c r="DE2" s="210"/>
      <c r="DF2" s="210"/>
      <c r="DG2" s="210"/>
      <c r="DH2" s="210"/>
      <c r="DI2" s="210"/>
      <c r="DJ2" s="210"/>
      <c r="DK2" s="210"/>
      <c r="DL2" s="210"/>
      <c r="DM2" s="210"/>
      <c r="DN2" s="210"/>
      <c r="DO2" s="210"/>
      <c r="DP2" s="210"/>
      <c r="DQ2" s="210"/>
      <c r="DR2" s="210"/>
      <c r="DS2" s="210"/>
      <c r="DT2" s="210"/>
      <c r="DU2" s="210"/>
      <c r="DV2" s="210"/>
      <c r="DW2" s="210"/>
      <c r="DX2" s="210"/>
      <c r="DY2" s="210"/>
      <c r="DZ2" s="210"/>
      <c r="EA2" s="210"/>
      <c r="EB2" s="210"/>
      <c r="EC2" s="210"/>
      <c r="ED2" s="210"/>
      <c r="EE2" s="210"/>
      <c r="EF2" s="210"/>
      <c r="EG2" s="210"/>
      <c r="EH2" s="210"/>
      <c r="EI2" s="210"/>
      <c r="EJ2" s="210"/>
      <c r="EK2" s="210"/>
      <c r="EL2" s="210"/>
      <c r="EM2" s="210"/>
      <c r="EN2" s="210"/>
      <c r="EO2" s="210"/>
      <c r="EP2" s="210"/>
      <c r="EQ2" s="210"/>
      <c r="ER2" s="210"/>
      <c r="ES2" s="210"/>
      <c r="ET2" s="210"/>
      <c r="EU2" s="210"/>
      <c r="EV2" s="210"/>
      <c r="EW2" s="210"/>
      <c r="EX2" s="210"/>
      <c r="EY2" s="210"/>
      <c r="EZ2" s="210"/>
      <c r="FA2" s="210"/>
      <c r="FB2" s="210"/>
      <c r="FC2" s="210"/>
      <c r="FD2" s="210"/>
      <c r="FE2" s="210"/>
      <c r="FF2" s="210"/>
      <c r="FG2" s="210"/>
      <c r="FH2" s="210"/>
      <c r="FI2" s="210"/>
      <c r="FJ2" s="210"/>
      <c r="FK2" s="210"/>
      <c r="FL2" s="210"/>
      <c r="FM2" s="210"/>
      <c r="FN2" s="210"/>
      <c r="FO2" s="210"/>
      <c r="FP2" s="210"/>
      <c r="FQ2" s="210"/>
      <c r="FR2" s="210"/>
      <c r="FS2" s="210"/>
      <c r="FT2" s="210"/>
      <c r="FU2" s="210"/>
      <c r="FV2" s="210"/>
      <c r="FW2" s="210"/>
      <c r="FX2" s="210"/>
      <c r="FY2" s="210"/>
      <c r="FZ2" s="210"/>
      <c r="GA2" s="210"/>
      <c r="GB2" s="210"/>
      <c r="GC2" s="210"/>
      <c r="GD2" s="210"/>
      <c r="GE2" s="210"/>
      <c r="GF2" s="210"/>
      <c r="GG2" s="210"/>
      <c r="GH2" s="210"/>
      <c r="GI2" s="210"/>
      <c r="GJ2" s="210"/>
      <c r="GK2" s="210"/>
      <c r="GL2" s="210"/>
      <c r="GM2" s="210"/>
      <c r="GN2" s="210"/>
      <c r="GO2" s="210"/>
      <c r="GP2" s="210"/>
      <c r="GQ2" s="210"/>
      <c r="GR2" s="210"/>
      <c r="GS2" s="210"/>
      <c r="GT2" s="210"/>
      <c r="GU2" s="210"/>
      <c r="GV2" s="210"/>
      <c r="GW2" s="210"/>
      <c r="GX2" s="210"/>
      <c r="GY2" s="210"/>
      <c r="GZ2" s="210"/>
      <c r="HA2" s="210"/>
      <c r="HB2" s="210"/>
      <c r="HC2" s="210"/>
      <c r="HD2" s="210"/>
      <c r="HE2" s="210"/>
      <c r="HF2" s="210"/>
      <c r="HG2" s="210"/>
      <c r="HH2" s="210"/>
      <c r="HI2" s="210"/>
      <c r="HJ2" s="210"/>
      <c r="HK2" s="210"/>
      <c r="HL2" s="210"/>
      <c r="HM2" s="210"/>
      <c r="HN2" s="210"/>
      <c r="HO2" s="210"/>
      <c r="HP2" s="210"/>
      <c r="HQ2" s="210"/>
      <c r="HR2" s="210"/>
      <c r="HS2" s="210"/>
      <c r="HT2" s="210"/>
      <c r="HU2" s="210"/>
      <c r="HV2" s="210"/>
      <c r="HW2" s="210"/>
      <c r="HX2" s="210"/>
      <c r="HY2" s="210"/>
      <c r="HZ2" s="210"/>
      <c r="IA2" s="210"/>
      <c r="IB2" s="210"/>
      <c r="IC2" s="210"/>
      <c r="ID2" s="210"/>
      <c r="IE2" s="210"/>
      <c r="IF2" s="210"/>
      <c r="IG2" s="210"/>
      <c r="IH2" s="210"/>
      <c r="II2" s="210"/>
      <c r="IJ2" s="210"/>
      <c r="IK2" s="210"/>
      <c r="IL2" s="210"/>
      <c r="IM2" s="210"/>
      <c r="IN2" s="210"/>
      <c r="IO2" s="210"/>
      <c r="IP2" s="210"/>
      <c r="IQ2" s="210"/>
      <c r="IR2" s="210"/>
      <c r="IS2" s="210"/>
      <c r="IT2" s="210"/>
      <c r="IU2" s="210"/>
      <c r="IV2" s="210"/>
      <c r="IW2" s="210"/>
      <c r="IX2" s="210"/>
      <c r="IY2" s="210"/>
      <c r="IZ2" s="210"/>
      <c r="JA2" s="210"/>
      <c r="JB2" s="210"/>
      <c r="JC2" s="210"/>
      <c r="JD2" s="210"/>
      <c r="JE2" s="210"/>
      <c r="JF2" s="210"/>
      <c r="JG2" s="210"/>
      <c r="JH2" s="210"/>
      <c r="JI2" s="210"/>
      <c r="JJ2" s="210"/>
      <c r="JK2" s="210"/>
      <c r="JL2" s="210"/>
      <c r="JM2" s="210"/>
      <c r="JN2" s="210"/>
      <c r="JO2" s="210"/>
      <c r="JP2" s="210"/>
      <c r="JQ2" s="210"/>
      <c r="JR2" s="210"/>
      <c r="JS2" s="210"/>
      <c r="JT2" s="210"/>
      <c r="JU2" s="210"/>
      <c r="JV2" s="210"/>
      <c r="JW2" s="210"/>
      <c r="JX2" s="210"/>
      <c r="JY2" s="210"/>
      <c r="JZ2" s="210"/>
      <c r="KA2" s="210"/>
      <c r="KB2" s="210"/>
      <c r="KC2" s="210"/>
      <c r="KD2" s="210"/>
      <c r="KE2" s="210"/>
      <c r="KF2" s="210"/>
      <c r="KG2" s="210"/>
      <c r="KH2" s="210"/>
      <c r="KI2" s="210"/>
      <c r="KJ2" s="210"/>
      <c r="KK2" s="210"/>
      <c r="KL2" s="210"/>
      <c r="KM2" s="210"/>
      <c r="KN2" s="210"/>
      <c r="KO2" s="210"/>
      <c r="KP2" s="210"/>
      <c r="KQ2" s="210"/>
      <c r="KR2" s="210"/>
      <c r="KS2" s="210"/>
      <c r="KT2" s="210"/>
      <c r="KU2" s="210"/>
      <c r="KV2" s="210"/>
      <c r="KW2" s="210"/>
      <c r="KX2" s="210"/>
      <c r="KY2" s="210"/>
      <c r="KZ2" s="210"/>
      <c r="LA2" s="210"/>
      <c r="LB2" s="210"/>
      <c r="LC2" s="210"/>
      <c r="LD2" s="210"/>
      <c r="LE2" s="210"/>
      <c r="LF2" s="210"/>
      <c r="LG2" s="210"/>
      <c r="LH2" s="210"/>
      <c r="LI2" s="210"/>
      <c r="LJ2" s="210"/>
      <c r="LK2" s="210"/>
      <c r="LL2" s="210"/>
      <c r="LM2" s="210"/>
      <c r="LN2" s="210"/>
      <c r="LO2" s="210"/>
      <c r="LP2" s="210"/>
      <c r="LQ2" s="210"/>
      <c r="LR2" s="210"/>
      <c r="LS2" s="210"/>
      <c r="LT2" s="210"/>
      <c r="LU2" s="210"/>
      <c r="LV2" s="210"/>
      <c r="LW2" s="210"/>
      <c r="LX2" s="210"/>
      <c r="LY2" s="210"/>
      <c r="LZ2" s="210"/>
      <c r="MA2" s="210"/>
      <c r="MB2" s="210"/>
      <c r="MC2" s="210"/>
      <c r="MD2" s="210"/>
      <c r="ME2" s="210"/>
      <c r="MF2" s="210"/>
      <c r="MG2" s="210"/>
      <c r="MH2" s="210"/>
      <c r="MI2" s="210"/>
      <c r="MJ2" s="210"/>
      <c r="MK2" s="210"/>
      <c r="ML2" s="210"/>
      <c r="MM2" s="210"/>
      <c r="MN2" s="210"/>
      <c r="MO2" s="210"/>
      <c r="MP2" s="210"/>
      <c r="MQ2" s="210"/>
      <c r="MR2" s="210"/>
      <c r="MS2" s="210"/>
      <c r="MT2" s="210"/>
      <c r="MU2" s="210"/>
      <c r="MV2" s="210"/>
      <c r="MW2" s="210"/>
      <c r="MX2" s="210"/>
      <c r="MY2" s="210"/>
      <c r="MZ2" s="210"/>
      <c r="NA2" s="210"/>
      <c r="NB2" s="210"/>
      <c r="NC2" s="210"/>
      <c r="ND2" s="210"/>
      <c r="NE2" s="210"/>
      <c r="NF2" s="210"/>
      <c r="NG2" s="210"/>
      <c r="NH2" s="210"/>
      <c r="NI2" s="210"/>
      <c r="NJ2" s="210"/>
      <c r="NK2" s="210"/>
      <c r="NL2" s="210"/>
      <c r="NM2" s="210"/>
      <c r="NN2" s="210"/>
      <c r="NO2" s="210"/>
      <c r="NP2" s="210"/>
      <c r="NQ2" s="210"/>
      <c r="NR2" s="210"/>
      <c r="NS2" s="210"/>
      <c r="NT2" s="210"/>
      <c r="NU2" s="210"/>
      <c r="NV2" s="210"/>
      <c r="NW2" s="210"/>
      <c r="NX2" s="210"/>
      <c r="NY2" s="210"/>
      <c r="NZ2" s="210"/>
      <c r="OA2" s="210"/>
      <c r="OB2" s="210"/>
      <c r="OC2" s="210"/>
      <c r="OD2" s="210"/>
      <c r="OE2" s="210"/>
      <c r="OF2" s="210"/>
      <c r="OG2" s="210"/>
      <c r="OH2" s="210"/>
      <c r="OI2" s="210"/>
      <c r="OJ2" s="210"/>
      <c r="OK2" s="210"/>
      <c r="OL2" s="210"/>
      <c r="OM2" s="210"/>
      <c r="ON2" s="210"/>
      <c r="OO2" s="210"/>
      <c r="OP2" s="210"/>
      <c r="OQ2" s="210"/>
      <c r="OR2" s="210"/>
      <c r="OS2" s="210"/>
      <c r="OT2" s="210"/>
      <c r="OU2" s="210"/>
      <c r="OV2" s="210"/>
      <c r="OW2" s="210"/>
      <c r="OX2" s="210"/>
      <c r="OY2" s="210"/>
      <c r="OZ2" s="210"/>
      <c r="PA2" s="210"/>
      <c r="PB2" s="210"/>
      <c r="PC2" s="210"/>
      <c r="PD2" s="210"/>
      <c r="PE2" s="210"/>
      <c r="PF2" s="210"/>
      <c r="PG2" s="210"/>
      <c r="PH2" s="210"/>
      <c r="PI2" s="210"/>
      <c r="PJ2" s="210"/>
      <c r="PK2" s="210"/>
      <c r="PL2" s="210"/>
      <c r="PM2" s="210"/>
      <c r="PN2" s="210"/>
      <c r="PO2" s="210"/>
      <c r="PP2" s="210"/>
      <c r="PQ2" s="210"/>
      <c r="PR2" s="210"/>
      <c r="PS2" s="210"/>
      <c r="PT2" s="210"/>
      <c r="PU2" s="210"/>
      <c r="PV2" s="210"/>
      <c r="PW2" s="210"/>
      <c r="PX2" s="210"/>
      <c r="PY2" s="210"/>
      <c r="PZ2" s="210"/>
      <c r="QA2" s="210"/>
      <c r="QB2" s="210"/>
      <c r="QC2" s="210"/>
      <c r="QD2" s="210"/>
      <c r="QE2" s="210"/>
      <c r="QF2" s="210"/>
      <c r="QG2" s="210"/>
      <c r="QH2" s="210"/>
      <c r="QI2" s="210"/>
      <c r="QJ2" s="210"/>
      <c r="QK2" s="210"/>
    </row>
    <row r="3" spans="1:453" s="116" customFormat="1" ht="23.4" thickBot="1" x14ac:dyDescent="0.45">
      <c r="A3" s="298" t="s">
        <v>474</v>
      </c>
      <c r="B3" s="299"/>
      <c r="C3" s="299"/>
      <c r="D3" s="299"/>
      <c r="E3" s="299"/>
      <c r="F3" s="299"/>
      <c r="G3" s="299"/>
      <c r="H3" s="299"/>
      <c r="I3" s="299"/>
      <c r="J3" s="300"/>
    </row>
    <row r="4" spans="1:453" s="116" customFormat="1" x14ac:dyDescent="0.25">
      <c r="A4" s="182"/>
      <c r="B4" s="201"/>
      <c r="C4" s="202"/>
      <c r="D4" s="183"/>
      <c r="E4" s="183"/>
      <c r="F4" s="184"/>
      <c r="G4" s="185"/>
      <c r="H4" s="186"/>
      <c r="I4" s="187"/>
      <c r="J4" s="188"/>
      <c r="X4" s="116" t="e">
        <f>IF(#REF!="Yes",1,0)</f>
        <v>#REF!</v>
      </c>
      <c r="Y4" s="116" t="e">
        <f>IF(#REF!="Mod",1,0)</f>
        <v>#REF!</v>
      </c>
      <c r="Z4" s="116" t="e">
        <f>IF(#REF!="No",1,0)</f>
        <v>#REF!</v>
      </c>
      <c r="AA4" s="116" t="e">
        <f>IF(#REF!="??",1,0)</f>
        <v>#REF!</v>
      </c>
      <c r="AB4" s="116" t="e">
        <f>IF(#REF!="n/a",1,0)</f>
        <v>#REF!</v>
      </c>
    </row>
    <row r="5" spans="1:453" s="190" customFormat="1" x14ac:dyDescent="0.25">
      <c r="A5" s="189"/>
      <c r="B5" s="203"/>
      <c r="C5" s="204"/>
      <c r="I5" s="191"/>
      <c r="J5" s="191"/>
      <c r="K5" s="116"/>
      <c r="L5" s="116"/>
      <c r="M5" s="116"/>
      <c r="N5" s="116"/>
      <c r="O5" s="116"/>
      <c r="P5" s="116"/>
      <c r="Q5" s="116"/>
      <c r="R5" s="116"/>
      <c r="S5" s="116"/>
      <c r="T5" s="116"/>
      <c r="U5" s="116"/>
      <c r="V5" s="116"/>
      <c r="W5" s="116"/>
      <c r="X5" s="116"/>
      <c r="Y5" s="116"/>
      <c r="Z5" s="116"/>
      <c r="AA5" s="116"/>
      <c r="AB5" s="116"/>
      <c r="AC5" s="116"/>
      <c r="AD5" s="116"/>
      <c r="AE5" s="116"/>
      <c r="AF5" s="116"/>
      <c r="AG5" s="116"/>
      <c r="AH5" s="116"/>
      <c r="AI5" s="116"/>
      <c r="AJ5" s="116"/>
      <c r="AK5" s="116"/>
      <c r="AL5" s="116"/>
      <c r="AM5" s="116"/>
      <c r="AN5" s="116"/>
      <c r="AO5" s="116"/>
      <c r="AP5" s="116"/>
      <c r="AQ5" s="116"/>
      <c r="AR5" s="116"/>
      <c r="AS5" s="116"/>
      <c r="AT5" s="116"/>
      <c r="AU5" s="116"/>
      <c r="AV5" s="116"/>
      <c r="AW5" s="116"/>
      <c r="AX5" s="116"/>
      <c r="AY5" s="116"/>
      <c r="AZ5" s="116"/>
      <c r="BA5" s="116"/>
      <c r="BB5" s="116"/>
      <c r="BC5" s="116"/>
      <c r="BD5" s="116"/>
      <c r="BE5" s="116"/>
      <c r="BF5" s="116"/>
      <c r="BG5" s="116"/>
      <c r="BH5" s="116"/>
      <c r="BI5" s="116"/>
      <c r="BJ5" s="116"/>
      <c r="BK5" s="116"/>
      <c r="BL5" s="116"/>
      <c r="BM5" s="116"/>
      <c r="BN5" s="116"/>
      <c r="BO5" s="116"/>
      <c r="BP5" s="116"/>
      <c r="BQ5" s="116"/>
      <c r="BR5" s="116"/>
      <c r="BS5" s="116"/>
      <c r="BT5" s="116"/>
      <c r="BU5" s="116"/>
      <c r="BV5" s="116"/>
      <c r="BW5" s="116"/>
      <c r="BX5" s="116"/>
      <c r="BY5" s="116"/>
      <c r="BZ5" s="116"/>
      <c r="CA5" s="116"/>
      <c r="CB5" s="116"/>
      <c r="CC5" s="116"/>
      <c r="CD5" s="116"/>
      <c r="CE5" s="116"/>
      <c r="CF5" s="116"/>
      <c r="CG5" s="116"/>
      <c r="CH5" s="116"/>
      <c r="CI5" s="116"/>
      <c r="CJ5" s="116"/>
      <c r="CK5" s="116"/>
      <c r="CL5" s="116"/>
      <c r="CM5" s="116"/>
      <c r="CN5" s="116"/>
      <c r="CO5" s="116"/>
      <c r="CP5" s="116"/>
      <c r="CQ5" s="116"/>
      <c r="CR5" s="116"/>
      <c r="CS5" s="116"/>
      <c r="CT5" s="116"/>
      <c r="CU5" s="116"/>
      <c r="CV5" s="116"/>
      <c r="CW5" s="116"/>
      <c r="CX5" s="116"/>
      <c r="CY5" s="116"/>
      <c r="CZ5" s="116"/>
      <c r="DA5" s="116"/>
      <c r="DB5" s="116"/>
      <c r="DC5" s="116"/>
      <c r="DD5" s="116"/>
      <c r="DE5" s="116"/>
      <c r="DF5" s="116"/>
      <c r="DG5" s="116"/>
      <c r="DH5" s="116"/>
      <c r="DI5" s="116"/>
      <c r="DJ5" s="116"/>
      <c r="DK5" s="116"/>
      <c r="DL5" s="116"/>
      <c r="DM5" s="116"/>
      <c r="DN5" s="116"/>
      <c r="DO5" s="116"/>
      <c r="DP5" s="116"/>
      <c r="DQ5" s="116"/>
      <c r="DR5" s="116"/>
      <c r="DS5" s="116"/>
      <c r="DT5" s="116"/>
      <c r="DU5" s="116"/>
      <c r="DV5" s="116"/>
      <c r="DW5" s="116"/>
      <c r="DX5" s="116"/>
      <c r="DY5" s="116"/>
      <c r="DZ5" s="116"/>
      <c r="EA5" s="116"/>
      <c r="EB5" s="116"/>
      <c r="EC5" s="116"/>
      <c r="ED5" s="116"/>
      <c r="EE5" s="116"/>
      <c r="EF5" s="116"/>
      <c r="EG5" s="116"/>
      <c r="EH5" s="116"/>
      <c r="EI5" s="116"/>
      <c r="EJ5" s="116"/>
      <c r="EK5" s="116"/>
      <c r="EL5" s="116"/>
      <c r="EM5" s="116"/>
      <c r="EN5" s="116"/>
      <c r="EO5" s="116"/>
      <c r="EP5" s="116"/>
      <c r="EQ5" s="116"/>
      <c r="ER5" s="116"/>
      <c r="ES5" s="116"/>
      <c r="ET5" s="116"/>
      <c r="EU5" s="116"/>
      <c r="EV5" s="116"/>
      <c r="EW5" s="116"/>
      <c r="EX5" s="116"/>
      <c r="EY5" s="116"/>
      <c r="EZ5" s="116"/>
      <c r="FA5" s="116"/>
      <c r="FB5" s="116"/>
      <c r="FC5" s="116"/>
      <c r="FD5" s="116"/>
      <c r="FE5" s="116"/>
      <c r="FF5" s="116"/>
      <c r="FG5" s="116"/>
      <c r="FH5" s="116"/>
      <c r="FI5" s="116"/>
      <c r="FJ5" s="116"/>
      <c r="FK5" s="116"/>
      <c r="FL5" s="116"/>
      <c r="FM5" s="116"/>
      <c r="FN5" s="116"/>
      <c r="FO5" s="116"/>
      <c r="FP5" s="116"/>
      <c r="FQ5" s="116"/>
      <c r="FR5" s="116"/>
      <c r="FS5" s="116"/>
      <c r="FT5" s="116"/>
      <c r="FU5" s="116"/>
      <c r="FV5" s="116"/>
      <c r="FW5" s="116"/>
      <c r="FX5" s="116"/>
      <c r="FY5" s="116"/>
      <c r="FZ5" s="116"/>
      <c r="GA5" s="116"/>
      <c r="GB5" s="116"/>
      <c r="GC5" s="116"/>
      <c r="GD5" s="116"/>
      <c r="GE5" s="116"/>
      <c r="GF5" s="116"/>
      <c r="GG5" s="116"/>
      <c r="GH5" s="116"/>
      <c r="GI5" s="116"/>
      <c r="GJ5" s="116"/>
      <c r="GK5" s="116"/>
      <c r="GL5" s="116"/>
      <c r="GM5" s="116"/>
      <c r="GN5" s="116"/>
      <c r="GO5" s="116"/>
      <c r="GP5" s="116"/>
      <c r="GQ5" s="116"/>
      <c r="GR5" s="116"/>
      <c r="GS5" s="116"/>
      <c r="GT5" s="116"/>
      <c r="GU5" s="116"/>
      <c r="GV5" s="116"/>
      <c r="GW5" s="116"/>
      <c r="GX5" s="116"/>
      <c r="GY5" s="116"/>
      <c r="GZ5" s="116"/>
      <c r="HA5" s="116"/>
      <c r="HB5" s="116"/>
      <c r="HC5" s="116"/>
      <c r="HD5" s="116"/>
      <c r="HE5" s="116"/>
      <c r="HF5" s="116"/>
      <c r="HG5" s="116"/>
      <c r="HH5" s="116"/>
      <c r="HI5" s="116"/>
      <c r="HJ5" s="116"/>
      <c r="HK5" s="116"/>
      <c r="HL5" s="116"/>
      <c r="HM5" s="116"/>
      <c r="HN5" s="116"/>
      <c r="HO5" s="116"/>
      <c r="HP5" s="116"/>
      <c r="HQ5" s="116"/>
      <c r="HR5" s="116"/>
      <c r="HS5" s="116"/>
      <c r="HT5" s="116"/>
      <c r="HU5" s="116"/>
      <c r="HV5" s="116"/>
      <c r="HW5" s="116"/>
      <c r="HX5" s="116"/>
      <c r="HY5" s="116"/>
      <c r="HZ5" s="116"/>
      <c r="IA5" s="116"/>
      <c r="IB5" s="116"/>
      <c r="IC5" s="116"/>
      <c r="ID5" s="116"/>
      <c r="IE5" s="116"/>
      <c r="IF5" s="116"/>
      <c r="IG5" s="116"/>
      <c r="IH5" s="116"/>
      <c r="II5" s="116"/>
      <c r="IJ5" s="116"/>
      <c r="IK5" s="116"/>
      <c r="IL5" s="116"/>
      <c r="IM5" s="116"/>
      <c r="IN5" s="116"/>
      <c r="IO5" s="116"/>
      <c r="IP5" s="116"/>
      <c r="IQ5" s="116"/>
      <c r="IR5" s="116"/>
      <c r="IS5" s="116"/>
      <c r="IT5" s="116"/>
      <c r="IU5" s="116"/>
      <c r="IV5" s="116"/>
      <c r="IW5" s="116"/>
      <c r="IX5" s="116"/>
      <c r="IY5" s="116"/>
      <c r="IZ5" s="116"/>
      <c r="JA5" s="116"/>
      <c r="JB5" s="116"/>
      <c r="JC5" s="116"/>
      <c r="JD5" s="116"/>
      <c r="JE5" s="116"/>
      <c r="JF5" s="116"/>
      <c r="JG5" s="116"/>
      <c r="JH5" s="116"/>
      <c r="JI5" s="116"/>
      <c r="JJ5" s="116"/>
      <c r="JK5" s="116"/>
      <c r="JL5" s="116"/>
      <c r="JM5" s="116"/>
      <c r="JN5" s="116"/>
      <c r="JO5" s="116"/>
      <c r="JP5" s="116"/>
      <c r="JQ5" s="116"/>
      <c r="JR5" s="116"/>
      <c r="JS5" s="116"/>
      <c r="JT5" s="116"/>
      <c r="JU5" s="116"/>
      <c r="JV5" s="116"/>
      <c r="JW5" s="116"/>
      <c r="JX5" s="116"/>
      <c r="JY5" s="116"/>
      <c r="JZ5" s="116"/>
      <c r="KA5" s="116"/>
      <c r="KB5" s="116"/>
      <c r="KC5" s="116"/>
      <c r="KD5" s="116"/>
      <c r="KE5" s="116"/>
      <c r="KF5" s="116"/>
      <c r="KG5" s="116"/>
      <c r="KH5" s="116"/>
      <c r="KI5" s="116"/>
      <c r="KJ5" s="116"/>
      <c r="KK5" s="116"/>
      <c r="KL5" s="116"/>
      <c r="KM5" s="116"/>
      <c r="KN5" s="116"/>
      <c r="KO5" s="116"/>
      <c r="KP5" s="116"/>
      <c r="KQ5" s="116"/>
      <c r="KR5" s="116"/>
      <c r="KS5" s="116"/>
      <c r="KT5" s="116"/>
      <c r="KU5" s="116"/>
      <c r="KV5" s="116"/>
      <c r="KW5" s="116"/>
      <c r="KX5" s="116"/>
      <c r="KY5" s="116"/>
      <c r="KZ5" s="116"/>
      <c r="LA5" s="116"/>
      <c r="LB5" s="116"/>
      <c r="LC5" s="116"/>
      <c r="LD5" s="116"/>
      <c r="LE5" s="116"/>
      <c r="LF5" s="116"/>
      <c r="LG5" s="116"/>
      <c r="LH5" s="116"/>
      <c r="LI5" s="116"/>
      <c r="LJ5" s="116"/>
      <c r="LK5" s="116"/>
      <c r="LL5" s="116"/>
      <c r="LM5" s="116"/>
      <c r="LN5" s="116"/>
      <c r="LO5" s="116"/>
      <c r="LP5" s="116"/>
      <c r="LQ5" s="116"/>
      <c r="LR5" s="116"/>
      <c r="LS5" s="116"/>
      <c r="LT5" s="116"/>
      <c r="LU5" s="116"/>
      <c r="LV5" s="116"/>
      <c r="LW5" s="116"/>
      <c r="LX5" s="116"/>
      <c r="LY5" s="116"/>
      <c r="LZ5" s="116"/>
      <c r="MA5" s="116"/>
      <c r="MB5" s="116"/>
      <c r="MC5" s="116"/>
      <c r="MD5" s="116"/>
      <c r="ME5" s="116"/>
      <c r="MF5" s="116"/>
      <c r="MG5" s="116"/>
      <c r="MH5" s="116"/>
      <c r="MI5" s="116"/>
      <c r="MJ5" s="116"/>
      <c r="MK5" s="116"/>
      <c r="ML5" s="116"/>
      <c r="MM5" s="116"/>
      <c r="MN5" s="116"/>
      <c r="MO5" s="116"/>
      <c r="MP5" s="116"/>
      <c r="MQ5" s="116"/>
      <c r="MR5" s="116"/>
      <c r="MS5" s="116"/>
      <c r="MT5" s="116"/>
      <c r="MU5" s="116"/>
      <c r="MV5" s="116"/>
      <c r="MW5" s="116"/>
      <c r="MX5" s="116"/>
      <c r="MY5" s="116"/>
      <c r="MZ5" s="116"/>
      <c r="NA5" s="116"/>
      <c r="NB5" s="116"/>
      <c r="NC5" s="116"/>
      <c r="ND5" s="116"/>
      <c r="NE5" s="116"/>
      <c r="NF5" s="116"/>
      <c r="NG5" s="116"/>
      <c r="NH5" s="116"/>
      <c r="NI5" s="116"/>
      <c r="NJ5" s="116"/>
      <c r="NK5" s="116"/>
      <c r="NL5" s="116"/>
      <c r="NM5" s="116"/>
      <c r="NN5" s="116"/>
      <c r="NO5" s="116"/>
      <c r="NP5" s="116"/>
      <c r="NQ5" s="116"/>
      <c r="NR5" s="116"/>
      <c r="NS5" s="116"/>
      <c r="NT5" s="116"/>
      <c r="NU5" s="116"/>
      <c r="NV5" s="116"/>
      <c r="NW5" s="116"/>
      <c r="NX5" s="116"/>
      <c r="NY5" s="116"/>
      <c r="NZ5" s="116"/>
      <c r="OA5" s="116"/>
      <c r="OB5" s="116"/>
      <c r="OC5" s="116"/>
      <c r="OD5" s="116"/>
      <c r="OE5" s="116"/>
      <c r="OF5" s="116"/>
      <c r="OG5" s="116"/>
      <c r="OH5" s="116"/>
      <c r="OI5" s="116"/>
      <c r="OJ5" s="116"/>
      <c r="OK5" s="116"/>
      <c r="OL5" s="116"/>
      <c r="OM5" s="116"/>
      <c r="ON5" s="116"/>
      <c r="OO5" s="116"/>
      <c r="OP5" s="116"/>
      <c r="OQ5" s="116"/>
      <c r="OR5" s="116"/>
      <c r="OS5" s="116"/>
      <c r="OT5" s="116"/>
      <c r="OU5" s="116"/>
      <c r="OV5" s="116"/>
      <c r="OW5" s="116"/>
      <c r="OX5" s="116"/>
      <c r="OY5" s="116"/>
      <c r="OZ5" s="116"/>
      <c r="PA5" s="116"/>
      <c r="PB5" s="116"/>
      <c r="PC5" s="116"/>
      <c r="PD5" s="116"/>
      <c r="PE5" s="116"/>
      <c r="PF5" s="116"/>
      <c r="PG5" s="116"/>
      <c r="PH5" s="116"/>
      <c r="PI5" s="116"/>
      <c r="PJ5" s="116"/>
      <c r="PK5" s="116"/>
      <c r="PL5" s="116"/>
      <c r="PM5" s="116"/>
      <c r="PN5" s="116"/>
      <c r="PO5" s="116"/>
      <c r="PP5" s="116"/>
      <c r="PQ5" s="116"/>
      <c r="PR5" s="116"/>
      <c r="PS5" s="116"/>
      <c r="PT5" s="116"/>
      <c r="PU5" s="116"/>
      <c r="PV5" s="116"/>
      <c r="PW5" s="116"/>
      <c r="PX5" s="116"/>
      <c r="PY5" s="116"/>
      <c r="PZ5" s="116"/>
      <c r="QA5" s="116"/>
      <c r="QB5" s="116"/>
      <c r="QC5" s="116"/>
      <c r="QD5" s="116"/>
      <c r="QE5" s="116"/>
      <c r="QF5" s="116"/>
      <c r="QG5" s="116"/>
      <c r="QH5" s="116"/>
      <c r="QI5" s="116"/>
      <c r="QJ5" s="116"/>
      <c r="QK5" s="116"/>
    </row>
    <row r="6" spans="1:453" s="116" customFormat="1" x14ac:dyDescent="0.25">
      <c r="A6" s="192"/>
      <c r="B6" s="205"/>
      <c r="C6" s="206"/>
      <c r="D6" s="193"/>
      <c r="E6" s="193"/>
      <c r="F6" s="194"/>
      <c r="G6" s="195"/>
      <c r="H6" s="191"/>
      <c r="I6" s="187"/>
      <c r="J6" s="188"/>
      <c r="X6" s="116" t="e">
        <f>IF(#REF!="Yes",1,0)</f>
        <v>#REF!</v>
      </c>
      <c r="Y6" s="116" t="e">
        <f>IF(#REF!="Mod",1,0)</f>
        <v>#REF!</v>
      </c>
      <c r="Z6" s="116" t="e">
        <f>IF(#REF!="No",1,0)</f>
        <v>#REF!</v>
      </c>
      <c r="AA6" s="116" t="e">
        <f>IF(#REF!="??",1,0)</f>
        <v>#REF!</v>
      </c>
      <c r="AB6" s="116" t="e">
        <f>IF(#REF!="n/a",1,0)</f>
        <v>#REF!</v>
      </c>
    </row>
    <row r="7" spans="1:453" x14ac:dyDescent="0.25">
      <c r="A7" s="197"/>
      <c r="B7" s="45"/>
      <c r="C7" s="197"/>
    </row>
    <row r="8" spans="1:453" x14ac:dyDescent="0.25">
      <c r="A8" s="197"/>
      <c r="B8" s="45"/>
      <c r="C8" s="197"/>
    </row>
    <row r="9" spans="1:453" x14ac:dyDescent="0.25">
      <c r="A9" s="197"/>
      <c r="B9" s="197"/>
      <c r="C9" s="197"/>
    </row>
    <row r="10" spans="1:453" x14ac:dyDescent="0.25">
      <c r="A10" s="197"/>
      <c r="B10" s="199"/>
      <c r="C10" s="197"/>
    </row>
    <row r="11" spans="1:453" x14ac:dyDescent="0.25">
      <c r="A11" s="197"/>
      <c r="B11" s="45"/>
      <c r="C11" s="197"/>
    </row>
    <row r="12" spans="1:453" x14ac:dyDescent="0.25">
      <c r="A12" s="197"/>
      <c r="B12" s="45"/>
      <c r="C12" s="197"/>
    </row>
    <row r="13" spans="1:453" x14ac:dyDescent="0.25">
      <c r="A13" s="197"/>
      <c r="B13" s="45"/>
      <c r="C13" s="197"/>
    </row>
    <row r="14" spans="1:453" x14ac:dyDescent="0.25">
      <c r="A14" s="197"/>
      <c r="B14" s="45"/>
      <c r="C14" s="197"/>
    </row>
    <row r="15" spans="1:453" x14ac:dyDescent="0.25">
      <c r="A15" s="197"/>
      <c r="B15" s="45"/>
      <c r="C15" s="197"/>
    </row>
    <row r="16" spans="1:453" x14ac:dyDescent="0.25">
      <c r="A16" s="197"/>
      <c r="B16" s="45"/>
      <c r="C16" s="197"/>
    </row>
    <row r="17" spans="1:3" x14ac:dyDescent="0.25">
      <c r="A17" s="197"/>
      <c r="B17" s="45"/>
      <c r="C17" s="197"/>
    </row>
    <row r="24" spans="1:3" x14ac:dyDescent="0.25">
      <c r="B24" s="198"/>
    </row>
    <row r="25" spans="1:3" x14ac:dyDescent="0.25">
      <c r="B25" s="198"/>
    </row>
    <row r="26" spans="1:3" x14ac:dyDescent="0.25">
      <c r="B26" s="198"/>
    </row>
  </sheetData>
  <mergeCells count="1">
    <mergeCell ref="A3:J3"/>
  </mergeCells>
  <conditionalFormatting sqref="B11:B17 B7:B8">
    <cfRule type="cellIs" dxfId="4" priority="10" stopIfTrue="1" operator="equal">
      <formula>"No"</formula>
    </cfRule>
  </conditionalFormatting>
  <conditionalFormatting sqref="B24:B25">
    <cfRule type="cellIs" dxfId="3" priority="9" operator="greaterThan">
      <formula>0.1</formula>
    </cfRule>
  </conditionalFormatting>
  <conditionalFormatting sqref="B26">
    <cfRule type="cellIs" dxfId="2" priority="8" operator="greaterThan">
      <formula>0.05</formula>
    </cfRule>
  </conditionalFormatting>
  <dataValidations count="1">
    <dataValidation type="list" errorStyle="warning" allowBlank="1" showInputMessage="1" showErrorMessage="1" sqref="B5 B7:B8 B11:B17">
      <formula1>"Yes,Mod,No,n/a,??"</formula1>
    </dataValidation>
  </dataValidations>
  <printOptions gridLines="1"/>
  <pageMargins left="0.75" right="0.75" top="1" bottom="1" header="0.5" footer="0.5"/>
  <pageSetup scale="72" fitToHeight="6" orientation="landscape" r:id="rId1"/>
  <headerFooter alignWithMargins="0">
    <oddHeader>&amp;L&lt;Product&gt;, ver v.m.r&amp;C&amp;"Arial,Bold"&amp;12Tailoring and Planning Worksheet&amp;R&amp;A</oddHeader>
    <oddFooter>&amp;LPrinted on &amp;D&amp;C&amp;"Arial,Bold"Vangent, Inc. Proprietary
Copyright Vangent, Inc. All Rights Reserved&amp;RPage &amp;P</oddFooter>
  </headerFooter>
  <extLst>
    <ext xmlns:x14="http://schemas.microsoft.com/office/spreadsheetml/2009/9/main" uri="{78C0D931-6437-407d-A8EE-F0AAD7539E65}">
      <x14:conditionalFormattings>
        <x14:conditionalFormatting xmlns:xm="http://schemas.microsoft.com/office/excel/2006/main">
          <x14:cfRule type="expression" priority="11" stopIfTrue="1" id="{F9D9DC3C-94A0-47B7-89E9-35AACADDF571}">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B11:B17 B7:B8</xm:sqref>
        </x14:conditionalFormatting>
        <x14:conditionalFormatting xmlns:xm="http://schemas.microsoft.com/office/excel/2006/main">
          <x14:cfRule type="expression" priority="13" stopIfTrue="1" id="{953F7B82-2C7F-4A84-8641-7C4C761D5B36}">
            <xm:f>AND('\Documents and Settings\clarph\My Documents\DATA\SCAMPIs\MA Rework\[Tailoring and Planning Worksheet-newMandA-JD.xlsx]AIM Build Compliant'!#REF!="REQ",'\Documents and Settings\clarph\My Documents\DATA\SCAMPIs\MA Rework\[Tailoring and Planning Worksheet-newMandA-JD.xlsx]AIM Build Compliant'!#REF!="No")</xm:f>
            <x14:dxf>
              <font>
                <b/>
                <i val="0"/>
                <condense val="0"/>
                <extend val="0"/>
                <color indexed="10"/>
              </font>
            </x14:dxf>
          </x14:cfRule>
          <xm:sqref>B5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4"/>
  <sheetViews>
    <sheetView zoomScale="125" zoomScaleNormal="125" workbookViewId="0">
      <selection activeCell="C68" sqref="C68"/>
    </sheetView>
  </sheetViews>
  <sheetFormatPr defaultRowHeight="13.2" x14ac:dyDescent="0.25"/>
  <sheetData>
    <row r="1" spans="2:7" x14ac:dyDescent="0.25">
      <c r="F1" s="105" t="s">
        <v>324</v>
      </c>
      <c r="G1" s="105" t="s">
        <v>323</v>
      </c>
    </row>
    <row r="2" spans="2:7" x14ac:dyDescent="0.25">
      <c r="B2" s="84" t="s">
        <v>283</v>
      </c>
    </row>
    <row r="4" spans="2:7" x14ac:dyDescent="0.25">
      <c r="C4" s="84" t="s">
        <v>287</v>
      </c>
    </row>
    <row r="5" spans="2:7" x14ac:dyDescent="0.25">
      <c r="B5" t="s">
        <v>324</v>
      </c>
      <c r="D5" t="s">
        <v>291</v>
      </c>
    </row>
    <row r="6" spans="2:7" x14ac:dyDescent="0.25">
      <c r="B6" t="s">
        <v>324</v>
      </c>
      <c r="D6" t="s">
        <v>292</v>
      </c>
    </row>
    <row r="7" spans="2:7" ht="13.5" customHeight="1" x14ac:dyDescent="0.25">
      <c r="B7" t="s">
        <v>324</v>
      </c>
      <c r="D7" t="s">
        <v>284</v>
      </c>
    </row>
    <row r="8" spans="2:7" ht="13.5" customHeight="1" x14ac:dyDescent="0.25">
      <c r="B8" t="s">
        <v>324</v>
      </c>
      <c r="D8" t="s">
        <v>293</v>
      </c>
    </row>
    <row r="9" spans="2:7" ht="13.5" customHeight="1" x14ac:dyDescent="0.25">
      <c r="B9" t="s">
        <v>324</v>
      </c>
      <c r="D9" t="s">
        <v>314</v>
      </c>
    </row>
    <row r="10" spans="2:7" x14ac:dyDescent="0.25">
      <c r="B10" t="s">
        <v>324</v>
      </c>
      <c r="D10" t="s">
        <v>285</v>
      </c>
    </row>
    <row r="11" spans="2:7" x14ac:dyDescent="0.25">
      <c r="B11" t="s">
        <v>324</v>
      </c>
      <c r="D11" t="s">
        <v>290</v>
      </c>
    </row>
    <row r="12" spans="2:7" x14ac:dyDescent="0.25">
      <c r="B12" t="s">
        <v>324</v>
      </c>
      <c r="E12" t="s">
        <v>286</v>
      </c>
    </row>
    <row r="15" spans="2:7" x14ac:dyDescent="0.25">
      <c r="C15" s="84" t="s">
        <v>510</v>
      </c>
    </row>
    <row r="16" spans="2:7" x14ac:dyDescent="0.25">
      <c r="B16" t="s">
        <v>324</v>
      </c>
      <c r="D16" t="s">
        <v>288</v>
      </c>
    </row>
    <row r="17" spans="2:5" x14ac:dyDescent="0.25">
      <c r="B17" t="s">
        <v>324</v>
      </c>
      <c r="D17" t="s">
        <v>289</v>
      </c>
    </row>
    <row r="20" spans="2:5" x14ac:dyDescent="0.25">
      <c r="C20" s="84" t="s">
        <v>294</v>
      </c>
    </row>
    <row r="21" spans="2:5" x14ac:dyDescent="0.25">
      <c r="B21" t="s">
        <v>324</v>
      </c>
      <c r="D21" t="s">
        <v>310</v>
      </c>
    </row>
    <row r="22" spans="2:5" x14ac:dyDescent="0.25">
      <c r="B22" t="s">
        <v>324</v>
      </c>
      <c r="D22" t="s">
        <v>297</v>
      </c>
    </row>
    <row r="23" spans="2:5" x14ac:dyDescent="0.25">
      <c r="B23" t="s">
        <v>324</v>
      </c>
      <c r="E23" t="s">
        <v>295</v>
      </c>
    </row>
    <row r="24" spans="2:5" x14ac:dyDescent="0.25">
      <c r="B24" t="s">
        <v>324</v>
      </c>
      <c r="E24" t="s">
        <v>296</v>
      </c>
    </row>
    <row r="25" spans="2:5" x14ac:dyDescent="0.25">
      <c r="B25" t="s">
        <v>324</v>
      </c>
      <c r="D25" t="s">
        <v>298</v>
      </c>
    </row>
    <row r="26" spans="2:5" x14ac:dyDescent="0.25">
      <c r="B26" t="s">
        <v>324</v>
      </c>
      <c r="D26" t="s">
        <v>302</v>
      </c>
    </row>
    <row r="27" spans="2:5" x14ac:dyDescent="0.25">
      <c r="B27" t="s">
        <v>324</v>
      </c>
      <c r="D27" s="104" t="s">
        <v>311</v>
      </c>
    </row>
    <row r="28" spans="2:5" x14ac:dyDescent="0.25">
      <c r="D28" s="104"/>
    </row>
    <row r="30" spans="2:5" x14ac:dyDescent="0.25">
      <c r="C30" s="84" t="s">
        <v>309</v>
      </c>
    </row>
    <row r="31" spans="2:5" x14ac:dyDescent="0.25">
      <c r="B31" t="s">
        <v>324</v>
      </c>
      <c r="D31" t="s">
        <v>299</v>
      </c>
    </row>
    <row r="32" spans="2:5" x14ac:dyDescent="0.25">
      <c r="B32" t="s">
        <v>324</v>
      </c>
      <c r="D32" t="s">
        <v>300</v>
      </c>
    </row>
    <row r="33" spans="2:5" x14ac:dyDescent="0.25">
      <c r="B33" t="s">
        <v>324</v>
      </c>
      <c r="D33" t="s">
        <v>301</v>
      </c>
    </row>
    <row r="34" spans="2:5" x14ac:dyDescent="0.25">
      <c r="B34" t="s">
        <v>324</v>
      </c>
      <c r="D34" t="s">
        <v>312</v>
      </c>
    </row>
    <row r="35" spans="2:5" x14ac:dyDescent="0.25">
      <c r="B35" t="s">
        <v>324</v>
      </c>
      <c r="D35" t="s">
        <v>326</v>
      </c>
    </row>
    <row r="36" spans="2:5" x14ac:dyDescent="0.25">
      <c r="C36" t="s">
        <v>324</v>
      </c>
      <c r="E36" s="68" t="s">
        <v>332</v>
      </c>
    </row>
    <row r="37" spans="2:5" x14ac:dyDescent="0.25">
      <c r="C37" t="s">
        <v>324</v>
      </c>
      <c r="E37" t="s">
        <v>325</v>
      </c>
    </row>
    <row r="38" spans="2:5" x14ac:dyDescent="0.25">
      <c r="B38" t="s">
        <v>324</v>
      </c>
    </row>
    <row r="39" spans="2:5" x14ac:dyDescent="0.25">
      <c r="B39" t="s">
        <v>324</v>
      </c>
      <c r="D39" t="s">
        <v>327</v>
      </c>
    </row>
    <row r="41" spans="2:5" x14ac:dyDescent="0.25">
      <c r="C41" s="84" t="s">
        <v>306</v>
      </c>
    </row>
    <row r="42" spans="2:5" x14ac:dyDescent="0.25">
      <c r="B42" t="s">
        <v>324</v>
      </c>
      <c r="D42" t="s">
        <v>506</v>
      </c>
    </row>
    <row r="43" spans="2:5" x14ac:dyDescent="0.25">
      <c r="B43" t="s">
        <v>324</v>
      </c>
      <c r="E43" t="s">
        <v>305</v>
      </c>
    </row>
    <row r="44" spans="2:5" x14ac:dyDescent="0.25">
      <c r="B44" t="s">
        <v>324</v>
      </c>
      <c r="D44" t="s">
        <v>307</v>
      </c>
    </row>
    <row r="45" spans="2:5" x14ac:dyDescent="0.25">
      <c r="B45" t="s">
        <v>324</v>
      </c>
      <c r="D45" t="s">
        <v>304</v>
      </c>
    </row>
    <row r="46" spans="2:5" x14ac:dyDescent="0.25">
      <c r="C46" t="s">
        <v>324</v>
      </c>
      <c r="E46" t="s">
        <v>329</v>
      </c>
    </row>
    <row r="47" spans="2:5" x14ac:dyDescent="0.25">
      <c r="B47" t="s">
        <v>324</v>
      </c>
      <c r="D47" t="s">
        <v>303</v>
      </c>
    </row>
    <row r="48" spans="2:5" x14ac:dyDescent="0.25">
      <c r="C48" t="s">
        <v>324</v>
      </c>
      <c r="E48" t="s">
        <v>330</v>
      </c>
    </row>
    <row r="49" spans="2:5" x14ac:dyDescent="0.25">
      <c r="B49" t="s">
        <v>324</v>
      </c>
      <c r="D49" t="s">
        <v>308</v>
      </c>
    </row>
    <row r="50" spans="2:5" x14ac:dyDescent="0.25">
      <c r="C50" t="s">
        <v>324</v>
      </c>
      <c r="E50" t="s">
        <v>331</v>
      </c>
    </row>
    <row r="51" spans="2:5" x14ac:dyDescent="0.25">
      <c r="B51" t="s">
        <v>324</v>
      </c>
      <c r="D51" t="s">
        <v>328</v>
      </c>
    </row>
    <row r="54" spans="2:5" x14ac:dyDescent="0.25">
      <c r="C54" s="84" t="s">
        <v>318</v>
      </c>
    </row>
    <row r="55" spans="2:5" x14ac:dyDescent="0.25">
      <c r="B55" t="s">
        <v>324</v>
      </c>
      <c r="D55" t="s">
        <v>319</v>
      </c>
    </row>
    <row r="56" spans="2:5" x14ac:dyDescent="0.25">
      <c r="B56" t="s">
        <v>324</v>
      </c>
      <c r="D56" t="s">
        <v>321</v>
      </c>
    </row>
    <row r="57" spans="2:5" x14ac:dyDescent="0.25">
      <c r="B57" t="s">
        <v>324</v>
      </c>
      <c r="D57" t="s">
        <v>320</v>
      </c>
    </row>
    <row r="58" spans="2:5" x14ac:dyDescent="0.25">
      <c r="B58" t="s">
        <v>324</v>
      </c>
      <c r="D58" t="s">
        <v>322</v>
      </c>
    </row>
    <row r="61" spans="2:5" x14ac:dyDescent="0.25">
      <c r="C61" s="222" t="s">
        <v>316</v>
      </c>
    </row>
    <row r="62" spans="2:5" x14ac:dyDescent="0.25">
      <c r="B62" t="s">
        <v>324</v>
      </c>
      <c r="D62" t="s">
        <v>313</v>
      </c>
    </row>
    <row r="63" spans="2:5" x14ac:dyDescent="0.25">
      <c r="B63" t="s">
        <v>324</v>
      </c>
      <c r="D63" t="s">
        <v>315</v>
      </c>
    </row>
    <row r="64" spans="2:5" x14ac:dyDescent="0.25">
      <c r="B64" t="s">
        <v>324</v>
      </c>
      <c r="D64" t="s">
        <v>317</v>
      </c>
    </row>
  </sheetData>
  <dataValidations count="1">
    <dataValidation type="list" allowBlank="1" showInputMessage="1" showErrorMessage="1" sqref="C36:C37 B5:B64 C46 C48 C50">
      <formula1>$F$1:$G$1</formula1>
    </dataValidation>
  </dataValidation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6"/>
  <sheetViews>
    <sheetView workbookViewId="0">
      <selection activeCell="C4" sqref="C4"/>
    </sheetView>
  </sheetViews>
  <sheetFormatPr defaultRowHeight="13.2" x14ac:dyDescent="0.25"/>
  <cols>
    <col min="1" max="1" width="5.88671875" customWidth="1"/>
    <col min="2" max="2" width="27.109375" customWidth="1"/>
    <col min="3" max="3" width="5.33203125" customWidth="1"/>
    <col min="4" max="5" width="7.33203125" customWidth="1"/>
    <col min="6" max="6" width="7.44140625" customWidth="1"/>
    <col min="7" max="7" width="4.88671875" customWidth="1"/>
    <col min="8" max="8" width="6.44140625" customWidth="1"/>
    <col min="9" max="9" width="5" customWidth="1"/>
    <col min="10" max="10" width="4.5546875" customWidth="1"/>
    <col min="11" max="11" width="9" customWidth="1"/>
    <col min="12" max="12" width="4.109375" customWidth="1"/>
    <col min="13" max="13" width="6.6640625" customWidth="1"/>
    <col min="14" max="14" width="6.44140625" customWidth="1"/>
    <col min="15" max="15" width="4.5546875" customWidth="1"/>
    <col min="16" max="16" width="6.44140625" customWidth="1"/>
    <col min="17" max="17" width="5.44140625" customWidth="1"/>
    <col min="18" max="18" width="5.5546875" customWidth="1"/>
    <col min="19" max="19" width="6.44140625" customWidth="1"/>
    <col min="20" max="20" width="6.88671875" customWidth="1"/>
    <col min="21" max="21" width="6.5546875" customWidth="1"/>
    <col min="22" max="22" width="7.33203125" customWidth="1"/>
    <col min="23" max="23" width="6.109375" customWidth="1"/>
    <col min="24" max="24" width="5.5546875" customWidth="1"/>
    <col min="25" max="25" width="5.33203125" customWidth="1"/>
    <col min="26" max="26" width="8.6640625" customWidth="1"/>
    <col min="27" max="27" width="10.88671875" customWidth="1"/>
    <col min="28" max="28" width="7.88671875" customWidth="1"/>
  </cols>
  <sheetData>
    <row r="1" spans="1:30" ht="13.8" thickBot="1" x14ac:dyDescent="0.3"/>
    <row r="2" spans="1:30" ht="77.25" customHeight="1" thickBot="1" x14ac:dyDescent="0.3">
      <c r="B2" s="107" t="s">
        <v>412</v>
      </c>
      <c r="C2" s="108" t="s">
        <v>224</v>
      </c>
      <c r="D2" s="109" t="s">
        <v>133</v>
      </c>
      <c r="E2" s="109" t="s">
        <v>225</v>
      </c>
      <c r="F2" s="110" t="s">
        <v>134</v>
      </c>
      <c r="G2" s="108" t="s">
        <v>124</v>
      </c>
      <c r="H2" s="109" t="s">
        <v>121</v>
      </c>
      <c r="I2" s="109" t="s">
        <v>118</v>
      </c>
      <c r="J2" s="109" t="s">
        <v>119</v>
      </c>
      <c r="K2" s="109" t="s">
        <v>333</v>
      </c>
      <c r="L2" s="110" t="s">
        <v>120</v>
      </c>
      <c r="M2" s="108" t="s">
        <v>143</v>
      </c>
      <c r="N2" s="110" t="s">
        <v>144</v>
      </c>
      <c r="O2" s="108" t="s">
        <v>148</v>
      </c>
      <c r="P2" s="109" t="s">
        <v>226</v>
      </c>
      <c r="Q2" s="109" t="s">
        <v>334</v>
      </c>
      <c r="R2" s="109" t="s">
        <v>335</v>
      </c>
      <c r="S2" s="109" t="s">
        <v>147</v>
      </c>
      <c r="T2" s="110" t="s">
        <v>222</v>
      </c>
      <c r="U2" s="108" t="s">
        <v>336</v>
      </c>
      <c r="V2" s="110" t="s">
        <v>123</v>
      </c>
      <c r="W2" s="111" t="s">
        <v>337</v>
      </c>
      <c r="X2" s="112" t="s">
        <v>338</v>
      </c>
      <c r="Y2" s="112" t="s">
        <v>157</v>
      </c>
      <c r="Z2" s="112" t="s">
        <v>339</v>
      </c>
      <c r="AA2" s="113" t="s">
        <v>159</v>
      </c>
      <c r="AB2" s="108" t="s">
        <v>340</v>
      </c>
      <c r="AC2" s="110" t="s">
        <v>341</v>
      </c>
      <c r="AD2" s="114"/>
    </row>
    <row r="3" spans="1:30" ht="19.5" customHeight="1" thickBot="1" x14ac:dyDescent="0.3">
      <c r="B3" s="115"/>
      <c r="C3" s="303" t="s">
        <v>93</v>
      </c>
      <c r="D3" s="304"/>
      <c r="E3" s="304"/>
      <c r="F3" s="305"/>
      <c r="G3" s="303" t="s">
        <v>92</v>
      </c>
      <c r="H3" s="304"/>
      <c r="I3" s="304"/>
      <c r="J3" s="304"/>
      <c r="K3" s="306"/>
      <c r="L3" s="306"/>
      <c r="M3" s="307" t="s">
        <v>96</v>
      </c>
      <c r="N3" s="308"/>
      <c r="O3" s="301" t="s">
        <v>98</v>
      </c>
      <c r="P3" s="309"/>
      <c r="Q3" s="309"/>
      <c r="R3" s="309"/>
      <c r="S3" s="309"/>
      <c r="T3" s="310"/>
      <c r="U3" s="311" t="s">
        <v>342</v>
      </c>
      <c r="V3" s="312"/>
      <c r="W3" s="301" t="s">
        <v>20</v>
      </c>
      <c r="X3" s="313"/>
      <c r="Y3" s="313"/>
      <c r="Z3" s="313"/>
      <c r="AA3" s="314"/>
      <c r="AB3" s="301" t="s">
        <v>207</v>
      </c>
      <c r="AC3" s="302"/>
      <c r="AD3" s="116"/>
    </row>
    <row r="4" spans="1:30" ht="14.4" thickBot="1" x14ac:dyDescent="0.3">
      <c r="B4" s="117" t="s">
        <v>343</v>
      </c>
      <c r="C4" s="118" t="s">
        <v>370</v>
      </c>
      <c r="D4" s="119"/>
      <c r="E4" s="119"/>
      <c r="F4" s="120"/>
      <c r="G4" s="121"/>
      <c r="H4" s="122"/>
      <c r="I4" s="122"/>
      <c r="J4" s="122"/>
      <c r="K4" s="122"/>
      <c r="L4" s="123"/>
      <c r="M4" s="124"/>
      <c r="N4" s="120"/>
      <c r="O4" s="124"/>
      <c r="P4" s="119"/>
      <c r="Q4" s="119"/>
      <c r="R4" s="119"/>
      <c r="S4" s="119"/>
      <c r="T4" s="120"/>
      <c r="U4" s="124"/>
      <c r="V4" s="120"/>
      <c r="W4" s="118"/>
      <c r="X4" s="119"/>
      <c r="Y4" s="119"/>
      <c r="Z4" s="119"/>
      <c r="AA4" s="120"/>
      <c r="AB4" s="124"/>
      <c r="AC4" s="120"/>
    </row>
    <row r="5" spans="1:30" ht="14.4" thickBot="1" x14ac:dyDescent="0.3">
      <c r="B5" s="125" t="s">
        <v>344</v>
      </c>
      <c r="C5" s="126"/>
      <c r="D5" s="127" t="s">
        <v>370</v>
      </c>
      <c r="E5" s="127" t="s">
        <v>370</v>
      </c>
      <c r="F5" s="128"/>
      <c r="G5" s="129"/>
      <c r="H5" s="130"/>
      <c r="I5" s="127"/>
      <c r="J5" s="127"/>
      <c r="K5" s="127"/>
      <c r="L5" s="131"/>
      <c r="M5" s="126"/>
      <c r="N5" s="128"/>
      <c r="O5" s="126"/>
      <c r="P5" s="130"/>
      <c r="Q5" s="130"/>
      <c r="R5" s="130"/>
      <c r="S5" s="130"/>
      <c r="T5" s="128"/>
      <c r="U5" s="126"/>
      <c r="V5" s="128"/>
      <c r="W5" s="126"/>
      <c r="X5" s="130"/>
      <c r="Y5" s="130"/>
      <c r="Z5" s="130"/>
      <c r="AA5" s="132"/>
      <c r="AB5" s="133"/>
      <c r="AC5" s="132"/>
    </row>
    <row r="6" spans="1:30" ht="28.2" thickBot="1" x14ac:dyDescent="0.3">
      <c r="B6" s="134" t="s">
        <v>345</v>
      </c>
      <c r="C6" s="135"/>
      <c r="D6" s="136" t="s">
        <v>370</v>
      </c>
      <c r="E6" s="137"/>
      <c r="F6" s="138" t="s">
        <v>370</v>
      </c>
      <c r="G6" s="139"/>
      <c r="H6" s="137"/>
      <c r="I6" s="136"/>
      <c r="J6" s="136"/>
      <c r="K6" s="136"/>
      <c r="L6" s="140"/>
      <c r="M6" s="135"/>
      <c r="N6" s="141"/>
      <c r="O6" s="135"/>
      <c r="P6" s="137"/>
      <c r="Q6" s="137"/>
      <c r="R6" s="137"/>
      <c r="S6" s="137"/>
      <c r="T6" s="141"/>
      <c r="U6" s="135"/>
      <c r="V6" s="141"/>
      <c r="W6" s="135"/>
      <c r="X6" s="137"/>
      <c r="Y6" s="137"/>
      <c r="Z6" s="137"/>
      <c r="AA6" s="141"/>
      <c r="AB6" s="135"/>
      <c r="AC6" s="141"/>
    </row>
    <row r="7" spans="1:30" ht="14.4" thickBot="1" x14ac:dyDescent="0.3">
      <c r="B7" s="125" t="s">
        <v>346</v>
      </c>
      <c r="C7" s="126"/>
      <c r="D7" s="127" t="s">
        <v>370</v>
      </c>
      <c r="E7" s="127" t="s">
        <v>370</v>
      </c>
      <c r="F7" s="128" t="s">
        <v>370</v>
      </c>
      <c r="G7" s="129"/>
      <c r="H7" s="130"/>
      <c r="I7" s="127"/>
      <c r="J7" s="127"/>
      <c r="K7" s="130"/>
      <c r="L7" s="131"/>
      <c r="M7" s="126"/>
      <c r="N7" s="128"/>
      <c r="O7" s="126"/>
      <c r="P7" s="130"/>
      <c r="Q7" s="130"/>
      <c r="R7" s="130"/>
      <c r="S7" s="130"/>
      <c r="T7" s="128"/>
      <c r="U7" s="126"/>
      <c r="V7" s="128"/>
      <c r="W7" s="126"/>
      <c r="X7" s="130"/>
      <c r="Y7" s="130"/>
      <c r="Z7" s="130"/>
      <c r="AA7" s="128"/>
      <c r="AB7" s="126"/>
      <c r="AC7" s="128"/>
    </row>
    <row r="8" spans="1:30" ht="28.2" thickBot="1" x14ac:dyDescent="0.3">
      <c r="B8" s="134" t="s">
        <v>347</v>
      </c>
      <c r="C8" s="135"/>
      <c r="D8" s="137" t="s">
        <v>370</v>
      </c>
      <c r="E8" s="136" t="s">
        <v>370</v>
      </c>
      <c r="F8" s="138" t="s">
        <v>370</v>
      </c>
      <c r="G8" s="139"/>
      <c r="H8" s="137"/>
      <c r="I8" s="136"/>
      <c r="J8" s="136"/>
      <c r="K8" s="136"/>
      <c r="L8" s="142" t="s">
        <v>370</v>
      </c>
      <c r="M8" s="143" t="s">
        <v>370</v>
      </c>
      <c r="N8" s="138" t="s">
        <v>370</v>
      </c>
      <c r="O8" s="143" t="s">
        <v>370</v>
      </c>
      <c r="P8" s="136" t="s">
        <v>370</v>
      </c>
      <c r="Q8" s="137"/>
      <c r="R8" s="137"/>
      <c r="S8" s="137"/>
      <c r="T8" s="141"/>
      <c r="U8" s="135"/>
      <c r="V8" s="141"/>
      <c r="W8" s="143" t="s">
        <v>370</v>
      </c>
      <c r="X8" s="137"/>
      <c r="Y8" s="137"/>
      <c r="Z8" s="136" t="s">
        <v>370</v>
      </c>
      <c r="AA8" s="141"/>
      <c r="AB8" s="135"/>
      <c r="AC8" s="141"/>
    </row>
    <row r="9" spans="1:30" ht="28.8" thickTop="1" thickBot="1" x14ac:dyDescent="0.3">
      <c r="B9" s="144" t="s">
        <v>348</v>
      </c>
      <c r="C9" s="145"/>
      <c r="D9" s="146"/>
      <c r="E9" s="146"/>
      <c r="F9" s="147"/>
      <c r="G9" s="148" t="s">
        <v>370</v>
      </c>
      <c r="H9" s="149"/>
      <c r="I9" s="149"/>
      <c r="J9" s="149"/>
      <c r="K9" s="149"/>
      <c r="L9" s="150"/>
      <c r="M9" s="151"/>
      <c r="N9" s="152"/>
      <c r="O9" s="151"/>
      <c r="P9" s="149"/>
      <c r="Q9" s="149"/>
      <c r="R9" s="149"/>
      <c r="S9" s="149"/>
      <c r="T9" s="152"/>
      <c r="U9" s="151"/>
      <c r="V9" s="152"/>
      <c r="W9" s="151"/>
      <c r="X9" s="149"/>
      <c r="Y9" s="149"/>
      <c r="Z9" s="149"/>
      <c r="AA9" s="152"/>
      <c r="AB9" s="151"/>
      <c r="AC9" s="152"/>
    </row>
    <row r="10" spans="1:30" ht="14.4" thickBot="1" x14ac:dyDescent="0.3">
      <c r="A10" s="71"/>
      <c r="B10" s="134" t="s">
        <v>349</v>
      </c>
      <c r="C10" s="153"/>
      <c r="D10" s="154"/>
      <c r="E10" s="154"/>
      <c r="F10" s="155"/>
      <c r="G10" s="139" t="s">
        <v>370</v>
      </c>
      <c r="H10" s="137"/>
      <c r="I10" s="137"/>
      <c r="J10" s="137"/>
      <c r="K10" s="137"/>
      <c r="L10" s="140"/>
      <c r="M10" s="135"/>
      <c r="N10" s="141"/>
      <c r="O10" s="135"/>
      <c r="P10" s="137"/>
      <c r="Q10" s="137"/>
      <c r="R10" s="137"/>
      <c r="S10" s="137"/>
      <c r="T10" s="141"/>
      <c r="U10" s="135"/>
      <c r="V10" s="141"/>
      <c r="W10" s="135"/>
      <c r="X10" s="137"/>
      <c r="Y10" s="137"/>
      <c r="Z10" s="137"/>
      <c r="AA10" s="141"/>
      <c r="AB10" s="135"/>
      <c r="AC10" s="141"/>
    </row>
    <row r="11" spans="1:30" ht="14.4" thickBot="1" x14ac:dyDescent="0.3">
      <c r="B11" s="125" t="s">
        <v>350</v>
      </c>
      <c r="C11" s="156"/>
      <c r="D11" s="157"/>
      <c r="E11" s="157"/>
      <c r="F11" s="158"/>
      <c r="G11" s="129" t="s">
        <v>370</v>
      </c>
      <c r="H11" s="130" t="s">
        <v>370</v>
      </c>
      <c r="I11" s="127"/>
      <c r="J11" s="127"/>
      <c r="K11" s="127"/>
      <c r="L11" s="131"/>
      <c r="M11" s="126"/>
      <c r="N11" s="128"/>
      <c r="O11" s="126"/>
      <c r="P11" s="130"/>
      <c r="Q11" s="130"/>
      <c r="R11" s="130"/>
      <c r="S11" s="130"/>
      <c r="T11" s="128"/>
      <c r="U11" s="126"/>
      <c r="V11" s="128"/>
      <c r="W11" s="126"/>
      <c r="X11" s="130"/>
      <c r="Y11" s="130"/>
      <c r="Z11" s="130"/>
      <c r="AA11" s="128"/>
      <c r="AB11" s="126"/>
      <c r="AC11" s="128"/>
    </row>
    <row r="12" spans="1:30" ht="14.4" thickBot="1" x14ac:dyDescent="0.3">
      <c r="B12" s="134" t="s">
        <v>351</v>
      </c>
      <c r="C12" s="153"/>
      <c r="D12" s="154"/>
      <c r="E12" s="154"/>
      <c r="F12" s="155"/>
      <c r="G12" s="139" t="s">
        <v>370</v>
      </c>
      <c r="H12" s="137"/>
      <c r="I12" s="136" t="s">
        <v>370</v>
      </c>
      <c r="J12" s="136" t="s">
        <v>370</v>
      </c>
      <c r="K12" s="136" t="s">
        <v>370</v>
      </c>
      <c r="L12" s="140"/>
      <c r="M12" s="135"/>
      <c r="N12" s="141"/>
      <c r="O12" s="135"/>
      <c r="P12" s="137"/>
      <c r="Q12" s="137"/>
      <c r="R12" s="137"/>
      <c r="S12" s="137"/>
      <c r="T12" s="141"/>
      <c r="U12" s="135"/>
      <c r="V12" s="141"/>
      <c r="W12" s="135"/>
      <c r="X12" s="137"/>
      <c r="Y12" s="137"/>
      <c r="Z12" s="137"/>
      <c r="AA12" s="141"/>
      <c r="AB12" s="135"/>
      <c r="AC12" s="141"/>
    </row>
    <row r="13" spans="1:30" ht="14.4" thickBot="1" x14ac:dyDescent="0.3">
      <c r="B13" s="125" t="s">
        <v>352</v>
      </c>
      <c r="C13" s="156"/>
      <c r="D13" s="157"/>
      <c r="E13" s="157"/>
      <c r="F13" s="158"/>
      <c r="G13" s="129" t="s">
        <v>370</v>
      </c>
      <c r="H13" s="130"/>
      <c r="I13" s="127" t="s">
        <v>370</v>
      </c>
      <c r="J13" s="127" t="s">
        <v>370</v>
      </c>
      <c r="K13" s="130" t="s">
        <v>370</v>
      </c>
      <c r="L13" s="131"/>
      <c r="M13" s="126"/>
      <c r="N13" s="128"/>
      <c r="O13" s="126"/>
      <c r="P13" s="130"/>
      <c r="Q13" s="130"/>
      <c r="R13" s="130"/>
      <c r="S13" s="130"/>
      <c r="T13" s="128"/>
      <c r="U13" s="126"/>
      <c r="V13" s="128"/>
      <c r="W13" s="126"/>
      <c r="X13" s="130"/>
      <c r="Y13" s="130"/>
      <c r="Z13" s="130"/>
      <c r="AA13" s="128"/>
      <c r="AB13" s="126"/>
      <c r="AC13" s="128"/>
    </row>
    <row r="14" spans="1:30" ht="14.4" thickBot="1" x14ac:dyDescent="0.3">
      <c r="B14" s="134" t="s">
        <v>353</v>
      </c>
      <c r="C14" s="153"/>
      <c r="D14" s="154"/>
      <c r="E14" s="154"/>
      <c r="F14" s="155"/>
      <c r="G14" s="159" t="s">
        <v>370</v>
      </c>
      <c r="H14" s="137"/>
      <c r="I14" s="136" t="s">
        <v>370</v>
      </c>
      <c r="J14" s="136" t="s">
        <v>370</v>
      </c>
      <c r="K14" s="137"/>
      <c r="L14" s="142"/>
      <c r="M14" s="143"/>
      <c r="N14" s="138"/>
      <c r="O14" s="143"/>
      <c r="P14" s="136"/>
      <c r="Q14" s="136"/>
      <c r="R14" s="136"/>
      <c r="S14" s="136"/>
      <c r="T14" s="141"/>
      <c r="U14" s="135"/>
      <c r="V14" s="141"/>
      <c r="W14" s="135"/>
      <c r="X14" s="137"/>
      <c r="Y14" s="137"/>
      <c r="Z14" s="137"/>
      <c r="AA14" s="141"/>
      <c r="AB14" s="135"/>
      <c r="AC14" s="141"/>
    </row>
    <row r="15" spans="1:30" ht="14.4" thickBot="1" x14ac:dyDescent="0.3">
      <c r="B15" s="125" t="s">
        <v>354</v>
      </c>
      <c r="C15" s="156"/>
      <c r="D15" s="157"/>
      <c r="E15" s="157"/>
      <c r="F15" s="158"/>
      <c r="G15" s="160"/>
      <c r="H15" s="130"/>
      <c r="I15" s="127" t="s">
        <v>370</v>
      </c>
      <c r="J15" s="127" t="s">
        <v>370</v>
      </c>
      <c r="K15" s="130"/>
      <c r="L15" s="161" t="s">
        <v>370</v>
      </c>
      <c r="M15" s="133"/>
      <c r="N15" s="132"/>
      <c r="O15" s="133"/>
      <c r="P15" s="127"/>
      <c r="Q15" s="127"/>
      <c r="R15" s="127"/>
      <c r="S15" s="127"/>
      <c r="T15" s="128"/>
      <c r="U15" s="126"/>
      <c r="V15" s="128"/>
      <c r="W15" s="126"/>
      <c r="X15" s="130"/>
      <c r="Y15" s="130"/>
      <c r="Z15" s="130"/>
      <c r="AA15" s="128"/>
      <c r="AB15" s="126"/>
      <c r="AC15" s="128"/>
    </row>
    <row r="16" spans="1:30" ht="14.4" thickBot="1" x14ac:dyDescent="0.3">
      <c r="B16" s="134" t="s">
        <v>355</v>
      </c>
      <c r="C16" s="153"/>
      <c r="D16" s="154"/>
      <c r="E16" s="154"/>
      <c r="F16" s="155"/>
      <c r="G16" s="159"/>
      <c r="H16" s="137"/>
      <c r="I16" s="137"/>
      <c r="J16" s="136" t="s">
        <v>370</v>
      </c>
      <c r="K16" s="137" t="s">
        <v>370</v>
      </c>
      <c r="L16" s="140" t="s">
        <v>370</v>
      </c>
      <c r="M16" s="135"/>
      <c r="N16" s="141"/>
      <c r="O16" s="143"/>
      <c r="P16" s="137"/>
      <c r="Q16" s="137"/>
      <c r="R16" s="137"/>
      <c r="S16" s="137"/>
      <c r="T16" s="141"/>
      <c r="U16" s="135"/>
      <c r="V16" s="141"/>
      <c r="W16" s="135"/>
      <c r="X16" s="137"/>
      <c r="Y16" s="137"/>
      <c r="Z16" s="137"/>
      <c r="AA16" s="141"/>
      <c r="AB16" s="135"/>
      <c r="AC16" s="141"/>
    </row>
    <row r="17" spans="1:29" ht="28.2" thickBot="1" x14ac:dyDescent="0.3">
      <c r="B17" s="125" t="s">
        <v>356</v>
      </c>
      <c r="C17" s="156"/>
      <c r="D17" s="157"/>
      <c r="E17" s="157"/>
      <c r="F17" s="158"/>
      <c r="G17" s="160"/>
      <c r="H17" s="130"/>
      <c r="I17" s="130"/>
      <c r="J17" s="130" t="s">
        <v>370</v>
      </c>
      <c r="K17" s="127"/>
      <c r="L17" s="131" t="s">
        <v>1</v>
      </c>
      <c r="M17" s="126"/>
      <c r="N17" s="128"/>
      <c r="O17" s="126" t="s">
        <v>370</v>
      </c>
      <c r="P17" s="130"/>
      <c r="Q17" s="130"/>
      <c r="R17" s="130"/>
      <c r="S17" s="130"/>
      <c r="T17" s="128"/>
      <c r="U17" s="126" t="s">
        <v>370</v>
      </c>
      <c r="V17" s="128"/>
      <c r="W17" s="126"/>
      <c r="X17" s="130"/>
      <c r="Y17" s="130"/>
      <c r="Z17" s="130"/>
      <c r="AA17" s="128"/>
      <c r="AB17" s="126"/>
      <c r="AC17" s="128"/>
    </row>
    <row r="18" spans="1:29" ht="14.4" thickBot="1" x14ac:dyDescent="0.3">
      <c r="B18" s="134" t="s">
        <v>357</v>
      </c>
      <c r="C18" s="153"/>
      <c r="D18" s="154"/>
      <c r="E18" s="154"/>
      <c r="F18" s="155"/>
      <c r="G18" s="159"/>
      <c r="H18" s="137"/>
      <c r="I18" s="137"/>
      <c r="J18" s="137"/>
      <c r="K18" s="136" t="s">
        <v>370</v>
      </c>
      <c r="L18" s="140"/>
      <c r="M18" s="135"/>
      <c r="N18" s="141"/>
      <c r="O18" s="135" t="s">
        <v>370</v>
      </c>
      <c r="P18" s="137"/>
      <c r="Q18" s="137"/>
      <c r="R18" s="137"/>
      <c r="S18" s="137"/>
      <c r="T18" s="141"/>
      <c r="U18" s="135"/>
      <c r="V18" s="141"/>
      <c r="W18" s="135"/>
      <c r="X18" s="137"/>
      <c r="Y18" s="137"/>
      <c r="Z18" s="137"/>
      <c r="AA18" s="141"/>
      <c r="AB18" s="135"/>
      <c r="AC18" s="141"/>
    </row>
    <row r="19" spans="1:29" ht="15" thickTop="1" thickBot="1" x14ac:dyDescent="0.3">
      <c r="B19" s="144" t="s">
        <v>358</v>
      </c>
      <c r="C19" s="145"/>
      <c r="D19" s="146"/>
      <c r="E19" s="146"/>
      <c r="F19" s="147"/>
      <c r="G19" s="148" t="s">
        <v>370</v>
      </c>
      <c r="H19" s="149"/>
      <c r="I19" s="149"/>
      <c r="J19" s="149" t="s">
        <v>370</v>
      </c>
      <c r="K19" s="149" t="s">
        <v>370</v>
      </c>
      <c r="L19" s="150"/>
      <c r="M19" s="151"/>
      <c r="N19" s="152"/>
      <c r="O19" s="151"/>
      <c r="P19" s="149"/>
      <c r="Q19" s="149"/>
      <c r="R19" s="149"/>
      <c r="S19" s="149"/>
      <c r="T19" s="152"/>
      <c r="U19" s="151"/>
      <c r="V19" s="152"/>
      <c r="W19" s="151"/>
      <c r="X19" s="149"/>
      <c r="Y19" s="149"/>
      <c r="Z19" s="149"/>
      <c r="AA19" s="152"/>
      <c r="AB19" s="151"/>
      <c r="AC19" s="152"/>
    </row>
    <row r="20" spans="1:29" ht="14.4" thickBot="1" x14ac:dyDescent="0.3">
      <c r="B20" s="134" t="s">
        <v>359</v>
      </c>
      <c r="C20" s="153"/>
      <c r="D20" s="154"/>
      <c r="E20" s="154"/>
      <c r="F20" s="155"/>
      <c r="G20" s="139"/>
      <c r="H20" s="137"/>
      <c r="I20" s="137"/>
      <c r="J20" s="137" t="s">
        <v>370</v>
      </c>
      <c r="K20" s="137" t="s">
        <v>370</v>
      </c>
      <c r="L20" s="140" t="s">
        <v>370</v>
      </c>
      <c r="M20" s="135"/>
      <c r="N20" s="141"/>
      <c r="O20" s="135"/>
      <c r="P20" s="137"/>
      <c r="Q20" s="137"/>
      <c r="R20" s="137"/>
      <c r="S20" s="137"/>
      <c r="T20" s="141"/>
      <c r="U20" s="135"/>
      <c r="V20" s="141"/>
      <c r="W20" s="135"/>
      <c r="X20" s="137"/>
      <c r="Y20" s="137"/>
      <c r="Z20" s="137"/>
      <c r="AA20" s="141"/>
      <c r="AB20" s="135"/>
      <c r="AC20" s="141"/>
    </row>
    <row r="21" spans="1:29" ht="15" thickTop="1" thickBot="1" x14ac:dyDescent="0.3">
      <c r="A21" s="68"/>
      <c r="B21" s="144" t="s">
        <v>97</v>
      </c>
      <c r="C21" s="145"/>
      <c r="D21" s="146"/>
      <c r="E21" s="146"/>
      <c r="F21" s="147"/>
      <c r="G21" s="148"/>
      <c r="H21" s="149"/>
      <c r="I21" s="149"/>
      <c r="J21" s="149"/>
      <c r="K21" s="149"/>
      <c r="L21" s="150"/>
      <c r="M21" s="151" t="s">
        <v>370</v>
      </c>
      <c r="N21" s="152" t="s">
        <v>370</v>
      </c>
      <c r="O21" s="151"/>
      <c r="P21" s="149"/>
      <c r="Q21" s="149"/>
      <c r="R21" s="149"/>
      <c r="S21" s="149"/>
      <c r="T21" s="152"/>
      <c r="U21" s="151"/>
      <c r="V21" s="152"/>
      <c r="W21" s="151"/>
      <c r="X21" s="149"/>
      <c r="Y21" s="149"/>
      <c r="Z21" s="149"/>
      <c r="AA21" s="152"/>
      <c r="AB21" s="151"/>
      <c r="AC21" s="152"/>
    </row>
    <row r="22" spans="1:29" ht="14.4" thickBot="1" x14ac:dyDescent="0.3">
      <c r="A22" s="68"/>
      <c r="B22" s="134" t="s">
        <v>252</v>
      </c>
      <c r="C22" s="153"/>
      <c r="D22" s="154"/>
      <c r="E22" s="154"/>
      <c r="F22" s="155"/>
      <c r="G22" s="139"/>
      <c r="H22" s="137"/>
      <c r="I22" s="137"/>
      <c r="J22" s="137"/>
      <c r="K22" s="137"/>
      <c r="L22" s="140"/>
      <c r="M22" s="135"/>
      <c r="N22" s="141" t="s">
        <v>370</v>
      </c>
      <c r="O22" s="135"/>
      <c r="P22" s="137"/>
      <c r="Q22" s="137"/>
      <c r="R22" s="137"/>
      <c r="S22" s="137"/>
      <c r="T22" s="141"/>
      <c r="U22" s="135"/>
      <c r="V22" s="141"/>
      <c r="W22" s="135"/>
      <c r="X22" s="137"/>
      <c r="Y22" s="137"/>
      <c r="Z22" s="137"/>
      <c r="AA22" s="141"/>
      <c r="AB22" s="135"/>
      <c r="AC22" s="141"/>
    </row>
    <row r="23" spans="1:29" ht="14.4" thickBot="1" x14ac:dyDescent="0.3">
      <c r="B23" s="125" t="s">
        <v>360</v>
      </c>
      <c r="C23" s="156"/>
      <c r="D23" s="157"/>
      <c r="E23" s="157"/>
      <c r="F23" s="158"/>
      <c r="G23" s="129"/>
      <c r="H23" s="130"/>
      <c r="I23" s="127"/>
      <c r="J23" s="127"/>
      <c r="K23" s="127"/>
      <c r="L23" s="131"/>
      <c r="M23" s="126" t="s">
        <v>370</v>
      </c>
      <c r="N23" s="128" t="s">
        <v>1</v>
      </c>
      <c r="O23" s="126"/>
      <c r="P23" s="130"/>
      <c r="Q23" s="130"/>
      <c r="R23" s="130"/>
      <c r="S23" s="130"/>
      <c r="T23" s="128" t="s">
        <v>370</v>
      </c>
      <c r="U23" s="126"/>
      <c r="V23" s="128"/>
      <c r="W23" s="126"/>
      <c r="X23" s="130"/>
      <c r="Y23" s="130"/>
      <c r="Z23" s="130"/>
      <c r="AA23" s="128"/>
      <c r="AB23" s="126"/>
      <c r="AC23" s="128"/>
    </row>
    <row r="24" spans="1:29" ht="14.4" thickBot="1" x14ac:dyDescent="0.3">
      <c r="B24" s="134" t="s">
        <v>361</v>
      </c>
      <c r="C24" s="153"/>
      <c r="D24" s="154"/>
      <c r="E24" s="154"/>
      <c r="F24" s="155"/>
      <c r="G24" s="139"/>
      <c r="H24" s="137"/>
      <c r="I24" s="136"/>
      <c r="J24" s="136"/>
      <c r="K24" s="136"/>
      <c r="L24" s="140"/>
      <c r="M24" s="135"/>
      <c r="N24" s="141"/>
      <c r="O24" s="135"/>
      <c r="P24" s="137"/>
      <c r="Q24" s="137"/>
      <c r="R24" s="137"/>
      <c r="S24" s="137"/>
      <c r="T24" s="141"/>
      <c r="U24" s="135"/>
      <c r="V24" s="141" t="s">
        <v>370</v>
      </c>
      <c r="W24" s="135"/>
      <c r="X24" s="137"/>
      <c r="Y24" s="137"/>
      <c r="Z24" s="137"/>
      <c r="AA24" s="141"/>
      <c r="AB24" s="135"/>
      <c r="AC24" s="141"/>
    </row>
    <row r="25" spans="1:29" ht="14.4" thickBot="1" x14ac:dyDescent="0.3">
      <c r="A25" s="68"/>
      <c r="B25" s="125" t="s">
        <v>362</v>
      </c>
      <c r="C25" s="156"/>
      <c r="D25" s="157"/>
      <c r="E25" s="157"/>
      <c r="F25" s="158"/>
      <c r="G25" s="129"/>
      <c r="H25" s="130"/>
      <c r="I25" s="127"/>
      <c r="J25" s="127"/>
      <c r="K25" s="130"/>
      <c r="L25" s="131"/>
      <c r="M25" s="126"/>
      <c r="N25" s="128"/>
      <c r="O25" s="126" t="s">
        <v>370</v>
      </c>
      <c r="P25" s="130"/>
      <c r="Q25" s="130"/>
      <c r="R25" s="130"/>
      <c r="S25" s="130"/>
      <c r="T25" s="128"/>
      <c r="U25" s="126"/>
      <c r="V25" s="128"/>
      <c r="W25" s="126"/>
      <c r="X25" s="130"/>
      <c r="Y25" s="130"/>
      <c r="Z25" s="130"/>
      <c r="AA25" s="128"/>
      <c r="AB25" s="126"/>
      <c r="AC25" s="128"/>
    </row>
    <row r="26" spans="1:29" ht="14.4" thickBot="1" x14ac:dyDescent="0.3">
      <c r="A26" s="68"/>
      <c r="B26" s="134" t="s">
        <v>363</v>
      </c>
      <c r="C26" s="153"/>
      <c r="D26" s="154"/>
      <c r="E26" s="154"/>
      <c r="F26" s="155"/>
      <c r="G26" s="159"/>
      <c r="H26" s="137"/>
      <c r="I26" s="136"/>
      <c r="J26" s="136"/>
      <c r="K26" s="137"/>
      <c r="L26" s="142"/>
      <c r="M26" s="143"/>
      <c r="N26" s="138"/>
      <c r="O26" s="143"/>
      <c r="P26" s="136" t="s">
        <v>370</v>
      </c>
      <c r="Q26" s="136"/>
      <c r="R26" s="136"/>
      <c r="S26" s="136"/>
      <c r="T26" s="141"/>
      <c r="U26" s="135"/>
      <c r="V26" s="141"/>
      <c r="W26" s="135"/>
      <c r="X26" s="137"/>
      <c r="Y26" s="137"/>
      <c r="Z26" s="137"/>
      <c r="AA26" s="141"/>
      <c r="AB26" s="135"/>
      <c r="AC26" s="141"/>
    </row>
    <row r="27" spans="1:29" ht="14.4" thickBot="1" x14ac:dyDescent="0.3">
      <c r="A27" s="68"/>
      <c r="B27" s="125" t="s">
        <v>364</v>
      </c>
      <c r="C27" s="156"/>
      <c r="D27" s="157"/>
      <c r="E27" s="157"/>
      <c r="F27" s="158"/>
      <c r="G27" s="160"/>
      <c r="H27" s="130"/>
      <c r="I27" s="127"/>
      <c r="J27" s="127"/>
      <c r="K27" s="130"/>
      <c r="L27" s="161"/>
      <c r="M27" s="133"/>
      <c r="N27" s="132"/>
      <c r="O27" s="133"/>
      <c r="P27" s="127"/>
      <c r="Q27" s="127" t="s">
        <v>370</v>
      </c>
      <c r="R27" s="127"/>
      <c r="S27" s="127"/>
      <c r="T27" s="128"/>
      <c r="U27" s="126"/>
      <c r="V27" s="128"/>
      <c r="W27" s="126"/>
      <c r="X27" s="130"/>
      <c r="Y27" s="130"/>
      <c r="Z27" s="130"/>
      <c r="AA27" s="128"/>
      <c r="AB27" s="126"/>
      <c r="AC27" s="128"/>
    </row>
    <row r="28" spans="1:29" ht="14.4" thickBot="1" x14ac:dyDescent="0.3">
      <c r="A28" s="68"/>
      <c r="B28" s="134" t="s">
        <v>254</v>
      </c>
      <c r="C28" s="153"/>
      <c r="D28" s="154"/>
      <c r="E28" s="154"/>
      <c r="F28" s="155"/>
      <c r="G28" s="159"/>
      <c r="H28" s="137"/>
      <c r="I28" s="137"/>
      <c r="J28" s="136"/>
      <c r="K28" s="137"/>
      <c r="L28" s="140"/>
      <c r="M28" s="135"/>
      <c r="N28" s="141"/>
      <c r="O28" s="143"/>
      <c r="P28" s="137"/>
      <c r="Q28" s="137"/>
      <c r="R28" s="137" t="s">
        <v>370</v>
      </c>
      <c r="S28" s="137" t="s">
        <v>370</v>
      </c>
      <c r="T28" s="141"/>
      <c r="U28" s="135"/>
      <c r="V28" s="141"/>
      <c r="W28" s="135"/>
      <c r="X28" s="137"/>
      <c r="Y28" s="137"/>
      <c r="Z28" s="137"/>
      <c r="AA28" s="141"/>
      <c r="AB28" s="135"/>
      <c r="AC28" s="141"/>
    </row>
    <row r="29" spans="1:29" ht="15" thickTop="1" thickBot="1" x14ac:dyDescent="0.3">
      <c r="B29" s="144" t="s">
        <v>365</v>
      </c>
      <c r="C29" s="145"/>
      <c r="D29" s="146"/>
      <c r="E29" s="146"/>
      <c r="F29" s="147"/>
      <c r="G29" s="148"/>
      <c r="H29" s="149"/>
      <c r="I29" s="149"/>
      <c r="J29" s="149"/>
      <c r="K29" s="149"/>
      <c r="L29" s="150"/>
      <c r="M29" s="151"/>
      <c r="N29" s="152"/>
      <c r="O29" s="151"/>
      <c r="P29" s="149"/>
      <c r="Q29" s="149"/>
      <c r="R29" s="149"/>
      <c r="S29" s="149" t="s">
        <v>370</v>
      </c>
      <c r="T29" s="152"/>
      <c r="U29" s="151"/>
      <c r="V29" s="152"/>
      <c r="W29" s="151"/>
      <c r="X29" s="149"/>
      <c r="Y29" s="149"/>
      <c r="Z29" s="149"/>
      <c r="AA29" s="152"/>
      <c r="AB29" s="151"/>
      <c r="AC29" s="152"/>
    </row>
    <row r="30" spans="1:29" ht="14.4" thickBot="1" x14ac:dyDescent="0.3">
      <c r="A30" s="71"/>
      <c r="B30" s="134" t="s">
        <v>160</v>
      </c>
      <c r="C30" s="153"/>
      <c r="D30" s="154"/>
      <c r="E30" s="154"/>
      <c r="F30" s="155"/>
      <c r="G30" s="139"/>
      <c r="H30" s="137"/>
      <c r="I30" s="137"/>
      <c r="J30" s="137"/>
      <c r="K30" s="137"/>
      <c r="L30" s="140"/>
      <c r="M30" s="135"/>
      <c r="N30" s="141"/>
      <c r="O30" s="135"/>
      <c r="P30" s="137"/>
      <c r="Q30" s="137"/>
      <c r="R30" s="137" t="s">
        <v>1</v>
      </c>
      <c r="S30" s="137" t="s">
        <v>1</v>
      </c>
      <c r="T30" s="141"/>
      <c r="U30" s="135"/>
      <c r="V30" s="141"/>
      <c r="W30" s="135" t="s">
        <v>370</v>
      </c>
      <c r="X30" s="137" t="s">
        <v>370</v>
      </c>
      <c r="Y30" s="137" t="s">
        <v>370</v>
      </c>
      <c r="Z30" s="137" t="s">
        <v>370</v>
      </c>
      <c r="AA30" s="141"/>
      <c r="AB30" s="135"/>
      <c r="AC30" s="141"/>
    </row>
    <row r="31" spans="1:29" ht="14.4" thickBot="1" x14ac:dyDescent="0.3">
      <c r="B31" s="125" t="s">
        <v>366</v>
      </c>
      <c r="C31" s="156"/>
      <c r="D31" s="157"/>
      <c r="E31" s="157"/>
      <c r="F31" s="158"/>
      <c r="G31" s="129"/>
      <c r="H31" s="130"/>
      <c r="I31" s="127"/>
      <c r="J31" s="127"/>
      <c r="K31" s="130"/>
      <c r="L31" s="131"/>
      <c r="M31" s="126"/>
      <c r="N31" s="128"/>
      <c r="O31" s="126"/>
      <c r="P31" s="130"/>
      <c r="Q31" s="130"/>
      <c r="R31" s="130"/>
      <c r="S31" s="130"/>
      <c r="T31" s="128"/>
      <c r="U31" s="126"/>
      <c r="V31" s="128"/>
      <c r="W31" s="126"/>
      <c r="X31" s="130"/>
      <c r="Y31" s="130"/>
      <c r="Z31" s="130"/>
      <c r="AA31" s="128" t="s">
        <v>370</v>
      </c>
      <c r="AB31" s="126"/>
      <c r="AC31" s="128"/>
    </row>
    <row r="32" spans="1:29" ht="14.4" thickBot="1" x14ac:dyDescent="0.3">
      <c r="B32" s="134" t="s">
        <v>367</v>
      </c>
      <c r="C32" s="162" t="s">
        <v>370</v>
      </c>
      <c r="D32" s="163" t="s">
        <v>370</v>
      </c>
      <c r="E32" s="163" t="s">
        <v>370</v>
      </c>
      <c r="F32" s="164" t="s">
        <v>370</v>
      </c>
      <c r="G32" s="159"/>
      <c r="H32" s="137"/>
      <c r="I32" s="136"/>
      <c r="J32" s="136"/>
      <c r="K32" s="137"/>
      <c r="L32" s="142"/>
      <c r="M32" s="143"/>
      <c r="N32" s="138"/>
      <c r="O32" s="143"/>
      <c r="P32" s="136"/>
      <c r="Q32" s="136"/>
      <c r="R32" s="136"/>
      <c r="S32" s="136"/>
      <c r="T32" s="141"/>
      <c r="U32" s="135"/>
      <c r="V32" s="141"/>
      <c r="W32" s="135"/>
      <c r="X32" s="137"/>
      <c r="Y32" s="137"/>
      <c r="Z32" s="137"/>
      <c r="AA32" s="141"/>
      <c r="AB32" s="135"/>
      <c r="AC32" s="141"/>
    </row>
    <row r="33" spans="2:29" ht="14.4" thickBot="1" x14ac:dyDescent="0.3">
      <c r="B33" s="125" t="s">
        <v>368</v>
      </c>
      <c r="C33" s="156"/>
      <c r="D33" s="157"/>
      <c r="E33" s="157"/>
      <c r="F33" s="158"/>
      <c r="G33" s="129"/>
      <c r="H33" s="130"/>
      <c r="I33" s="127"/>
      <c r="J33" s="127"/>
      <c r="K33" s="130"/>
      <c r="L33" s="131"/>
      <c r="M33" s="126"/>
      <c r="N33" s="128"/>
      <c r="O33" s="126"/>
      <c r="P33" s="130"/>
      <c r="Q33" s="130"/>
      <c r="R33" s="130"/>
      <c r="S33" s="130"/>
      <c r="T33" s="128"/>
      <c r="U33" s="126"/>
      <c r="V33" s="128" t="s">
        <v>370</v>
      </c>
      <c r="W33" s="126"/>
      <c r="X33" s="130"/>
      <c r="Y33" s="130"/>
      <c r="Z33" s="130"/>
      <c r="AA33" s="128"/>
      <c r="AB33" s="126" t="s">
        <v>1</v>
      </c>
      <c r="AC33" s="128" t="s">
        <v>370</v>
      </c>
    </row>
    <row r="34" spans="2:29" ht="14.4" thickBot="1" x14ac:dyDescent="0.3">
      <c r="B34" s="134" t="s">
        <v>369</v>
      </c>
      <c r="C34" s="153"/>
      <c r="D34" s="154"/>
      <c r="E34" s="154"/>
      <c r="F34" s="155"/>
      <c r="G34" s="159"/>
      <c r="H34" s="137"/>
      <c r="I34" s="136"/>
      <c r="J34" s="136"/>
      <c r="K34" s="137"/>
      <c r="L34" s="142"/>
      <c r="M34" s="143"/>
      <c r="N34" s="138"/>
      <c r="O34" s="143"/>
      <c r="P34" s="136"/>
      <c r="Q34" s="136"/>
      <c r="R34" s="136"/>
      <c r="S34" s="136"/>
      <c r="T34" s="141"/>
      <c r="U34" s="135"/>
      <c r="V34" s="141"/>
      <c r="W34" s="135"/>
      <c r="X34" s="137"/>
      <c r="Y34" s="137"/>
      <c r="Z34" s="137"/>
      <c r="AA34" s="141"/>
      <c r="AB34" s="135" t="s">
        <v>370</v>
      </c>
      <c r="AC34" s="141" t="s">
        <v>370</v>
      </c>
    </row>
    <row r="35" spans="2:29" ht="14.4" thickBot="1" x14ac:dyDescent="0.3">
      <c r="B35" s="125" t="s">
        <v>371</v>
      </c>
      <c r="C35" s="156"/>
      <c r="D35" s="157"/>
      <c r="E35" s="157"/>
      <c r="F35" s="158"/>
      <c r="G35" s="129"/>
      <c r="H35" s="130"/>
      <c r="I35" s="127"/>
      <c r="J35" s="127"/>
      <c r="K35" s="130"/>
      <c r="L35" s="131"/>
      <c r="M35" s="126"/>
      <c r="N35" s="128"/>
      <c r="O35" s="126"/>
      <c r="P35" s="130"/>
      <c r="Q35" s="130"/>
      <c r="R35" s="130"/>
      <c r="S35" s="130"/>
      <c r="T35" s="128"/>
      <c r="U35" s="126"/>
      <c r="V35" s="128"/>
      <c r="W35" s="126"/>
      <c r="X35" s="130"/>
      <c r="Y35" s="130"/>
      <c r="Z35" s="130"/>
      <c r="AA35" s="128"/>
      <c r="AB35" s="126" t="s">
        <v>1</v>
      </c>
      <c r="AC35" s="128" t="s">
        <v>370</v>
      </c>
    </row>
    <row r="36" spans="2:29" ht="14.4" thickBot="1" x14ac:dyDescent="0.3">
      <c r="B36" s="165"/>
      <c r="C36" s="166"/>
      <c r="D36" s="167"/>
      <c r="E36" s="167"/>
      <c r="F36" s="168"/>
      <c r="G36" s="169"/>
      <c r="H36" s="170"/>
      <c r="I36" s="171"/>
      <c r="J36" s="171"/>
      <c r="K36" s="170"/>
      <c r="L36" s="172"/>
      <c r="M36" s="173"/>
      <c r="N36" s="172"/>
      <c r="O36" s="173"/>
      <c r="P36" s="171"/>
      <c r="Q36" s="171"/>
      <c r="R36" s="171"/>
      <c r="S36" s="171"/>
      <c r="T36" s="174"/>
      <c r="U36" s="169"/>
      <c r="V36" s="174"/>
      <c r="W36" s="169"/>
      <c r="X36" s="170"/>
      <c r="Y36" s="170"/>
      <c r="Z36" s="170"/>
      <c r="AA36" s="174"/>
      <c r="AB36" s="169"/>
      <c r="AC36" s="174"/>
    </row>
  </sheetData>
  <mergeCells count="7">
    <mergeCell ref="AB3:AC3"/>
    <mergeCell ref="C3:F3"/>
    <mergeCell ref="G3:L3"/>
    <mergeCell ref="M3:N3"/>
    <mergeCell ref="O3:T3"/>
    <mergeCell ref="U3:V3"/>
    <mergeCell ref="W3:AA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21C4B29-B41C-4368-A114-4A90C4376A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4784F52-BCEE-4483-8B5F-F028B77BCF2E}">
  <ds:schemaRefs>
    <ds:schemaRef ds:uri="http://schemas.microsoft.com/sharepoint/v3/contenttype/forms"/>
  </ds:schemaRefs>
</ds:datastoreItem>
</file>

<file path=customXml/itemProps3.xml><?xml version="1.0" encoding="utf-8"?>
<ds:datastoreItem xmlns:ds="http://schemas.openxmlformats.org/officeDocument/2006/customXml" ds:itemID="{F24CAD0A-7496-4A36-B1A1-57287F10868E}">
  <ds:schemaRefs>
    <ds:schemaRef ds:uri="http://schemas.microsoft.com/office/2006/metadata/longProperties"/>
  </ds:schemaRefs>
</ds:datastoreItem>
</file>

<file path=customXml/itemProps4.xml><?xml version="1.0" encoding="utf-8"?>
<ds:datastoreItem xmlns:ds="http://schemas.openxmlformats.org/officeDocument/2006/customXml" ds:itemID="{F5117C57-DD27-44DE-95BE-21F9ECD02619}">
  <ds:schemaRefs>
    <ds:schemaRef ds:uri="http://purl.org/dc/elements/1.1/"/>
    <ds:schemaRef ds:uri="http://schemas.openxmlformats.org/package/2006/metadata/core-properties"/>
    <ds:schemaRef ds:uri="http://schemas.microsoft.com/office/2006/metadata/properties"/>
    <ds:schemaRef ds:uri="http://purl.org/dc/dcmitype/"/>
    <ds:schemaRef ds:uri="http://purl.org/dc/terms/"/>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Instructions </vt:lpstr>
      <vt:lpstr>Key</vt:lpstr>
      <vt:lpstr>AIM Capture</vt:lpstr>
      <vt:lpstr>APL Compliant</vt:lpstr>
      <vt:lpstr>Organizational  Metrics</vt:lpstr>
      <vt:lpstr>Project Definied Metrics</vt:lpstr>
      <vt:lpstr>Project Startup Checklist</vt:lpstr>
      <vt:lpstr>AIM Build Deliverables</vt:lpstr>
      <vt:lpstr>'Instructions '!Print_Area</vt:lpstr>
      <vt:lpstr>Key!Print_Titles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Updated T&amp;P Worksheet</dc:title>
  <dc:creator>blivengood</dc:creator>
  <cp:lastModifiedBy>Queen, Timothy K</cp:lastModifiedBy>
  <cp:lastPrinted>2008-12-23T17:04:12Z</cp:lastPrinted>
  <dcterms:created xsi:type="dcterms:W3CDTF">2004-08-13T17:48:14Z</dcterms:created>
  <dcterms:modified xsi:type="dcterms:W3CDTF">2014-07-01T14:08:28Z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ient">
    <vt:lpwstr/>
  </property>
  <property fmtid="{D5CDD505-2E9C-101B-9397-08002B2CF9AE}" pid="3" name="Doc Title">
    <vt:lpwstr>RUP Development Case</vt:lpwstr>
  </property>
  <property fmtid="{D5CDD505-2E9C-101B-9397-08002B2CF9AE}" pid="4" name="Rating">
    <vt:lpwstr>Not Rated</vt:lpwstr>
  </property>
  <property fmtid="{D5CDD505-2E9C-101B-9397-08002B2CF9AE}" pid="5" name="Visible">
    <vt:lpwstr>0</vt:lpwstr>
  </property>
  <property fmtid="{D5CDD505-2E9C-101B-9397-08002B2CF9AE}" pid="6" name="URL">
    <vt:lpwstr>,</vt:lpwstr>
  </property>
  <property fmtid="{D5CDD505-2E9C-101B-9397-08002B2CF9AE}" pid="7" name="CoP Subjects">
    <vt:lpwstr>Template</vt:lpwstr>
  </property>
  <property fmtid="{D5CDD505-2E9C-101B-9397-08002B2CF9AE}" pid="8" name="Categories0">
    <vt:lpwstr>12</vt:lpwstr>
  </property>
  <property fmtid="{D5CDD505-2E9C-101B-9397-08002B2CF9AE}" pid="9" name="Subject Area">
    <vt:lpwstr>11</vt:lpwstr>
  </property>
  <property fmtid="{D5CDD505-2E9C-101B-9397-08002B2CF9AE}" pid="10" name="Document Type">
    <vt:lpwstr>9</vt:lpwstr>
  </property>
  <property fmtid="{D5CDD505-2E9C-101B-9397-08002B2CF9AE}" pid="11" name="Source">
    <vt:lpwstr>Internal</vt:lpwstr>
  </property>
  <property fmtid="{D5CDD505-2E9C-101B-9397-08002B2CF9AE}" pid="12" name="Status">
    <vt:lpwstr>Draft</vt:lpwstr>
  </property>
  <property fmtid="{D5CDD505-2E9C-101B-9397-08002B2CF9AE}" pid="13" name="CoP">
    <vt:lpwstr>Community of Practice</vt:lpwstr>
  </property>
  <property fmtid="{D5CDD505-2E9C-101B-9397-08002B2CF9AE}" pid="14" name="Reviewer Comments">
    <vt:lpwstr/>
  </property>
  <property fmtid="{D5CDD505-2E9C-101B-9397-08002B2CF9AE}" pid="15" name="CoP Categories">
    <vt:lpwstr>RUP</vt:lpwstr>
  </property>
  <property fmtid="{D5CDD505-2E9C-101B-9397-08002B2CF9AE}" pid="16" name="ContentType">
    <vt:lpwstr>Document</vt:lpwstr>
  </property>
  <property fmtid="{D5CDD505-2E9C-101B-9397-08002B2CF9AE}" pid="17" name="ContentTypeId">
    <vt:lpwstr>0x0101009E5C6E04F5F2CA4DBF07DC2DA055DA5A</vt:lpwstr>
  </property>
  <property fmtid="{D5CDD505-2E9C-101B-9397-08002B2CF9AE}" pid="18" name="Order">
    <vt:r8>700</vt:r8>
  </property>
</Properties>
</file>