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8" windowWidth="22980" windowHeight="9468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U18" i="1" l="1"/>
  <c r="T18" i="1"/>
  <c r="R18" i="1"/>
  <c r="Q18" i="1"/>
  <c r="Q30" i="1"/>
  <c r="AQ28" i="1"/>
  <c r="AQ33" i="1"/>
  <c r="Q35" i="1"/>
  <c r="M20" i="1" l="1"/>
  <c r="M18" i="1"/>
  <c r="M12" i="1"/>
  <c r="L12" i="1"/>
  <c r="K12" i="1"/>
  <c r="J12" i="1"/>
  <c r="I12" i="1"/>
  <c r="L24" i="1" s="1"/>
  <c r="H12" i="1"/>
  <c r="L22" i="1"/>
  <c r="M22" i="1" s="1"/>
  <c r="L21" i="1"/>
  <c r="M21" i="1" s="1"/>
  <c r="L20" i="1"/>
  <c r="L19" i="1"/>
  <c r="M19" i="1" s="1"/>
  <c r="L18" i="1"/>
  <c r="J20" i="1"/>
  <c r="J18" i="1"/>
  <c r="I22" i="1"/>
  <c r="J22" i="1" s="1"/>
  <c r="I21" i="1"/>
  <c r="J21" i="1" s="1"/>
  <c r="I20" i="1"/>
  <c r="I19" i="1"/>
  <c r="J19" i="1" s="1"/>
  <c r="J23" i="1" s="1"/>
  <c r="I18" i="1"/>
  <c r="P12" i="1"/>
  <c r="O12" i="1"/>
  <c r="N12" i="1"/>
  <c r="I24" i="1" s="1"/>
  <c r="T11" i="1"/>
  <c r="T10" i="1"/>
  <c r="T9" i="1"/>
  <c r="T8" i="1"/>
  <c r="T7" i="1"/>
  <c r="M23" i="1" l="1"/>
  <c r="I23" i="1"/>
  <c r="L23" i="1"/>
  <c r="T12" i="1"/>
</calcChain>
</file>

<file path=xl/sharedStrings.xml><?xml version="1.0" encoding="utf-8"?>
<sst xmlns="http://schemas.openxmlformats.org/spreadsheetml/2006/main" count="81" uniqueCount="33">
  <si>
    <t>HOHFAD14</t>
  </si>
  <si>
    <t>App Developer - 14</t>
  </si>
  <si>
    <t>HOHFAD13</t>
  </si>
  <si>
    <t>App Developer - 13</t>
  </si>
  <si>
    <t>HOHFSW12</t>
  </si>
  <si>
    <t>SW Tester - 12</t>
  </si>
  <si>
    <t>HOHFPM2</t>
  </si>
  <si>
    <t>SPM</t>
  </si>
  <si>
    <t>Option Period 4</t>
  </si>
  <si>
    <t>Weeks:</t>
  </si>
  <si>
    <t>Sub Totals</t>
  </si>
  <si>
    <t>Month:</t>
  </si>
  <si>
    <t>Resource ID</t>
  </si>
  <si>
    <t>Description</t>
  </si>
  <si>
    <t>rate</t>
  </si>
  <si>
    <t>Q3 hours</t>
  </si>
  <si>
    <t>$</t>
  </si>
  <si>
    <t>Bid</t>
  </si>
  <si>
    <t>Lili</t>
  </si>
  <si>
    <t>Doug</t>
  </si>
  <si>
    <t>Suzy</t>
  </si>
  <si>
    <t>Dave</t>
  </si>
  <si>
    <t>Mike</t>
  </si>
  <si>
    <t>total</t>
  </si>
  <si>
    <t>hours</t>
  </si>
  <si>
    <t>Q3</t>
  </si>
  <si>
    <t>YTD</t>
  </si>
  <si>
    <t>ytd hours</t>
  </si>
  <si>
    <t>ytd $</t>
  </si>
  <si>
    <t>Q3 $</t>
  </si>
  <si>
    <t>Act</t>
  </si>
  <si>
    <t>Hours</t>
  </si>
  <si>
    <t xml:space="preserve">YTD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</si>
</sst>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[$-409]mmm\-yy;@"/>
    <numFmt numFmtId="166" formatCode="&quot;$&quot;#,##0"/>
  </numFmts>
  <fonts count="7" x14ac:knownFonts="1">
    <font>
      <sz val="11"/>
      <color theme="1"/>
      <name val="Calibri"/>
      <family val="2"/>
      <scheme val="minor"/>
    </font>
    <font>
      <sz val="7"/>
      <name val="Arial"/>
      <family val="2"/>
    </font>
    <font>
      <b/>
      <sz val="11"/>
      <color rgb="FFFFFFFF"/>
      <name val="Arial"/>
      <family val="2"/>
    </font>
    <font>
      <b/>
      <sz val="7"/>
      <color rgb="FFFFFFFF"/>
      <name val="Arial"/>
      <family val="2"/>
    </font>
    <font>
      <b/>
      <sz val="7"/>
      <color rgb="FFFF0000"/>
      <name val="Arial"/>
      <family val="2"/>
    </font>
    <font>
      <b/>
      <sz val="7"/>
      <name val="Arial"/>
      <family val="2"/>
    </font>
    <font>
      <b/>
      <sz val="8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FFF00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5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/>
    </xf>
    <xf numFmtId="3" fontId="1" fillId="3" borderId="5" xfId="0" applyNumberFormat="1" applyFont="1" applyFill="1" applyBorder="1" applyAlignment="1">
      <alignment horizontal="center" vertical="center" wrapText="1"/>
    </xf>
    <xf numFmtId="3" fontId="0" fillId="0" borderId="0" xfId="0" applyNumberFormat="1"/>
    <xf numFmtId="3" fontId="1" fillId="2" borderId="6" xfId="0" applyNumberFormat="1" applyFont="1" applyFill="1" applyBorder="1" applyAlignment="1">
      <alignment horizontal="center" vertical="center" wrapText="1"/>
    </xf>
    <xf numFmtId="3" fontId="1" fillId="2" borderId="0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1" fillId="2" borderId="2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 wrapText="1"/>
    </xf>
    <xf numFmtId="0" fontId="1" fillId="2" borderId="4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 wrapText="1"/>
    </xf>
    <xf numFmtId="0" fontId="1" fillId="3" borderId="3" xfId="0" applyFont="1" applyFill="1" applyBorder="1" applyAlignment="1">
      <alignment horizontal="left" wrapText="1"/>
    </xf>
    <xf numFmtId="0" fontId="1" fillId="3" borderId="4" xfId="0" applyFont="1" applyFill="1" applyBorder="1" applyAlignment="1">
      <alignment horizontal="left" wrapText="1"/>
    </xf>
    <xf numFmtId="0" fontId="2" fillId="4" borderId="7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0" fontId="4" fillId="5" borderId="1" xfId="0" applyFont="1" applyFill="1" applyBorder="1" applyAlignment="1">
      <alignment horizontal="center"/>
    </xf>
    <xf numFmtId="0" fontId="5" fillId="0" borderId="5" xfId="0" applyNumberFormat="1" applyFont="1" applyFill="1" applyBorder="1" applyAlignment="1">
      <alignment horizontal="center" wrapText="1"/>
    </xf>
    <xf numFmtId="0" fontId="2" fillId="4" borderId="9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165" fontId="5" fillId="0" borderId="1" xfId="0" applyNumberFormat="1" applyFont="1" applyFill="1" applyBorder="1" applyAlignment="1">
      <alignment horizontal="center" vertical="center" wrapText="1"/>
    </xf>
    <xf numFmtId="165" fontId="5" fillId="0" borderId="2" xfId="0" applyNumberFormat="1" applyFont="1" applyFill="1" applyBorder="1" applyAlignment="1">
      <alignment horizontal="center" vertical="center" wrapText="1"/>
    </xf>
    <xf numFmtId="0" fontId="5" fillId="0" borderId="11" xfId="0" applyNumberFormat="1" applyFont="1" applyFill="1" applyBorder="1" applyAlignment="1">
      <alignment horizontal="center" wrapText="1"/>
    </xf>
    <xf numFmtId="0" fontId="6" fillId="6" borderId="1" xfId="0" applyFont="1" applyFill="1" applyBorder="1" applyAlignment="1">
      <alignment vertical="center"/>
    </xf>
    <xf numFmtId="0" fontId="6" fillId="6" borderId="2" xfId="0" applyFont="1" applyFill="1" applyBorder="1" applyAlignment="1">
      <alignment horizontal="left" vertical="center"/>
    </xf>
    <xf numFmtId="0" fontId="6" fillId="6" borderId="3" xfId="0" applyFont="1" applyFill="1" applyBorder="1" applyAlignment="1">
      <alignment horizontal="left" vertical="center"/>
    </xf>
    <xf numFmtId="0" fontId="6" fillId="6" borderId="4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2" borderId="12" xfId="0" applyNumberFormat="1" applyFont="1" applyFill="1" applyBorder="1" applyAlignment="1">
      <alignment horizontal="center" vertical="center" wrapText="1"/>
    </xf>
    <xf numFmtId="3" fontId="1" fillId="0" borderId="12" xfId="0" applyNumberFormat="1" applyFont="1" applyFill="1" applyBorder="1" applyAlignment="1">
      <alignment horizontal="center"/>
    </xf>
    <xf numFmtId="0" fontId="0" fillId="3" borderId="0" xfId="0" applyFill="1"/>
    <xf numFmtId="0" fontId="4" fillId="7" borderId="1" xfId="0" applyFont="1" applyFill="1" applyBorder="1" applyAlignment="1">
      <alignment horizontal="center"/>
    </xf>
    <xf numFmtId="165" fontId="5" fillId="3" borderId="1" xfId="0" applyNumberFormat="1" applyFont="1" applyFill="1" applyBorder="1" applyAlignment="1">
      <alignment horizontal="center" vertical="center" wrapText="1"/>
    </xf>
    <xf numFmtId="3" fontId="1" fillId="3" borderId="12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0" fontId="0" fillId="0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Q35"/>
  <sheetViews>
    <sheetView tabSelected="1" topLeftCell="N7" workbookViewId="0">
      <selection activeCell="X25" sqref="X25"/>
    </sheetView>
  </sheetViews>
  <sheetFormatPr defaultRowHeight="14.4" x14ac:dyDescent="0.3"/>
  <cols>
    <col min="13" max="13" width="11" bestFit="1" customWidth="1"/>
    <col min="14" max="16" width="8.88671875" style="37"/>
  </cols>
  <sheetData>
    <row r="4" spans="4:21" x14ac:dyDescent="0.3">
      <c r="D4" s="15" t="s">
        <v>8</v>
      </c>
      <c r="E4" s="16"/>
      <c r="F4" s="17" t="s">
        <v>9</v>
      </c>
      <c r="G4" s="18"/>
      <c r="H4" s="19">
        <v>4</v>
      </c>
      <c r="I4" s="19">
        <v>4</v>
      </c>
      <c r="J4" s="19">
        <v>4</v>
      </c>
      <c r="K4" s="19">
        <v>5</v>
      </c>
      <c r="L4" s="19">
        <v>4</v>
      </c>
      <c r="M4" s="19">
        <v>4</v>
      </c>
      <c r="N4" s="38">
        <v>5</v>
      </c>
      <c r="O4" s="38">
        <v>4</v>
      </c>
      <c r="P4" s="38">
        <v>4</v>
      </c>
      <c r="Q4" s="19">
        <v>5</v>
      </c>
      <c r="R4" s="19">
        <v>4</v>
      </c>
      <c r="S4" s="19">
        <v>5</v>
      </c>
      <c r="T4" s="20" t="s">
        <v>10</v>
      </c>
    </row>
    <row r="5" spans="4:21" x14ac:dyDescent="0.3">
      <c r="D5" s="21"/>
      <c r="E5" s="22"/>
      <c r="F5" s="17" t="s">
        <v>11</v>
      </c>
      <c r="G5" s="18"/>
      <c r="H5" s="23">
        <v>42522</v>
      </c>
      <c r="I5" s="23">
        <v>42552</v>
      </c>
      <c r="J5" s="23">
        <v>407825</v>
      </c>
      <c r="K5" s="23">
        <v>42614</v>
      </c>
      <c r="L5" s="23">
        <v>42644</v>
      </c>
      <c r="M5" s="23">
        <v>42675</v>
      </c>
      <c r="N5" s="39">
        <v>42705</v>
      </c>
      <c r="O5" s="39">
        <v>42736</v>
      </c>
      <c r="P5" s="39">
        <v>42767</v>
      </c>
      <c r="Q5" s="23">
        <v>42795</v>
      </c>
      <c r="R5" s="23">
        <v>42826</v>
      </c>
      <c r="S5" s="24">
        <v>42856</v>
      </c>
      <c r="T5" s="25"/>
    </row>
    <row r="6" spans="4:21" x14ac:dyDescent="0.3">
      <c r="D6" s="26" t="s">
        <v>12</v>
      </c>
      <c r="E6" s="27" t="s">
        <v>13</v>
      </c>
      <c r="F6" s="28"/>
      <c r="G6" s="29"/>
      <c r="H6" s="30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2"/>
    </row>
    <row r="7" spans="4:21" x14ac:dyDescent="0.3">
      <c r="D7" s="1" t="s">
        <v>0</v>
      </c>
      <c r="E7" s="9" t="s">
        <v>1</v>
      </c>
      <c r="F7" s="10" t="s">
        <v>2</v>
      </c>
      <c r="G7" s="11" t="s">
        <v>3</v>
      </c>
      <c r="H7" s="2">
        <v>20.923076923076923</v>
      </c>
      <c r="I7" s="2">
        <v>20.923076923076923</v>
      </c>
      <c r="J7" s="2">
        <v>20.923076923076923</v>
      </c>
      <c r="K7" s="2">
        <v>26.153846153846153</v>
      </c>
      <c r="L7" s="2">
        <v>20.923076923076923</v>
      </c>
      <c r="M7" s="2">
        <v>20.923076923076923</v>
      </c>
      <c r="N7" s="4">
        <v>26.153846153846153</v>
      </c>
      <c r="O7" s="4">
        <v>20.923076923076923</v>
      </c>
      <c r="P7" s="4">
        <v>20.923076923076923</v>
      </c>
      <c r="Q7" s="2">
        <v>26.153846153846153</v>
      </c>
      <c r="R7" s="2">
        <v>20.923076923076923</v>
      </c>
      <c r="S7" s="2">
        <v>26.153846153846153</v>
      </c>
      <c r="T7" s="33">
        <f>SUM(H7:S7)</f>
        <v>272.00000000000006</v>
      </c>
    </row>
    <row r="8" spans="4:21" x14ac:dyDescent="0.3">
      <c r="D8" s="1" t="s">
        <v>2</v>
      </c>
      <c r="E8" s="9" t="s">
        <v>3</v>
      </c>
      <c r="F8" s="10" t="s">
        <v>0</v>
      </c>
      <c r="G8" s="11" t="s">
        <v>1</v>
      </c>
      <c r="H8" s="2">
        <v>55.692307692307693</v>
      </c>
      <c r="I8" s="2">
        <v>55.692307692307693</v>
      </c>
      <c r="J8" s="2">
        <v>55.692307692307693</v>
      </c>
      <c r="K8" s="2">
        <v>69.615384615384613</v>
      </c>
      <c r="L8" s="2">
        <v>55.692307692307693</v>
      </c>
      <c r="M8" s="2">
        <v>55.692307692307693</v>
      </c>
      <c r="N8" s="4">
        <v>69.615384615384613</v>
      </c>
      <c r="O8" s="4">
        <v>55.692307692307693</v>
      </c>
      <c r="P8" s="4">
        <v>55.692307692307693</v>
      </c>
      <c r="Q8" s="2">
        <v>69.615384615384613</v>
      </c>
      <c r="R8" s="2">
        <v>55.692307692307693</v>
      </c>
      <c r="S8" s="2">
        <v>69.615384615384613</v>
      </c>
      <c r="T8" s="33">
        <f t="shared" ref="T8:T10" si="0">SUM(H8:S8)</f>
        <v>724.00000000000011</v>
      </c>
    </row>
    <row r="9" spans="4:21" x14ac:dyDescent="0.3">
      <c r="D9" s="1" t="s">
        <v>0</v>
      </c>
      <c r="E9" s="9" t="s">
        <v>1</v>
      </c>
      <c r="F9" s="10" t="s">
        <v>2</v>
      </c>
      <c r="G9" s="11" t="s">
        <v>3</v>
      </c>
      <c r="H9" s="2">
        <v>106</v>
      </c>
      <c r="I9" s="2">
        <v>106</v>
      </c>
      <c r="J9" s="2">
        <v>106</v>
      </c>
      <c r="K9" s="2">
        <v>132.5</v>
      </c>
      <c r="L9" s="2">
        <v>106</v>
      </c>
      <c r="M9" s="2">
        <v>106</v>
      </c>
      <c r="N9" s="4">
        <v>132.5</v>
      </c>
      <c r="O9" s="4">
        <v>106</v>
      </c>
      <c r="P9" s="4">
        <v>106</v>
      </c>
      <c r="Q9" s="2">
        <v>132.5</v>
      </c>
      <c r="R9" s="2">
        <v>106</v>
      </c>
      <c r="S9" s="2">
        <v>132.5</v>
      </c>
      <c r="T9" s="33">
        <f t="shared" si="0"/>
        <v>1378</v>
      </c>
    </row>
    <row r="10" spans="4:21" x14ac:dyDescent="0.3">
      <c r="D10" s="1" t="s">
        <v>4</v>
      </c>
      <c r="E10" s="9" t="s">
        <v>5</v>
      </c>
      <c r="F10" s="10" t="s">
        <v>4</v>
      </c>
      <c r="G10" s="11" t="s">
        <v>5</v>
      </c>
      <c r="H10" s="2">
        <v>41.769230769230766</v>
      </c>
      <c r="I10" s="2">
        <v>41.769230769230766</v>
      </c>
      <c r="J10" s="2">
        <v>41.769230769230766</v>
      </c>
      <c r="K10" s="2">
        <v>52.21153846153846</v>
      </c>
      <c r="L10" s="2">
        <v>41.769230769230766</v>
      </c>
      <c r="M10" s="2">
        <v>41.769230769230766</v>
      </c>
      <c r="N10" s="4">
        <v>52.21153846153846</v>
      </c>
      <c r="O10" s="4">
        <v>41.769230769230766</v>
      </c>
      <c r="P10" s="4">
        <v>41.769230769230766</v>
      </c>
      <c r="Q10" s="2">
        <v>52.21153846153846</v>
      </c>
      <c r="R10" s="2">
        <v>41.769230769230766</v>
      </c>
      <c r="S10" s="2">
        <v>52.21153846153846</v>
      </c>
      <c r="T10" s="33">
        <f t="shared" si="0"/>
        <v>543</v>
      </c>
    </row>
    <row r="11" spans="4:21" x14ac:dyDescent="0.3">
      <c r="D11" s="3" t="s">
        <v>6</v>
      </c>
      <c r="E11" s="12" t="s">
        <v>7</v>
      </c>
      <c r="F11" s="13"/>
      <c r="G11" s="14"/>
      <c r="H11" s="4">
        <v>33</v>
      </c>
      <c r="I11" s="4">
        <v>33</v>
      </c>
      <c r="J11" s="4">
        <v>33</v>
      </c>
      <c r="K11" s="4">
        <v>41</v>
      </c>
      <c r="L11" s="4">
        <v>33</v>
      </c>
      <c r="M11" s="4">
        <v>33</v>
      </c>
      <c r="N11" s="4">
        <v>41</v>
      </c>
      <c r="O11" s="4">
        <v>33</v>
      </c>
      <c r="P11" s="4">
        <v>33</v>
      </c>
      <c r="Q11" s="4">
        <v>41</v>
      </c>
      <c r="R11" s="4">
        <v>33</v>
      </c>
      <c r="S11" s="4">
        <v>41</v>
      </c>
      <c r="T11" s="34">
        <f t="shared" ref="T11:T12" si="1">SUM(H11:S11)</f>
        <v>428</v>
      </c>
    </row>
    <row r="12" spans="4:21" ht="15" thickBot="1" x14ac:dyDescent="0.35">
      <c r="D12" s="1"/>
      <c r="E12" s="9"/>
      <c r="F12" s="10"/>
      <c r="G12" s="11"/>
      <c r="H12" s="40">
        <f t="shared" ref="H12:M12" si="2">SUM(H7:H11)</f>
        <v>257.38461538461536</v>
      </c>
      <c r="I12" s="40">
        <f t="shared" si="2"/>
        <v>257.38461538461536</v>
      </c>
      <c r="J12" s="40">
        <f t="shared" si="2"/>
        <v>257.38461538461536</v>
      </c>
      <c r="K12" s="40">
        <f t="shared" si="2"/>
        <v>321.48076923076923</v>
      </c>
      <c r="L12" s="40">
        <f t="shared" si="2"/>
        <v>257.38461538461536</v>
      </c>
      <c r="M12" s="40">
        <f t="shared" si="2"/>
        <v>257.38461538461536</v>
      </c>
      <c r="N12" s="40">
        <f>SUM(N7:N11)</f>
        <v>321.48076923076923</v>
      </c>
      <c r="O12" s="40">
        <f>SUM(O7:O11)</f>
        <v>257.38461538461536</v>
      </c>
      <c r="P12" s="40">
        <f>SUM(P7:P11)</f>
        <v>257.38461538461536</v>
      </c>
      <c r="Q12" s="35">
        <v>0</v>
      </c>
      <c r="R12" s="35">
        <v>0</v>
      </c>
      <c r="S12" s="35">
        <v>0</v>
      </c>
      <c r="T12" s="36">
        <f t="shared" si="1"/>
        <v>2444.6538461538457</v>
      </c>
    </row>
    <row r="15" spans="4:21" x14ac:dyDescent="0.3">
      <c r="I15" t="s">
        <v>25</v>
      </c>
      <c r="J15" t="s">
        <v>25</v>
      </c>
      <c r="L15" t="s">
        <v>26</v>
      </c>
      <c r="M15" t="s">
        <v>26</v>
      </c>
      <c r="Q15" t="s">
        <v>25</v>
      </c>
      <c r="R15" t="s">
        <v>25</v>
      </c>
      <c r="T15" t="s">
        <v>26</v>
      </c>
      <c r="U15" t="s">
        <v>32</v>
      </c>
    </row>
    <row r="16" spans="4:21" x14ac:dyDescent="0.3">
      <c r="I16" t="s">
        <v>17</v>
      </c>
      <c r="J16" t="s">
        <v>17</v>
      </c>
      <c r="L16" t="s">
        <v>17</v>
      </c>
      <c r="M16" t="s">
        <v>17</v>
      </c>
      <c r="Q16" t="s">
        <v>30</v>
      </c>
      <c r="R16" t="s">
        <v>30</v>
      </c>
      <c r="T16" t="s">
        <v>30</v>
      </c>
      <c r="U16" t="s">
        <v>30</v>
      </c>
    </row>
    <row r="17" spans="1:43" x14ac:dyDescent="0.3">
      <c r="H17" t="s">
        <v>14</v>
      </c>
      <c r="I17" t="s">
        <v>24</v>
      </c>
      <c r="J17" t="s">
        <v>16</v>
      </c>
      <c r="L17" t="s">
        <v>24</v>
      </c>
      <c r="M17" t="s">
        <v>16</v>
      </c>
      <c r="Q17" t="s">
        <v>31</v>
      </c>
      <c r="R17" t="s">
        <v>16</v>
      </c>
      <c r="T17" t="s">
        <v>31</v>
      </c>
      <c r="U17" t="s">
        <v>16</v>
      </c>
    </row>
    <row r="18" spans="1:43" ht="14.4" customHeight="1" x14ac:dyDescent="0.3">
      <c r="C18" t="s">
        <v>21</v>
      </c>
      <c r="D18" s="1" t="s">
        <v>0</v>
      </c>
      <c r="E18" s="9" t="s">
        <v>1</v>
      </c>
      <c r="F18" s="10" t="s">
        <v>2</v>
      </c>
      <c r="G18" s="11" t="s">
        <v>3</v>
      </c>
      <c r="H18" s="6">
        <v>95.38</v>
      </c>
      <c r="I18" s="5">
        <f>SUM(N7:P7)</f>
        <v>68</v>
      </c>
      <c r="J18" s="41">
        <f>H18*I18</f>
        <v>6485.84</v>
      </c>
      <c r="L18" s="5">
        <f>SUM(H7:P7)</f>
        <v>198.7692307692308</v>
      </c>
      <c r="M18" s="41">
        <f>L18*H18</f>
        <v>18958.609230769234</v>
      </c>
      <c r="Q18" s="43">
        <f>Q30</f>
        <v>1065.3999999999999</v>
      </c>
      <c r="R18" s="41">
        <f>Q35</f>
        <v>98120.913380580037</v>
      </c>
      <c r="T18" s="43">
        <f>AQ28</f>
        <v>2975.9</v>
      </c>
      <c r="U18" s="41">
        <f>AQ33</f>
        <v>268033.52015721885</v>
      </c>
    </row>
    <row r="19" spans="1:43" ht="14.4" customHeight="1" x14ac:dyDescent="0.3">
      <c r="C19" t="s">
        <v>18</v>
      </c>
      <c r="D19" s="1" t="s">
        <v>2</v>
      </c>
      <c r="E19" s="9" t="s">
        <v>3</v>
      </c>
      <c r="F19" s="10" t="s">
        <v>0</v>
      </c>
      <c r="G19" s="11" t="s">
        <v>1</v>
      </c>
      <c r="H19" s="6">
        <v>100.26</v>
      </c>
      <c r="I19" s="5">
        <f>SUM(N8:P8)</f>
        <v>181</v>
      </c>
      <c r="J19" s="41">
        <f t="shared" ref="J19:J22" si="3">H19*I19</f>
        <v>18147.060000000001</v>
      </c>
      <c r="L19" s="5">
        <f t="shared" ref="L19:L22" si="4">SUM(H8:P8)</f>
        <v>529.07692307692309</v>
      </c>
      <c r="M19" s="41">
        <f t="shared" ref="M19:M22" si="5">L19*H19</f>
        <v>53045.25230769231</v>
      </c>
    </row>
    <row r="20" spans="1:43" ht="14.4" customHeight="1" x14ac:dyDescent="0.3">
      <c r="C20" t="s">
        <v>20</v>
      </c>
      <c r="D20" s="1" t="s">
        <v>0</v>
      </c>
      <c r="E20" s="9" t="s">
        <v>1</v>
      </c>
      <c r="F20" s="10" t="s">
        <v>2</v>
      </c>
      <c r="G20" s="11" t="s">
        <v>3</v>
      </c>
      <c r="H20" s="6">
        <v>95.38</v>
      </c>
      <c r="I20" s="5">
        <f>SUM(N9:P9)</f>
        <v>344.5</v>
      </c>
      <c r="J20" s="41">
        <f t="shared" si="3"/>
        <v>32858.409999999996</v>
      </c>
      <c r="L20" s="5">
        <f t="shared" si="4"/>
        <v>1007</v>
      </c>
      <c r="M20" s="41">
        <f t="shared" si="5"/>
        <v>96047.659999999989</v>
      </c>
    </row>
    <row r="21" spans="1:43" ht="14.4" customHeight="1" x14ac:dyDescent="0.3">
      <c r="C21" t="s">
        <v>19</v>
      </c>
      <c r="D21" s="1" t="s">
        <v>4</v>
      </c>
      <c r="E21" s="9" t="s">
        <v>5</v>
      </c>
      <c r="F21" s="10" t="s">
        <v>4</v>
      </c>
      <c r="G21" s="11" t="s">
        <v>5</v>
      </c>
      <c r="H21" s="6">
        <v>72.28</v>
      </c>
      <c r="I21" s="5">
        <f>SUM(N10:P10)</f>
        <v>135.75</v>
      </c>
      <c r="J21" s="41">
        <f t="shared" si="3"/>
        <v>9812.01</v>
      </c>
      <c r="L21" s="5">
        <f t="shared" si="4"/>
        <v>396.80769230769226</v>
      </c>
      <c r="M21" s="41">
        <f t="shared" si="5"/>
        <v>28681.26</v>
      </c>
    </row>
    <row r="22" spans="1:43" x14ac:dyDescent="0.3">
      <c r="C22" t="s">
        <v>22</v>
      </c>
      <c r="D22" s="3" t="s">
        <v>6</v>
      </c>
      <c r="E22" s="12" t="s">
        <v>7</v>
      </c>
      <c r="F22" s="13"/>
      <c r="G22" s="14"/>
      <c r="H22" s="7">
        <v>107.51</v>
      </c>
      <c r="I22" s="5">
        <f>SUM(N11:P11)</f>
        <v>107</v>
      </c>
      <c r="J22" s="41">
        <f t="shared" si="3"/>
        <v>11503.57</v>
      </c>
      <c r="L22" s="5">
        <f t="shared" si="4"/>
        <v>313</v>
      </c>
      <c r="M22" s="41">
        <f t="shared" si="5"/>
        <v>33650.630000000005</v>
      </c>
    </row>
    <row r="23" spans="1:43" x14ac:dyDescent="0.3">
      <c r="H23" t="s">
        <v>23</v>
      </c>
      <c r="I23" s="5">
        <f>SUM(I18:I22)</f>
        <v>836.25</v>
      </c>
      <c r="J23" s="41">
        <f>SUM(J18:J22)</f>
        <v>78806.889999999985</v>
      </c>
      <c r="L23" s="5">
        <f>SUM(L18:L22)</f>
        <v>2444.6538461538462</v>
      </c>
      <c r="M23" s="8">
        <f>SUM(M18:M22)</f>
        <v>230383.41153846154</v>
      </c>
    </row>
    <row r="24" spans="1:43" x14ac:dyDescent="0.3">
      <c r="I24" s="5">
        <f>SUM(N12:P12)</f>
        <v>836.24999999999989</v>
      </c>
      <c r="L24" s="5">
        <f>SUM(H12:P12)</f>
        <v>2444.6538461538457</v>
      </c>
    </row>
    <row r="28" spans="1:43" x14ac:dyDescent="0.3">
      <c r="A28" t="s">
        <v>27</v>
      </c>
      <c r="B28">
        <v>58.6</v>
      </c>
      <c r="C28">
        <v>89.4</v>
      </c>
      <c r="D28">
        <v>68.2</v>
      </c>
      <c r="E28">
        <v>96.899999999999991</v>
      </c>
      <c r="F28">
        <v>82.4</v>
      </c>
      <c r="G28">
        <v>48.5</v>
      </c>
      <c r="H28">
        <v>98.699999999999989</v>
      </c>
      <c r="I28">
        <v>83.5</v>
      </c>
      <c r="J28">
        <v>81.3</v>
      </c>
      <c r="K28">
        <v>94.499999999999986</v>
      </c>
      <c r="L28">
        <v>101.1</v>
      </c>
      <c r="M28">
        <v>90.6</v>
      </c>
      <c r="N28" s="37">
        <v>99.899999999999991</v>
      </c>
      <c r="O28" s="37">
        <v>47.599999999999994</v>
      </c>
      <c r="P28" s="37">
        <v>47.4</v>
      </c>
      <c r="Q28">
        <v>65</v>
      </c>
      <c r="R28">
        <v>65</v>
      </c>
      <c r="S28">
        <v>51.2</v>
      </c>
      <c r="T28">
        <v>47.3</v>
      </c>
      <c r="U28">
        <v>58.6</v>
      </c>
      <c r="V28">
        <v>57.6</v>
      </c>
      <c r="W28">
        <v>75.900000000000006</v>
      </c>
      <c r="X28">
        <v>67.3</v>
      </c>
      <c r="Y28">
        <v>88.6</v>
      </c>
      <c r="Z28">
        <v>98</v>
      </c>
      <c r="AA28">
        <v>47.400000000000006</v>
      </c>
      <c r="AB28">
        <v>115.5</v>
      </c>
      <c r="AC28">
        <v>99.8</v>
      </c>
      <c r="AD28">
        <v>95.199999999999989</v>
      </c>
      <c r="AE28">
        <v>59.2</v>
      </c>
      <c r="AF28">
        <v>34.700000000000003</v>
      </c>
      <c r="AG28">
        <v>59.000000000000007</v>
      </c>
      <c r="AH28">
        <v>98.9</v>
      </c>
      <c r="AI28">
        <v>81.3</v>
      </c>
      <c r="AJ28">
        <v>88.3</v>
      </c>
      <c r="AK28">
        <v>93.7</v>
      </c>
      <c r="AL28">
        <v>89.1</v>
      </c>
      <c r="AM28">
        <v>66.8</v>
      </c>
      <c r="AN28">
        <v>83.9</v>
      </c>
      <c r="AP28" t="s">
        <v>23</v>
      </c>
      <c r="AQ28">
        <f>SUM(B28:AN28)</f>
        <v>2975.9</v>
      </c>
    </row>
    <row r="30" spans="1:43" x14ac:dyDescent="0.3">
      <c r="A30" t="s">
        <v>15</v>
      </c>
      <c r="B30">
        <v>115.5</v>
      </c>
      <c r="C30">
        <v>99.8</v>
      </c>
      <c r="D30">
        <v>95.199999999999989</v>
      </c>
      <c r="E30">
        <v>59.2</v>
      </c>
      <c r="F30">
        <v>34.700000000000003</v>
      </c>
      <c r="G30">
        <v>59.000000000000007</v>
      </c>
      <c r="H30">
        <v>98.9</v>
      </c>
      <c r="I30">
        <v>81.3</v>
      </c>
      <c r="J30">
        <v>88.3</v>
      </c>
      <c r="K30">
        <v>93.7</v>
      </c>
      <c r="L30">
        <v>89.1</v>
      </c>
      <c r="M30" s="42">
        <v>66.8</v>
      </c>
      <c r="N30" s="37">
        <v>83.9</v>
      </c>
      <c r="P30" s="37" t="s">
        <v>23</v>
      </c>
      <c r="Q30">
        <f>SUM(B30:N30)</f>
        <v>1065.3999999999999</v>
      </c>
    </row>
    <row r="33" spans="1:43" x14ac:dyDescent="0.3">
      <c r="A33" t="s">
        <v>28</v>
      </c>
      <c r="B33">
        <v>5045.1521264179191</v>
      </c>
      <c r="C33">
        <v>7845.5562643463763</v>
      </c>
      <c r="D33">
        <v>5719.347315897151</v>
      </c>
      <c r="E33">
        <v>8466.3476350288565</v>
      </c>
      <c r="F33">
        <v>7395.4318653845366</v>
      </c>
      <c r="G33">
        <v>3999.0923491584167</v>
      </c>
      <c r="H33">
        <v>8709.615195726883</v>
      </c>
      <c r="I33">
        <v>7556.7326182329189</v>
      </c>
      <c r="J33">
        <v>7189.8356305798361</v>
      </c>
      <c r="K33">
        <v>8341.1473410454673</v>
      </c>
      <c r="L33">
        <v>8744.1938504601258</v>
      </c>
      <c r="M33">
        <v>8036.1758257206329</v>
      </c>
      <c r="N33" s="37">
        <v>8789.088193942338</v>
      </c>
      <c r="O33" s="37">
        <v>3884.368207897689</v>
      </c>
      <c r="P33" s="37">
        <v>4021.7209022447832</v>
      </c>
      <c r="Q33">
        <v>5477.0401444511926</v>
      </c>
      <c r="R33">
        <v>5758.3596746846006</v>
      </c>
      <c r="S33">
        <v>4884.8752465947418</v>
      </c>
      <c r="T33">
        <v>3955.1621046788409</v>
      </c>
      <c r="U33">
        <v>5349.1041602403029</v>
      </c>
      <c r="V33">
        <v>5669.9458981947564</v>
      </c>
      <c r="W33">
        <v>7296.6434611852565</v>
      </c>
      <c r="X33">
        <v>6154.0782540402943</v>
      </c>
      <c r="Y33">
        <v>8041.4564738250956</v>
      </c>
      <c r="Z33">
        <v>8980.8964075590065</v>
      </c>
      <c r="AA33">
        <v>4601.2396291007635</v>
      </c>
      <c r="AB33">
        <v>10423.124530215458</v>
      </c>
      <c r="AC33">
        <v>9220.6698216718542</v>
      </c>
      <c r="AD33">
        <v>8606.3430038086353</v>
      </c>
      <c r="AE33">
        <v>5576.3053728148507</v>
      </c>
      <c r="AF33">
        <v>3061.8553303332101</v>
      </c>
      <c r="AG33">
        <v>5397.874942555306</v>
      </c>
      <c r="AH33">
        <v>9163.4385182601909</v>
      </c>
      <c r="AI33">
        <v>7653.4152801231758</v>
      </c>
      <c r="AJ33">
        <v>8135.6263083387821</v>
      </c>
      <c r="AK33">
        <v>8380.8051442350825</v>
      </c>
      <c r="AL33">
        <v>8257.5215021514923</v>
      </c>
      <c r="AM33">
        <v>6314.2402796715533</v>
      </c>
      <c r="AN33">
        <v>7929.6933464004487</v>
      </c>
      <c r="AP33" t="s">
        <v>23</v>
      </c>
      <c r="AQ33">
        <f>SUM(B33:AN33)</f>
        <v>268033.52015721885</v>
      </c>
    </row>
    <row r="35" spans="1:43" x14ac:dyDescent="0.3">
      <c r="A35" t="s">
        <v>29</v>
      </c>
      <c r="B35">
        <v>10423.124530215458</v>
      </c>
      <c r="C35">
        <v>9220.6698216718542</v>
      </c>
      <c r="D35">
        <v>8606.3430038086353</v>
      </c>
      <c r="E35">
        <v>5576.3053728148507</v>
      </c>
      <c r="F35">
        <v>3061.8553303332101</v>
      </c>
      <c r="G35">
        <v>5397.874942555306</v>
      </c>
      <c r="H35">
        <v>9163.4385182601909</v>
      </c>
      <c r="I35">
        <v>7653.4152801231758</v>
      </c>
      <c r="J35">
        <v>8135.6263083387821</v>
      </c>
      <c r="K35">
        <v>8380.8051442350825</v>
      </c>
      <c r="L35">
        <v>8257.5215021514923</v>
      </c>
      <c r="M35">
        <v>6314.2402796715533</v>
      </c>
      <c r="N35" s="37">
        <v>7929.6933464004487</v>
      </c>
      <c r="P35" s="37" t="s">
        <v>23</v>
      </c>
      <c r="Q35">
        <f>SUM(B35:N35)</f>
        <v>98120.913380580037</v>
      </c>
    </row>
  </sheetData>
  <mergeCells count="17">
    <mergeCell ref="E9:G9"/>
    <mergeCell ref="E10:G10"/>
    <mergeCell ref="E11:G11"/>
    <mergeCell ref="E12:G12"/>
    <mergeCell ref="E7:G7"/>
    <mergeCell ref="E8:G8"/>
    <mergeCell ref="D4:E5"/>
    <mergeCell ref="F4:G4"/>
    <mergeCell ref="T4:T5"/>
    <mergeCell ref="F5:G5"/>
    <mergeCell ref="E6:G6"/>
    <mergeCell ref="H6:T6"/>
    <mergeCell ref="E18:G18"/>
    <mergeCell ref="E19:G19"/>
    <mergeCell ref="E20:G20"/>
    <mergeCell ref="E21:G21"/>
    <mergeCell ref="E22:G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3" sqref="G23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General Dynamics Information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Ingram, Michael T</dc:creator>
  <cp:lastModifiedBy>Ingram, Michael T</cp:lastModifiedBy>
  <dcterms:created xsi:type="dcterms:W3CDTF">2016-12-28T17:48:46Z</dcterms:created>
  <dcterms:modified xsi:type="dcterms:W3CDTF">2017-03-09T18:29:49Z</dcterms:modified>
</cp:coreProperties>
</file>