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Automation_Root\States\Stateless\DecisionPoint_D_Dates_Dynamic\Project\Data\"/>
    </mc:Choice>
  </mc:AlternateContent>
  <xr:revisionPtr revIDLastSave="0" documentId="13_ncr:1_{70550944-4F83-467A-B1D2-287A080B64AD}" xr6:coauthVersionLast="46" xr6:coauthVersionMax="46" xr10:uidLastSave="{00000000-0000-0000-0000-000000000000}"/>
  <bookViews>
    <workbookView xWindow="-120" yWindow="-120" windowWidth="20730" windowHeight="11160" tabRatio="881" activeTab="1" xr2:uid="{00000000-000D-0000-FFFF-FFFF00000000}"/>
  </bookViews>
  <sheets>
    <sheet name="Summary" sheetId="83" r:id="rId1"/>
    <sheet name="CONNECTIONPOINT" sheetId="92" r:id="rId2"/>
    <sheet name="PUBLIC" sheetId="93" r:id="rId3"/>
    <sheet name="PUREINSIGHTS" sheetId="9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94" l="1"/>
  <c r="I36" i="94" s="1"/>
  <c r="G35" i="94"/>
  <c r="I35" i="94" s="1"/>
  <c r="G34" i="94"/>
  <c r="I34" i="94" s="1"/>
  <c r="I33" i="94"/>
  <c r="G33" i="94"/>
  <c r="G32" i="94"/>
  <c r="I32" i="94" s="1"/>
  <c r="I31" i="94"/>
  <c r="G31" i="94"/>
  <c r="I30" i="94"/>
  <c r="G30" i="94"/>
  <c r="I29" i="94"/>
  <c r="G29" i="94"/>
  <c r="I28" i="94"/>
  <c r="G28" i="94"/>
  <c r="G27" i="94"/>
  <c r="I27" i="94" s="1"/>
  <c r="G26" i="94"/>
  <c r="I26" i="94" s="1"/>
  <c r="G25" i="94"/>
  <c r="I25" i="94" s="1"/>
  <c r="I24" i="94"/>
  <c r="G24" i="94"/>
  <c r="G23" i="94"/>
  <c r="I23" i="94" s="1"/>
  <c r="G22" i="94"/>
  <c r="I22" i="94" s="1"/>
  <c r="G21" i="94"/>
  <c r="I21" i="94" s="1"/>
  <c r="G20" i="94"/>
  <c r="I20" i="94" s="1"/>
  <c r="I19" i="94"/>
  <c r="G19" i="94"/>
  <c r="G18" i="94"/>
  <c r="I18" i="94" s="1"/>
  <c r="G17" i="94"/>
  <c r="I17" i="94" s="1"/>
  <c r="I16" i="94"/>
  <c r="G16" i="94"/>
  <c r="G15" i="94"/>
  <c r="I15" i="94" s="1"/>
  <c r="G14" i="94"/>
  <c r="I14" i="94" s="1"/>
  <c r="G13" i="94"/>
  <c r="I13" i="94" s="1"/>
  <c r="G12" i="94"/>
  <c r="I12" i="94" s="1"/>
  <c r="G11" i="94"/>
  <c r="G10" i="94"/>
  <c r="I10" i="94" s="1"/>
  <c r="G9" i="94"/>
  <c r="I9" i="94" s="1"/>
  <c r="G8" i="94"/>
  <c r="I8" i="94" s="1"/>
  <c r="G7" i="94"/>
  <c r="I7" i="94" s="1"/>
  <c r="G6" i="94"/>
  <c r="I6" i="94" s="1"/>
  <c r="G5" i="94"/>
  <c r="I5" i="94" s="1"/>
  <c r="G4" i="94"/>
  <c r="I4" i="94" s="1"/>
  <c r="G3" i="94"/>
  <c r="I2" i="94"/>
  <c r="G2" i="94"/>
  <c r="I33" i="93"/>
  <c r="I31" i="93"/>
  <c r="I30" i="93"/>
  <c r="I29" i="93"/>
  <c r="I28" i="93"/>
  <c r="I24" i="93"/>
  <c r="I19" i="93"/>
  <c r="I16" i="93"/>
  <c r="I2" i="93"/>
  <c r="G36" i="93"/>
  <c r="I36" i="93" s="1"/>
  <c r="G35" i="93"/>
  <c r="I35" i="93" s="1"/>
  <c r="G34" i="93"/>
  <c r="I34" i="93" s="1"/>
  <c r="G33" i="93"/>
  <c r="G32" i="93"/>
  <c r="I32" i="93" s="1"/>
  <c r="G31" i="93"/>
  <c r="G30" i="93"/>
  <c r="G29" i="93"/>
  <c r="G28" i="93"/>
  <c r="G27" i="93"/>
  <c r="I27" i="93" s="1"/>
  <c r="G26" i="93"/>
  <c r="I26" i="93" s="1"/>
  <c r="G25" i="93"/>
  <c r="I25" i="93" s="1"/>
  <c r="G24" i="93"/>
  <c r="G23" i="93"/>
  <c r="I23" i="93" s="1"/>
  <c r="G22" i="93"/>
  <c r="I22" i="93" s="1"/>
  <c r="G21" i="93"/>
  <c r="I21" i="93" s="1"/>
  <c r="G20" i="93"/>
  <c r="I20" i="93" s="1"/>
  <c r="G19" i="93"/>
  <c r="G18" i="93"/>
  <c r="I18" i="93" s="1"/>
  <c r="G17" i="93"/>
  <c r="I17" i="93" s="1"/>
  <c r="G16" i="93"/>
  <c r="G15" i="93"/>
  <c r="I15" i="93" s="1"/>
  <c r="G14" i="93"/>
  <c r="I14" i="93" s="1"/>
  <c r="G13" i="93"/>
  <c r="I13" i="93" s="1"/>
  <c r="G12" i="93"/>
  <c r="I12" i="93" s="1"/>
  <c r="G11" i="93"/>
  <c r="G10" i="93"/>
  <c r="I11" i="93" s="1"/>
  <c r="G9" i="93"/>
  <c r="I9" i="93" s="1"/>
  <c r="G8" i="93"/>
  <c r="I8" i="93" s="1"/>
  <c r="G7" i="93"/>
  <c r="I7" i="93" s="1"/>
  <c r="G6" i="93"/>
  <c r="I6" i="93" s="1"/>
  <c r="G5" i="93"/>
  <c r="I5" i="93" s="1"/>
  <c r="G4" i="93"/>
  <c r="I4" i="93" s="1"/>
  <c r="G3" i="93"/>
  <c r="G2" i="93"/>
  <c r="I39" i="92"/>
  <c r="I31" i="92"/>
  <c r="I48" i="92"/>
  <c r="I46" i="92"/>
  <c r="I45" i="92"/>
  <c r="I44" i="92"/>
  <c r="I43" i="92"/>
  <c r="I2" i="92"/>
  <c r="I34" i="92"/>
  <c r="I17" i="92"/>
  <c r="G18" i="92"/>
  <c r="G19" i="92"/>
  <c r="I19" i="92" s="1"/>
  <c r="G20" i="92"/>
  <c r="I20" i="92" s="1"/>
  <c r="G21" i="92"/>
  <c r="I21" i="92" s="1"/>
  <c r="G22" i="92"/>
  <c r="I22" i="92" s="1"/>
  <c r="G23" i="92"/>
  <c r="I23" i="92" s="1"/>
  <c r="G24" i="92"/>
  <c r="I24" i="92" s="1"/>
  <c r="G25" i="92"/>
  <c r="I25" i="92" s="1"/>
  <c r="G26" i="92"/>
  <c r="G27" i="92"/>
  <c r="I27" i="92" s="1"/>
  <c r="G28" i="92"/>
  <c r="I28" i="92" s="1"/>
  <c r="G29" i="92"/>
  <c r="I29" i="92" s="1"/>
  <c r="G30" i="92"/>
  <c r="I30" i="92" s="1"/>
  <c r="G31" i="92"/>
  <c r="G32" i="92"/>
  <c r="I32" i="92" s="1"/>
  <c r="G33" i="92"/>
  <c r="I33" i="92" s="1"/>
  <c r="G34" i="92"/>
  <c r="G35" i="92"/>
  <c r="I35" i="92" s="1"/>
  <c r="G36" i="92"/>
  <c r="I36" i="92" s="1"/>
  <c r="G37" i="92"/>
  <c r="I37" i="92" s="1"/>
  <c r="G38" i="92"/>
  <c r="I38" i="92" s="1"/>
  <c r="G39" i="92"/>
  <c r="G40" i="92"/>
  <c r="I40" i="92" s="1"/>
  <c r="G41" i="92"/>
  <c r="I41" i="92" s="1"/>
  <c r="G42" i="92"/>
  <c r="I42" i="92" s="1"/>
  <c r="G43" i="92"/>
  <c r="G44" i="92"/>
  <c r="G45" i="92"/>
  <c r="G46" i="92"/>
  <c r="G47" i="92"/>
  <c r="I47" i="92" s="1"/>
  <c r="G48" i="92"/>
  <c r="G49" i="92"/>
  <c r="I49" i="92" s="1"/>
  <c r="G50" i="92"/>
  <c r="I50" i="92" s="1"/>
  <c r="G51" i="92"/>
  <c r="I51" i="92" s="1"/>
  <c r="G17" i="92"/>
  <c r="G3" i="92"/>
  <c r="I3" i="92" s="1"/>
  <c r="G4" i="92"/>
  <c r="I4" i="92" s="1"/>
  <c r="G5" i="92"/>
  <c r="I5" i="92" s="1"/>
  <c r="G6" i="92"/>
  <c r="I6" i="92" s="1"/>
  <c r="G7" i="92"/>
  <c r="I7" i="92" s="1"/>
  <c r="G8" i="92"/>
  <c r="I8" i="92" s="1"/>
  <c r="G9" i="92"/>
  <c r="I9" i="92" s="1"/>
  <c r="G10" i="92"/>
  <c r="I10" i="92" s="1"/>
  <c r="G11" i="92"/>
  <c r="I11" i="92" s="1"/>
  <c r="G12" i="92"/>
  <c r="I12" i="92" s="1"/>
  <c r="G13" i="92"/>
  <c r="I13" i="92" s="1"/>
  <c r="G14" i="92"/>
  <c r="G15" i="92"/>
  <c r="G2" i="92"/>
  <c r="I11" i="94" l="1"/>
  <c r="I10" i="93"/>
  <c r="I26" i="92"/>
</calcChain>
</file>

<file path=xl/sharedStrings.xml><?xml version="1.0" encoding="utf-8"?>
<sst xmlns="http://schemas.openxmlformats.org/spreadsheetml/2006/main" count="650" uniqueCount="73">
  <si>
    <t>D_DATES_SV</t>
  </si>
  <si>
    <t>D_DATE</t>
  </si>
  <si>
    <t>D_DAY</t>
  </si>
  <si>
    <t>D_DAY_NAME</t>
  </si>
  <si>
    <t>D_MONTH_NAME</t>
  </si>
  <si>
    <t>D_MONTH_NUM</t>
  </si>
  <si>
    <t>D_WEEK_OF_MONTH</t>
  </si>
  <si>
    <t>WEEKEND_FLAG</t>
  </si>
  <si>
    <t>D_YEAR</t>
  </si>
  <si>
    <t>Y</t>
  </si>
  <si>
    <t>N</t>
  </si>
  <si>
    <t>Flag_Summary</t>
  </si>
  <si>
    <t>Flag_Detail</t>
  </si>
  <si>
    <t>Tab_Name</t>
  </si>
  <si>
    <t>TargetSchema</t>
  </si>
  <si>
    <t>TargetView</t>
  </si>
  <si>
    <t>TargetColumn</t>
  </si>
  <si>
    <t>TargetWhereClause</t>
  </si>
  <si>
    <t>TargetValue</t>
  </si>
  <si>
    <t>PROJECT_ID = 419</t>
  </si>
  <si>
    <t>TargetProjectID</t>
  </si>
  <si>
    <t>D_DATES_SV2</t>
  </si>
  <si>
    <t>D_MONTH</t>
  </si>
  <si>
    <t>DAY_OF_WEEK</t>
  </si>
  <si>
    <t>DAY_OF_MON</t>
  </si>
  <si>
    <t>DAY_OF_YEAR</t>
  </si>
  <si>
    <t>D_WEEK_NUM</t>
  </si>
  <si>
    <t>BUSINESS_DAY_FLAG</t>
  </si>
  <si>
    <t>ExpectedValue</t>
  </si>
  <si>
    <t>DATE</t>
  </si>
  <si>
    <t>DATEID</t>
  </si>
  <si>
    <t>DAYNAME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</si>
  <si>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</si>
  <si>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</si>
  <si>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</si>
  <si>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</si>
  <si>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</si>
  <si>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</si>
  <si>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</si>
  <si>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</si>
  <si>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</si>
  <si>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BUSINESSWEEKOFYEAR</t>
  </si>
  <si>
    <t>WEEKSTARTDAY</t>
  </si>
  <si>
    <t>QUARTER</t>
  </si>
  <si>
    <t>WEEKENDDAY</t>
  </si>
  <si>
    <t>YEAR</t>
  </si>
  <si>
    <t>198640</t>
  </si>
  <si>
    <t>YEARSTARTDAY</t>
  </si>
  <si>
    <t>YEARENDDAY</t>
  </si>
  <si>
    <t>QUARTERNUMBER</t>
  </si>
  <si>
    <t>QUARTERSTARTDAY</t>
  </si>
  <si>
    <t>QUARTERENDDAY</t>
  </si>
  <si>
    <t>LASTYEARDAY</t>
  </si>
  <si>
    <t>LASTQUARTERDAY</t>
  </si>
  <si>
    <t>LASTMONTHDAY</t>
  </si>
  <si>
    <t>LASTWEEKDAY</t>
  </si>
  <si>
    <t>LAST90DAY</t>
  </si>
  <si>
    <t>LAST30DAY</t>
  </si>
  <si>
    <t>LAST7DAY</t>
  </si>
  <si>
    <t>PREVIOUSDAY</t>
  </si>
  <si>
    <t>WEEKENDFLAG</t>
  </si>
  <si>
    <t>DAYOFQUARTER</t>
  </si>
  <si>
    <t>DAYNAMELONG</t>
  </si>
  <si>
    <t>MONTHLONG</t>
  </si>
  <si>
    <t>WEEKOFQUARTER</t>
  </si>
  <si>
    <t>DECISIONPOINT_DEV.CONNECTIONPOINT</t>
  </si>
  <si>
    <t>CONNECTIONPOINT</t>
  </si>
  <si>
    <t>PUBLIC</t>
  </si>
  <si>
    <t>PUREINSIGHTS</t>
  </si>
  <si>
    <t>DECISIONPOINT_DEV.PUBLIC</t>
  </si>
  <si>
    <t>D_DATES_COMMON_SV</t>
  </si>
  <si>
    <t>DECISIONPOINT_DEV.PUREINSIGHTS</t>
  </si>
  <si>
    <t>TargetDateColumn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</si>
</sst>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"/>
    <numFmt numFmtId="165" formatCode="yyyy\-mm\-dd"/>
    <numFmt numFmtId="166" formatCode="yy"/>
    <numFmt numFmtId="167" formatCode="0_);\(0\)"/>
    <numFmt numFmtId="168" formatCode="0;[Red]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theme="1" tint="0.499984740745262"/>
      </right>
      <top style="thin">
        <color rgb="FF80808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3" borderId="0" xfId="0" applyFill="1"/>
    <xf numFmtId="0" fontId="3" fillId="2" borderId="5" xfId="0" applyFont="1" applyFill="1" applyBorder="1" applyAlignment="1">
      <alignment vertical="center"/>
    </xf>
    <xf numFmtId="0" fontId="0" fillId="2" borderId="3" xfId="0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2" fillId="3" borderId="6" xfId="0" applyFont="1" applyFill="1" applyBorder="1" applyAlignment="1">
      <alignment vertical="top"/>
    </xf>
    <xf numFmtId="0" fontId="0" fillId="4" borderId="0" xfId="0" applyFill="1"/>
    <xf numFmtId="0" fontId="3" fillId="4" borderId="0" xfId="0" applyFont="1" applyFill="1" applyAlignment="1">
      <alignment horizontal="left" vertical="center"/>
    </xf>
    <xf numFmtId="0" fontId="4" fillId="2" borderId="1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4" xfId="0" applyFont="1" applyFill="1" applyBorder="1"/>
    <xf numFmtId="0" fontId="0" fillId="4" borderId="3" xfId="0" applyFill="1" applyBorder="1"/>
    <xf numFmtId="0" fontId="5" fillId="2" borderId="5" xfId="0" applyFont="1" applyFill="1" applyBorder="1" applyAlignment="1">
      <alignment vertical="center"/>
    </xf>
    <xf numFmtId="0" fontId="5" fillId="2" borderId="1" xfId="0" applyFont="1" applyFill="1" applyBorder="1"/>
    <xf numFmtId="165" fontId="0" fillId="2" borderId="1" xfId="0" applyNumberFormat="1" applyFill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168" fontId="5" fillId="0" borderId="1" xfId="0" applyNumberFormat="1" applyFont="1" applyBorder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16DD-D2BD-4A70-B960-16DAF95ED072}">
  <dimension ref="A1:B4"/>
  <sheetViews>
    <sheetView workbookViewId="0">
      <selection activeCell="A4" sqref="A4"/>
    </sheetView>
  </sheetViews>
  <sheetFormatPr defaultRowHeight="15" x14ac:dyDescent="0.25"/>
  <cols>
    <col min="1" max="1" width="9.85546875" customWidth="1"/>
    <col min="2" max="2" width="31.42578125" customWidth="1"/>
  </cols>
  <sheetData>
    <row r="1" spans="1:2" x14ac:dyDescent="0.25">
      <c r="A1" s="5" t="s">
        <v>11</v>
      </c>
      <c r="B1" s="5" t="s">
        <v>13</v>
      </c>
    </row>
    <row r="2" spans="1:2" x14ac:dyDescent="0.25">
      <c r="A2" t="s">
        <v>9</v>
      </c>
      <c r="B2" t="s">
        <v>66</v>
      </c>
    </row>
    <row r="3" spans="1:2" x14ac:dyDescent="0.25">
      <c r="A3" t="s">
        <v>9</v>
      </c>
      <c r="B3" t="s">
        <v>67</v>
      </c>
    </row>
    <row r="4" spans="1:2" x14ac:dyDescent="0.25">
      <c r="A4" t="s">
        <v>9</v>
      </c>
      <c r="B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703A-1402-4DB1-B53F-DA91D0019725}">
  <dimension ref="A1:L117"/>
  <sheetViews>
    <sheetView tabSelected="1" topLeftCell="C7" workbookViewId="0">
      <selection activeCell="I17" sqref="I17:I51"/>
    </sheetView>
  </sheetViews>
  <sheetFormatPr defaultRowHeight="15" x14ac:dyDescent="0.25"/>
  <cols>
    <col min="1" max="1" width="10.7109375" customWidth="1"/>
    <col min="2" max="2" width="18.85546875" customWidth="1"/>
    <col min="3" max="3" width="30.85546875" customWidth="1"/>
    <col min="4" max="4" width="14.5703125" customWidth="1"/>
    <col min="5" max="5" width="22.42578125" customWidth="1"/>
    <col min="6" max="6" width="16" customWidth="1"/>
    <col min="7" max="7" width="16.5703125" customWidth="1"/>
    <col min="8" max="8" width="19.28515625" style="1" customWidth="1"/>
    <col min="9" max="9" width="20.85546875" style="1" customWidth="1"/>
    <col min="10" max="11" width="35.7109375" style="1" customWidth="1"/>
    <col min="12" max="12" width="80.7109375" style="1" customWidth="1"/>
  </cols>
  <sheetData>
    <row r="1" spans="1:12" x14ac:dyDescent="0.25">
      <c r="A1" s="14" t="s">
        <v>12</v>
      </c>
      <c r="B1" s="15" t="s">
        <v>20</v>
      </c>
      <c r="C1" s="10" t="s">
        <v>14</v>
      </c>
      <c r="D1" s="15" t="s">
        <v>15</v>
      </c>
      <c r="E1" s="16" t="s">
        <v>16</v>
      </c>
      <c r="F1" s="16" t="s">
        <v>72</v>
      </c>
      <c r="G1" s="16" t="s">
        <v>17</v>
      </c>
      <c r="H1" s="17" t="s">
        <v>18</v>
      </c>
      <c r="I1" s="17" t="s">
        <v>28</v>
      </c>
      <c r="J1" s="2"/>
      <c r="K1" s="2"/>
      <c r="L1" s="2"/>
    </row>
    <row r="2" spans="1:12" x14ac:dyDescent="0.25">
      <c r="A2" s="7" t="s">
        <v>9</v>
      </c>
      <c r="B2" s="7" t="s">
        <v>19</v>
      </c>
      <c r="C2" s="6" t="s">
        <v>65</v>
      </c>
      <c r="D2" s="8" t="s">
        <v>0</v>
      </c>
      <c r="E2" s="8" t="s">
        <v>1</v>
      </c>
      <c r="F2" s="8" t="s">
        <v>1</v>
      </c>
      <c r="G2" s="21">
        <f ca="1">TODAY()</f>
        <v>44453</v>
      </c>
      <c r="H2" s="9"/>
      <c r="I2" s="29">
        <f ca="1">TODAY()</f>
        <v>44453</v>
      </c>
      <c r="J2" s="2"/>
      <c r="K2" s="2"/>
      <c r="L2" s="2"/>
    </row>
    <row r="3" spans="1:12" x14ac:dyDescent="0.25">
      <c r="A3" s="7" t="s">
        <v>9</v>
      </c>
      <c r="B3" s="7" t="s">
        <v>19</v>
      </c>
      <c r="C3" s="6" t="s">
        <v>65</v>
      </c>
      <c r="D3" s="8" t="s">
        <v>0</v>
      </c>
      <c r="E3" s="8" t="s">
        <v>4</v>
      </c>
      <c r="F3" s="8" t="s">
        <v>1</v>
      </c>
      <c r="G3" s="21">
        <f t="shared" ref="G3:G51" ca="1" si="0">TODAY()</f>
        <v>44453</v>
      </c>
      <c r="H3" s="9"/>
      <c r="I3" s="23" t="str">
        <f ca="1">TEXT(G3,"mmm")</f>
        <v>Sep</v>
      </c>
      <c r="J3" s="2"/>
      <c r="K3" s="2"/>
      <c r="L3" s="2"/>
    </row>
    <row r="4" spans="1:12" x14ac:dyDescent="0.25">
      <c r="A4" s="7" t="s">
        <v>9</v>
      </c>
      <c r="B4" s="7" t="s">
        <v>19</v>
      </c>
      <c r="C4" s="6" t="s">
        <v>65</v>
      </c>
      <c r="D4" s="8" t="s">
        <v>0</v>
      </c>
      <c r="E4" s="8" t="s">
        <v>2</v>
      </c>
      <c r="F4" s="8" t="s">
        <v>1</v>
      </c>
      <c r="G4" s="21">
        <f t="shared" ca="1" si="0"/>
        <v>44453</v>
      </c>
      <c r="H4" s="9"/>
      <c r="I4" s="24" t="str">
        <f ca="1">TEXT(G4,"ddd")</f>
        <v>Tue</v>
      </c>
      <c r="J4" s="2"/>
      <c r="K4" s="2"/>
      <c r="L4" s="2"/>
    </row>
    <row r="5" spans="1:12" x14ac:dyDescent="0.25">
      <c r="A5" s="7" t="s">
        <v>9</v>
      </c>
      <c r="B5" s="7" t="s">
        <v>19</v>
      </c>
      <c r="C5" s="6" t="s">
        <v>65</v>
      </c>
      <c r="D5" s="8" t="s">
        <v>0</v>
      </c>
      <c r="E5" s="8" t="s">
        <v>22</v>
      </c>
      <c r="F5" s="8" t="s">
        <v>1</v>
      </c>
      <c r="G5" s="21">
        <f t="shared" ca="1" si="0"/>
        <v>44453</v>
      </c>
      <c r="H5" s="9"/>
      <c r="I5" s="22" t="str">
        <f ca="1">TEXT(G5,"mmmm")</f>
        <v>September</v>
      </c>
      <c r="J5" s="2"/>
      <c r="K5" s="2"/>
      <c r="L5" s="2"/>
    </row>
    <row r="6" spans="1:12" x14ac:dyDescent="0.25">
      <c r="A6" s="7" t="s">
        <v>9</v>
      </c>
      <c r="B6" s="7" t="s">
        <v>19</v>
      </c>
      <c r="C6" s="6" t="s">
        <v>65</v>
      </c>
      <c r="D6" s="8" t="s">
        <v>0</v>
      </c>
      <c r="E6" s="8" t="s">
        <v>3</v>
      </c>
      <c r="F6" s="8" t="s">
        <v>1</v>
      </c>
      <c r="G6" s="21">
        <f t="shared" ca="1" si="0"/>
        <v>44453</v>
      </c>
      <c r="H6" s="9"/>
      <c r="I6" s="22" t="str">
        <f ca="1">TEXT(G6,"dddd")</f>
        <v>Tuesday</v>
      </c>
      <c r="J6" s="2"/>
      <c r="K6" s="2"/>
      <c r="L6" s="2"/>
    </row>
    <row r="7" spans="1:12" x14ac:dyDescent="0.25">
      <c r="A7" s="7" t="s">
        <v>9</v>
      </c>
      <c r="B7" s="7" t="s">
        <v>19</v>
      </c>
      <c r="C7" s="6" t="s">
        <v>65</v>
      </c>
      <c r="D7" s="8" t="s">
        <v>0</v>
      </c>
      <c r="E7" s="8" t="s">
        <v>23</v>
      </c>
      <c r="F7" s="8" t="s">
        <v>1</v>
      </c>
      <c r="G7" s="21">
        <f t="shared" ca="1" si="0"/>
        <v>44453</v>
      </c>
      <c r="H7" s="9"/>
      <c r="I7" s="31">
        <f ca="1">WEEKDAY(G7,1)-1</f>
        <v>2</v>
      </c>
      <c r="J7" s="2"/>
      <c r="K7" s="2"/>
      <c r="L7" s="2"/>
    </row>
    <row r="8" spans="1:12" x14ac:dyDescent="0.25">
      <c r="A8" s="7" t="s">
        <v>9</v>
      </c>
      <c r="B8" s="7" t="s">
        <v>19</v>
      </c>
      <c r="C8" s="6" t="s">
        <v>65</v>
      </c>
      <c r="D8" s="8" t="s">
        <v>0</v>
      </c>
      <c r="E8" s="8" t="s">
        <v>24</v>
      </c>
      <c r="F8" s="8" t="s">
        <v>1</v>
      </c>
      <c r="G8" s="21">
        <f t="shared" ca="1" si="0"/>
        <v>44453</v>
      </c>
      <c r="H8" s="9"/>
      <c r="I8" s="22" t="str">
        <f ca="1">TEXT(G8,"dd")</f>
        <v>14</v>
      </c>
      <c r="J8" s="2"/>
      <c r="K8" s="2"/>
      <c r="L8" s="2"/>
    </row>
    <row r="9" spans="1:12" x14ac:dyDescent="0.25">
      <c r="A9" s="7" t="s">
        <v>9</v>
      </c>
      <c r="B9" s="7" t="s">
        <v>19</v>
      </c>
      <c r="C9" s="6" t="s">
        <v>65</v>
      </c>
      <c r="D9" s="8" t="s">
        <v>0</v>
      </c>
      <c r="E9" s="8" t="s">
        <v>25</v>
      </c>
      <c r="F9" s="8" t="s">
        <v>1</v>
      </c>
      <c r="G9" s="21">
        <f t="shared" ca="1" si="0"/>
        <v>44453</v>
      </c>
      <c r="H9" s="9"/>
      <c r="I9" s="22">
        <f ca="1">G9-DATE(YEAR(G9),1,1)+1</f>
        <v>257</v>
      </c>
      <c r="J9" s="2"/>
      <c r="K9" s="2"/>
      <c r="L9" s="2"/>
    </row>
    <row r="10" spans="1:12" x14ac:dyDescent="0.25">
      <c r="A10" s="7" t="s">
        <v>9</v>
      </c>
      <c r="B10" s="7" t="s">
        <v>19</v>
      </c>
      <c r="C10" s="6" t="s">
        <v>65</v>
      </c>
      <c r="D10" s="8" t="s">
        <v>0</v>
      </c>
      <c r="E10" s="8" t="s">
        <v>8</v>
      </c>
      <c r="F10" s="8" t="s">
        <v>1</v>
      </c>
      <c r="G10" s="21">
        <f t="shared" ca="1" si="0"/>
        <v>44453</v>
      </c>
      <c r="H10" s="9"/>
      <c r="I10" s="22" t="str">
        <f ca="1">TEXT(G10,"yyyy")</f>
        <v>2021</v>
      </c>
      <c r="J10" s="2"/>
      <c r="K10" s="2"/>
      <c r="L10" s="2"/>
    </row>
    <row r="11" spans="1:12" x14ac:dyDescent="0.25">
      <c r="A11" s="7" t="s">
        <v>9</v>
      </c>
      <c r="B11" s="7" t="s">
        <v>19</v>
      </c>
      <c r="C11" s="6" t="s">
        <v>65</v>
      </c>
      <c r="D11" s="8" t="s">
        <v>0</v>
      </c>
      <c r="E11" s="8" t="s">
        <v>5</v>
      </c>
      <c r="F11" s="8" t="s">
        <v>1</v>
      </c>
      <c r="G11" s="21">
        <f t="shared" ca="1" si="0"/>
        <v>44453</v>
      </c>
      <c r="H11" s="9"/>
      <c r="I11" s="30" t="str">
        <f ca="1">TEXT(G11,"mm")</f>
        <v>09</v>
      </c>
      <c r="J11" s="2"/>
      <c r="K11" s="2"/>
      <c r="L11" s="2"/>
    </row>
    <row r="12" spans="1:12" x14ac:dyDescent="0.25">
      <c r="A12" s="7" t="s">
        <v>9</v>
      </c>
      <c r="B12" s="7" t="s">
        <v>19</v>
      </c>
      <c r="C12" s="6" t="s">
        <v>65</v>
      </c>
      <c r="D12" s="8" t="s">
        <v>0</v>
      </c>
      <c r="E12" s="8" t="s">
        <v>26</v>
      </c>
      <c r="F12" s="8" t="s">
        <v>1</v>
      </c>
      <c r="G12" s="21">
        <f t="shared" ca="1" si="0"/>
        <v>44453</v>
      </c>
      <c r="H12" s="9"/>
      <c r="I12" s="27">
        <f ca="1">WEEKNUM(G12,21)</f>
        <v>37</v>
      </c>
      <c r="J12" s="2"/>
      <c r="K12" s="2"/>
      <c r="L12" s="2"/>
    </row>
    <row r="13" spans="1:12" x14ac:dyDescent="0.25">
      <c r="A13" s="7" t="s">
        <v>9</v>
      </c>
      <c r="B13" s="7" t="s">
        <v>19</v>
      </c>
      <c r="C13" s="6" t="s">
        <v>65</v>
      </c>
      <c r="D13" s="8" t="s">
        <v>0</v>
      </c>
      <c r="E13" s="8" t="s">
        <v>6</v>
      </c>
      <c r="F13" s="8" t="s">
        <v>1</v>
      </c>
      <c r="G13" s="21">
        <f t="shared" ca="1" si="0"/>
        <v>44453</v>
      </c>
      <c r="H13" s="9"/>
      <c r="I13" s="31">
        <f ca="1">INT((DAY(G13))/7)+1</f>
        <v>3</v>
      </c>
      <c r="J13" s="2"/>
      <c r="K13" s="2"/>
      <c r="L13" s="2"/>
    </row>
    <row r="14" spans="1:12" x14ac:dyDescent="0.25">
      <c r="A14" s="7" t="s">
        <v>9</v>
      </c>
      <c r="B14" s="7" t="s">
        <v>19</v>
      </c>
      <c r="C14" s="6" t="s">
        <v>65</v>
      </c>
      <c r="D14" s="8" t="s">
        <v>0</v>
      </c>
      <c r="E14" s="8" t="s">
        <v>7</v>
      </c>
      <c r="F14" s="8" t="s">
        <v>1</v>
      </c>
      <c r="G14" s="21">
        <f t="shared" ca="1" si="0"/>
        <v>44453</v>
      </c>
      <c r="H14" s="9"/>
      <c r="I14" s="25" t="s">
        <v>10</v>
      </c>
      <c r="J14" s="2"/>
      <c r="K14" s="2"/>
      <c r="L14" s="2"/>
    </row>
    <row r="15" spans="1:12" x14ac:dyDescent="0.25">
      <c r="A15" s="7" t="s">
        <v>9</v>
      </c>
      <c r="B15" s="7" t="s">
        <v>19</v>
      </c>
      <c r="C15" s="6" t="s">
        <v>65</v>
      </c>
      <c r="D15" s="8" t="s">
        <v>0</v>
      </c>
      <c r="E15" s="8" t="s">
        <v>27</v>
      </c>
      <c r="F15" s="8" t="s">
        <v>1</v>
      </c>
      <c r="G15" s="21">
        <f t="shared" ca="1" si="0"/>
        <v>44453</v>
      </c>
      <c r="H15" s="9"/>
      <c r="I15" s="9" t="s">
        <v>9</v>
      </c>
      <c r="J15" s="2"/>
      <c r="K15" s="2"/>
      <c r="L15" s="2"/>
    </row>
    <row r="16" spans="1:12" x14ac:dyDescent="0.25">
      <c r="A16" s="18" t="s">
        <v>10</v>
      </c>
      <c r="B16" s="11"/>
      <c r="C16" s="11"/>
      <c r="D16" s="11"/>
      <c r="E16" s="11"/>
      <c r="F16" s="11"/>
      <c r="G16" s="11"/>
      <c r="H16" s="12"/>
      <c r="I16" s="12"/>
      <c r="J16" s="2"/>
      <c r="K16" s="2"/>
      <c r="L16" s="2"/>
    </row>
    <row r="17" spans="1:12" x14ac:dyDescent="0.25">
      <c r="A17" s="7" t="s">
        <v>9</v>
      </c>
      <c r="B17" s="7"/>
      <c r="C17" s="6" t="s">
        <v>65</v>
      </c>
      <c r="D17" s="8" t="s">
        <v>21</v>
      </c>
      <c r="E17" s="8" t="s">
        <v>29</v>
      </c>
      <c r="F17" s="8" t="s">
        <v>29</v>
      </c>
      <c r="G17" s="21">
        <f t="shared" ca="1" si="0"/>
        <v>44453</v>
      </c>
      <c r="H17" s="9"/>
      <c r="I17" s="29">
        <f ca="1">TODAY()</f>
        <v>44453</v>
      </c>
      <c r="J17" s="2"/>
      <c r="K17" s="2"/>
      <c r="L17" s="2"/>
    </row>
    <row r="18" spans="1:12" x14ac:dyDescent="0.25">
      <c r="A18" s="7" t="s">
        <v>10</v>
      </c>
      <c r="B18" s="7"/>
      <c r="C18" s="6" t="s">
        <v>65</v>
      </c>
      <c r="D18" s="8" t="s">
        <v>21</v>
      </c>
      <c r="E18" s="8" t="s">
        <v>30</v>
      </c>
      <c r="F18" s="8" t="s">
        <v>29</v>
      </c>
      <c r="G18" s="21">
        <f t="shared" ca="1" si="0"/>
        <v>44453</v>
      </c>
      <c r="H18" s="9"/>
      <c r="I18" s="9" t="s">
        <v>46</v>
      </c>
      <c r="J18" s="2"/>
      <c r="K18" s="2"/>
      <c r="L18" s="2"/>
    </row>
    <row r="19" spans="1:12" x14ac:dyDescent="0.25">
      <c r="A19" s="7" t="s">
        <v>9</v>
      </c>
      <c r="B19" s="7"/>
      <c r="C19" s="6" t="s">
        <v>65</v>
      </c>
      <c r="D19" s="8" t="s">
        <v>21</v>
      </c>
      <c r="E19" s="8" t="s">
        <v>31</v>
      </c>
      <c r="F19" s="8" t="s">
        <v>29</v>
      </c>
      <c r="G19" s="21">
        <f t="shared" ca="1" si="0"/>
        <v>44453</v>
      </c>
      <c r="H19" s="9"/>
      <c r="I19" s="24" t="str">
        <f ca="1">TEXT(G19,"ddd")</f>
        <v>Tue</v>
      </c>
      <c r="J19" s="2"/>
      <c r="K19" s="2"/>
      <c r="L19" s="2"/>
    </row>
    <row r="20" spans="1:12" x14ac:dyDescent="0.25">
      <c r="A20" s="7" t="s">
        <v>9</v>
      </c>
      <c r="B20" s="7"/>
      <c r="C20" s="6" t="s">
        <v>65</v>
      </c>
      <c r="D20" s="8" t="s">
        <v>21</v>
      </c>
      <c r="E20" s="8" t="s">
        <v>32</v>
      </c>
      <c r="F20" s="8" t="s">
        <v>29</v>
      </c>
      <c r="G20" s="21">
        <f t="shared" ca="1" si="0"/>
        <v>44453</v>
      </c>
      <c r="H20" s="9"/>
      <c r="I20" s="22" t="str">
        <f ca="1">TEXT(G20,"dd")</f>
        <v>14</v>
      </c>
      <c r="J20" s="3"/>
      <c r="K20" s="3"/>
      <c r="L20" s="3"/>
    </row>
    <row r="21" spans="1:12" x14ac:dyDescent="0.25">
      <c r="A21" s="7" t="s">
        <v>9</v>
      </c>
      <c r="B21" s="7"/>
      <c r="C21" s="6" t="s">
        <v>65</v>
      </c>
      <c r="D21" s="8" t="s">
        <v>21</v>
      </c>
      <c r="E21" s="8" t="s">
        <v>33</v>
      </c>
      <c r="F21" s="8" t="s">
        <v>29</v>
      </c>
      <c r="G21" s="21">
        <f t="shared" ca="1" si="0"/>
        <v>44453</v>
      </c>
      <c r="H21" s="9"/>
      <c r="I21" s="22">
        <f ca="1">WEEKDAY(G21,1)</f>
        <v>3</v>
      </c>
      <c r="J21" s="3"/>
      <c r="K21" s="3"/>
      <c r="L21" s="3"/>
    </row>
    <row r="22" spans="1:12" x14ac:dyDescent="0.25">
      <c r="A22" s="7" t="s">
        <v>9</v>
      </c>
      <c r="B22" s="7"/>
      <c r="C22" s="6" t="s">
        <v>65</v>
      </c>
      <c r="D22" s="8" t="s">
        <v>21</v>
      </c>
      <c r="E22" s="8" t="s">
        <v>34</v>
      </c>
      <c r="F22" s="8" t="s">
        <v>29</v>
      </c>
      <c r="G22" s="21">
        <f t="shared" ca="1" si="0"/>
        <v>44453</v>
      </c>
      <c r="H22" s="9"/>
      <c r="I22" s="22">
        <f ca="1">G22-DATE(YEAR(G22),1,1)+1</f>
        <v>257</v>
      </c>
      <c r="J22" s="3"/>
      <c r="K22" s="3"/>
      <c r="L22" s="3"/>
    </row>
    <row r="23" spans="1:12" x14ac:dyDescent="0.25">
      <c r="A23" s="7" t="s">
        <v>9</v>
      </c>
      <c r="B23" s="7"/>
      <c r="C23" s="6" t="s">
        <v>65</v>
      </c>
      <c r="D23" s="8" t="s">
        <v>21</v>
      </c>
      <c r="E23" s="8" t="s">
        <v>35</v>
      </c>
      <c r="F23" s="8" t="s">
        <v>29</v>
      </c>
      <c r="G23" s="21">
        <f t="shared" ca="1" si="0"/>
        <v>44453</v>
      </c>
      <c r="H23" s="9"/>
      <c r="I23" s="23" t="str">
        <f ca="1">TEXT(G23,"mmm")</f>
        <v>Sep</v>
      </c>
      <c r="J23" s="3"/>
      <c r="K23" s="3"/>
      <c r="L23" s="3"/>
    </row>
    <row r="24" spans="1:12" x14ac:dyDescent="0.25">
      <c r="A24" s="7" t="s">
        <v>9</v>
      </c>
      <c r="B24" s="7"/>
      <c r="C24" s="6" t="s">
        <v>65</v>
      </c>
      <c r="D24" s="8" t="s">
        <v>21</v>
      </c>
      <c r="E24" s="8" t="s">
        <v>36</v>
      </c>
      <c r="F24" s="8" t="s">
        <v>29</v>
      </c>
      <c r="G24" s="21">
        <f t="shared" ca="1" si="0"/>
        <v>44453</v>
      </c>
      <c r="H24" s="9"/>
      <c r="I24" s="22" t="str">
        <f ca="1">TEXT(G24,"mm")</f>
        <v>09</v>
      </c>
      <c r="J24" s="3"/>
      <c r="K24" s="3"/>
      <c r="L24" s="3"/>
    </row>
    <row r="25" spans="1:12" x14ac:dyDescent="0.25">
      <c r="A25" s="7" t="s">
        <v>9</v>
      </c>
      <c r="B25" s="7"/>
      <c r="C25" s="6" t="s">
        <v>65</v>
      </c>
      <c r="D25" s="8" t="s">
        <v>21</v>
      </c>
      <c r="E25" s="8" t="s">
        <v>37</v>
      </c>
      <c r="F25" s="8" t="s">
        <v>29</v>
      </c>
      <c r="G25" s="21">
        <f t="shared" ca="1" si="0"/>
        <v>44453</v>
      </c>
      <c r="H25" s="9"/>
      <c r="I25" s="26">
        <f ca="1">EOMONTH(G25,-1)+1</f>
        <v>44440</v>
      </c>
      <c r="J25" s="3"/>
      <c r="K25" s="3"/>
      <c r="L25" s="3"/>
    </row>
    <row r="26" spans="1:12" x14ac:dyDescent="0.25">
      <c r="A26" s="7" t="s">
        <v>9</v>
      </c>
      <c r="B26" s="7"/>
      <c r="C26" s="6" t="s">
        <v>65</v>
      </c>
      <c r="D26" s="8" t="s">
        <v>21</v>
      </c>
      <c r="E26" s="8" t="s">
        <v>38</v>
      </c>
      <c r="F26" s="8" t="s">
        <v>29</v>
      </c>
      <c r="G26" s="21">
        <f t="shared" ca="1" si="0"/>
        <v>44453</v>
      </c>
      <c r="H26" s="9"/>
      <c r="I26" s="26">
        <f ca="1">EOMONTH(G25,0)</f>
        <v>44469</v>
      </c>
      <c r="J26" s="3"/>
      <c r="K26" s="3"/>
      <c r="L26" s="3"/>
    </row>
    <row r="27" spans="1:12" x14ac:dyDescent="0.25">
      <c r="A27" s="7" t="s">
        <v>9</v>
      </c>
      <c r="B27" s="7"/>
      <c r="C27" s="6" t="s">
        <v>65</v>
      </c>
      <c r="D27" s="8" t="s">
        <v>21</v>
      </c>
      <c r="E27" s="8" t="s">
        <v>39</v>
      </c>
      <c r="F27" s="8" t="s">
        <v>29</v>
      </c>
      <c r="G27" s="21">
        <f t="shared" ca="1" si="0"/>
        <v>44453</v>
      </c>
      <c r="H27" s="9"/>
      <c r="I27" s="22">
        <f ca="1">WEEKNUM(G27,1)-WEEKNUM(DATE(YEAR(G27),MONTH(G27),1),1)+1</f>
        <v>3</v>
      </c>
      <c r="J27" s="3"/>
      <c r="K27" s="3"/>
      <c r="L27" s="3"/>
    </row>
    <row r="28" spans="1:12" x14ac:dyDescent="0.25">
      <c r="A28" s="7" t="s">
        <v>9</v>
      </c>
      <c r="B28" s="7"/>
      <c r="C28" s="6" t="s">
        <v>65</v>
      </c>
      <c r="D28" s="8" t="s">
        <v>21</v>
      </c>
      <c r="E28" s="8" t="s">
        <v>40</v>
      </c>
      <c r="F28" s="8" t="s">
        <v>29</v>
      </c>
      <c r="G28" s="21">
        <f t="shared" ca="1" si="0"/>
        <v>44453</v>
      </c>
      <c r="H28" s="9"/>
      <c r="I28" s="27">
        <f ca="1">WEEKNUM(G28)</f>
        <v>38</v>
      </c>
      <c r="J28" s="3"/>
      <c r="K28" s="3"/>
      <c r="L28" s="3"/>
    </row>
    <row r="29" spans="1:12" x14ac:dyDescent="0.25">
      <c r="A29" s="7" t="s">
        <v>9</v>
      </c>
      <c r="B29" s="7"/>
      <c r="C29" s="6" t="s">
        <v>65</v>
      </c>
      <c r="D29" s="8" t="s">
        <v>21</v>
      </c>
      <c r="E29" s="8" t="s">
        <v>41</v>
      </c>
      <c r="F29" s="8" t="s">
        <v>29</v>
      </c>
      <c r="G29" s="21">
        <f t="shared" ca="1" si="0"/>
        <v>44453</v>
      </c>
      <c r="H29" s="9"/>
      <c r="I29" s="27">
        <f ca="1">WEEKNUM(G29,21)</f>
        <v>37</v>
      </c>
      <c r="J29" s="3"/>
      <c r="K29" s="3"/>
      <c r="L29" s="3"/>
    </row>
    <row r="30" spans="1:12" x14ac:dyDescent="0.25">
      <c r="A30" s="7" t="s">
        <v>9</v>
      </c>
      <c r="B30" s="7"/>
      <c r="C30" s="6" t="s">
        <v>65</v>
      </c>
      <c r="D30" s="8" t="s">
        <v>21</v>
      </c>
      <c r="E30" s="8" t="s">
        <v>42</v>
      </c>
      <c r="F30" s="8" t="s">
        <v>29</v>
      </c>
      <c r="G30" s="21">
        <f t="shared" ca="1" si="0"/>
        <v>44453</v>
      </c>
      <c r="H30" s="9"/>
      <c r="I30" s="26">
        <f ca="1">G30-WEEKDAY(G30,2)</f>
        <v>44451</v>
      </c>
      <c r="J30" s="3"/>
      <c r="K30" s="3"/>
      <c r="L30" s="3"/>
    </row>
    <row r="31" spans="1:12" x14ac:dyDescent="0.25">
      <c r="A31" s="7" t="s">
        <v>9</v>
      </c>
      <c r="B31" s="7"/>
      <c r="C31" s="6" t="s">
        <v>65</v>
      </c>
      <c r="D31" s="8" t="s">
        <v>21</v>
      </c>
      <c r="E31" s="8" t="s">
        <v>44</v>
      </c>
      <c r="F31" s="8" t="s">
        <v>29</v>
      </c>
      <c r="G31" s="21">
        <f t="shared" ca="1" si="0"/>
        <v>44453</v>
      </c>
      <c r="H31" s="9"/>
      <c r="I31" s="26">
        <f ca="1">TODAY()-WEEKDAY(TODAY())+7</f>
        <v>44457</v>
      </c>
      <c r="J31" s="3"/>
      <c r="K31" s="3"/>
      <c r="L31" s="3"/>
    </row>
    <row r="32" spans="1:12" x14ac:dyDescent="0.25">
      <c r="A32" s="7" t="s">
        <v>9</v>
      </c>
      <c r="B32" s="7"/>
      <c r="C32" s="6" t="s">
        <v>65</v>
      </c>
      <c r="D32" s="8" t="s">
        <v>21</v>
      </c>
      <c r="E32" s="8" t="s">
        <v>45</v>
      </c>
      <c r="F32" s="8" t="s">
        <v>29</v>
      </c>
      <c r="G32" s="21">
        <f t="shared" ca="1" si="0"/>
        <v>44453</v>
      </c>
      <c r="H32" s="9"/>
      <c r="I32" s="28" t="str">
        <f ca="1">TEXT(G32,"yyyy")</f>
        <v>2021</v>
      </c>
      <c r="J32" s="3"/>
      <c r="K32" s="3"/>
      <c r="L32" s="3"/>
    </row>
    <row r="33" spans="1:12" x14ac:dyDescent="0.25">
      <c r="A33" s="7" t="s">
        <v>9</v>
      </c>
      <c r="B33" s="7"/>
      <c r="C33" s="6" t="s">
        <v>65</v>
      </c>
      <c r="D33" s="8" t="s">
        <v>21</v>
      </c>
      <c r="E33" s="8" t="s">
        <v>47</v>
      </c>
      <c r="F33" s="8" t="s">
        <v>29</v>
      </c>
      <c r="G33" s="21">
        <f t="shared" ca="1" si="0"/>
        <v>44453</v>
      </c>
      <c r="H33" s="9"/>
      <c r="I33" s="26">
        <f ca="1">DATE(YEAR(G33),1,1)</f>
        <v>44197</v>
      </c>
      <c r="J33" s="3"/>
      <c r="K33" s="3"/>
      <c r="L33" s="3"/>
    </row>
    <row r="34" spans="1:12" x14ac:dyDescent="0.25">
      <c r="A34" s="7" t="s">
        <v>9</v>
      </c>
      <c r="B34" s="7"/>
      <c r="C34" s="6" t="s">
        <v>65</v>
      </c>
      <c r="D34" s="8" t="s">
        <v>21</v>
      </c>
      <c r="E34" s="8" t="s">
        <v>48</v>
      </c>
      <c r="F34" s="8" t="s">
        <v>29</v>
      </c>
      <c r="G34" s="21">
        <f t="shared" ca="1" si="0"/>
        <v>44453</v>
      </c>
      <c r="H34" s="9"/>
      <c r="I34" s="26">
        <f ca="1">DATE(YEAR(TODAY()),12,31)</f>
        <v>44561</v>
      </c>
      <c r="J34" s="3"/>
      <c r="K34" s="3"/>
      <c r="L34" s="3"/>
    </row>
    <row r="35" spans="1:12" x14ac:dyDescent="0.25">
      <c r="A35" s="7" t="s">
        <v>9</v>
      </c>
      <c r="B35" s="7"/>
      <c r="C35" s="6" t="s">
        <v>65</v>
      </c>
      <c r="D35" s="8" t="s">
        <v>21</v>
      </c>
      <c r="E35" s="8" t="s">
        <v>43</v>
      </c>
      <c r="F35" s="8" t="s">
        <v>29</v>
      </c>
      <c r="G35" s="21">
        <f t="shared" ca="1" si="0"/>
        <v>44453</v>
      </c>
      <c r="H35" s="9"/>
      <c r="I35" s="28" t="str">
        <f ca="1">"Q"&amp;ROUNDUP(MONTH(G35)/3,0)</f>
        <v>Q3</v>
      </c>
      <c r="J35" s="3"/>
      <c r="K35" s="3"/>
      <c r="L35" s="3"/>
    </row>
    <row r="36" spans="1:12" x14ac:dyDescent="0.25">
      <c r="A36" s="7" t="s">
        <v>9</v>
      </c>
      <c r="B36" s="7"/>
      <c r="C36" s="6" t="s">
        <v>65</v>
      </c>
      <c r="D36" s="8" t="s">
        <v>21</v>
      </c>
      <c r="E36" s="8" t="s">
        <v>49</v>
      </c>
      <c r="F36" s="8" t="s">
        <v>29</v>
      </c>
      <c r="G36" s="21">
        <f t="shared" ca="1" si="0"/>
        <v>44453</v>
      </c>
      <c r="H36" s="9"/>
      <c r="I36" s="27">
        <f ca="1">ROUNDUP(MONTH(G36)/3,0)</f>
        <v>3</v>
      </c>
      <c r="J36" s="3"/>
      <c r="K36" s="3"/>
      <c r="L36" s="3"/>
    </row>
    <row r="37" spans="1:12" x14ac:dyDescent="0.25">
      <c r="A37" s="7" t="s">
        <v>9</v>
      </c>
      <c r="B37" s="7"/>
      <c r="C37" s="6" t="s">
        <v>65</v>
      </c>
      <c r="D37" s="8" t="s">
        <v>21</v>
      </c>
      <c r="E37" s="8" t="s">
        <v>50</v>
      </c>
      <c r="F37" s="8" t="s">
        <v>29</v>
      </c>
      <c r="G37" s="21">
        <f t="shared" ca="1" si="0"/>
        <v>44453</v>
      </c>
      <c r="H37" s="9"/>
      <c r="I37" s="26">
        <f ca="1">DATE(YEAR(G37),FLOOR(MONTH(G37)-1,3)+1,1)</f>
        <v>44378</v>
      </c>
      <c r="J37" s="3"/>
      <c r="K37" s="3"/>
      <c r="L37" s="3"/>
    </row>
    <row r="38" spans="1:12" x14ac:dyDescent="0.25">
      <c r="A38" s="7" t="s">
        <v>9</v>
      </c>
      <c r="B38" s="7"/>
      <c r="C38" s="6" t="s">
        <v>65</v>
      </c>
      <c r="D38" s="8" t="s">
        <v>21</v>
      </c>
      <c r="E38" s="8" t="s">
        <v>51</v>
      </c>
      <c r="F38" s="8" t="s">
        <v>29</v>
      </c>
      <c r="G38" s="21">
        <f t="shared" ca="1" si="0"/>
        <v>44453</v>
      </c>
      <c r="H38" s="9"/>
      <c r="I38" s="26">
        <f ca="1">DATE(YEAR(G38),((INT((MONTH(G38)-1)/3)+1)*3)+1,1)-1</f>
        <v>44469</v>
      </c>
      <c r="J38" s="4"/>
      <c r="K38" s="4"/>
      <c r="L38" s="2"/>
    </row>
    <row r="39" spans="1:12" x14ac:dyDescent="0.25">
      <c r="A39" s="7" t="s">
        <v>9</v>
      </c>
      <c r="B39" s="7"/>
      <c r="C39" s="6" t="s">
        <v>65</v>
      </c>
      <c r="D39" s="8" t="s">
        <v>21</v>
      </c>
      <c r="E39" s="13" t="s">
        <v>52</v>
      </c>
      <c r="F39" s="8" t="s">
        <v>29</v>
      </c>
      <c r="G39" s="21">
        <f t="shared" ca="1" si="0"/>
        <v>44453</v>
      </c>
      <c r="H39" s="9"/>
      <c r="I39" s="29">
        <f ca="1">DATE(YEAR(TODAY())-1,MONTH(TODAY()),DAY(TODAY())+0)</f>
        <v>44088</v>
      </c>
      <c r="J39" s="2"/>
      <c r="K39" s="2"/>
      <c r="L39" s="2"/>
    </row>
    <row r="40" spans="1:12" x14ac:dyDescent="0.25">
      <c r="A40" s="7" t="s">
        <v>9</v>
      </c>
      <c r="B40" s="7"/>
      <c r="C40" s="6" t="s">
        <v>65</v>
      </c>
      <c r="D40" s="8" t="s">
        <v>21</v>
      </c>
      <c r="E40" s="13" t="s">
        <v>53</v>
      </c>
      <c r="F40" s="8" t="s">
        <v>29</v>
      </c>
      <c r="G40" s="21">
        <f t="shared" ca="1" si="0"/>
        <v>44453</v>
      </c>
      <c r="H40" s="9"/>
      <c r="I40" s="32">
        <f ca="1">EDATE(G40,-3*1)</f>
        <v>44361</v>
      </c>
      <c r="J40" s="2"/>
      <c r="K40" s="2"/>
      <c r="L40" s="2"/>
    </row>
    <row r="41" spans="1:12" x14ac:dyDescent="0.25">
      <c r="A41" s="7" t="s">
        <v>9</v>
      </c>
      <c r="B41" s="7"/>
      <c r="C41" s="6" t="s">
        <v>65</v>
      </c>
      <c r="D41" s="8" t="s">
        <v>21</v>
      </c>
      <c r="E41" s="13" t="s">
        <v>54</v>
      </c>
      <c r="F41" s="8" t="s">
        <v>29</v>
      </c>
      <c r="G41" s="21">
        <f t="shared" ca="1" si="0"/>
        <v>44453</v>
      </c>
      <c r="H41" s="9"/>
      <c r="I41" s="29">
        <f ca="1">DATE(YEAR(G41),MONTH(G41)-1,DAY(G41))</f>
        <v>44422</v>
      </c>
      <c r="J41" s="2"/>
      <c r="K41" s="2"/>
      <c r="L41" s="2"/>
    </row>
    <row r="42" spans="1:12" x14ac:dyDescent="0.25">
      <c r="A42" s="7" t="s">
        <v>9</v>
      </c>
      <c r="B42" s="7"/>
      <c r="C42" s="6" t="s">
        <v>65</v>
      </c>
      <c r="D42" s="8" t="s">
        <v>21</v>
      </c>
      <c r="E42" s="13" t="s">
        <v>55</v>
      </c>
      <c r="F42" s="8" t="s">
        <v>29</v>
      </c>
      <c r="G42" s="21">
        <f t="shared" ca="1" si="0"/>
        <v>44453</v>
      </c>
      <c r="H42" s="9"/>
      <c r="I42" s="29">
        <f ca="1">G42-1*7</f>
        <v>44446</v>
      </c>
      <c r="J42" s="2"/>
      <c r="K42" s="2"/>
      <c r="L42" s="2"/>
    </row>
    <row r="43" spans="1:12" x14ac:dyDescent="0.25">
      <c r="A43" s="7" t="s">
        <v>9</v>
      </c>
      <c r="B43" s="7"/>
      <c r="C43" s="6" t="s">
        <v>65</v>
      </c>
      <c r="D43" s="8" t="s">
        <v>21</v>
      </c>
      <c r="E43" s="8" t="s">
        <v>56</v>
      </c>
      <c r="F43" s="8" t="s">
        <v>29</v>
      </c>
      <c r="G43" s="21">
        <f t="shared" ca="1" si="0"/>
        <v>44453</v>
      </c>
      <c r="H43" s="9"/>
      <c r="I43" s="29">
        <f ca="1">TODAY()-90</f>
        <v>44363</v>
      </c>
      <c r="J43" s="2"/>
      <c r="K43" s="2"/>
      <c r="L43" s="2"/>
    </row>
    <row r="44" spans="1:12" x14ac:dyDescent="0.25">
      <c r="A44" s="7" t="s">
        <v>9</v>
      </c>
      <c r="B44" s="7"/>
      <c r="C44" s="6" t="s">
        <v>65</v>
      </c>
      <c r="D44" s="8" t="s">
        <v>21</v>
      </c>
      <c r="E44" s="8" t="s">
        <v>57</v>
      </c>
      <c r="F44" s="8" t="s">
        <v>29</v>
      </c>
      <c r="G44" s="21">
        <f t="shared" ca="1" si="0"/>
        <v>44453</v>
      </c>
      <c r="H44" s="9"/>
      <c r="I44" s="29">
        <f ca="1">TODAY()-30</f>
        <v>44423</v>
      </c>
      <c r="J44" s="2"/>
      <c r="K44" s="2"/>
      <c r="L44" s="2"/>
    </row>
    <row r="45" spans="1:12" x14ac:dyDescent="0.25">
      <c r="A45" s="7" t="s">
        <v>9</v>
      </c>
      <c r="B45" s="7"/>
      <c r="C45" s="6" t="s">
        <v>65</v>
      </c>
      <c r="D45" s="8" t="s">
        <v>21</v>
      </c>
      <c r="E45" s="8" t="s">
        <v>58</v>
      </c>
      <c r="F45" s="8" t="s">
        <v>29</v>
      </c>
      <c r="G45" s="21">
        <f t="shared" ca="1" si="0"/>
        <v>44453</v>
      </c>
      <c r="H45" s="9"/>
      <c r="I45" s="29">
        <f ca="1">TODAY()-7</f>
        <v>44446</v>
      </c>
      <c r="J45" s="2"/>
      <c r="K45" s="2"/>
      <c r="L45" s="2"/>
    </row>
    <row r="46" spans="1:12" x14ac:dyDescent="0.25">
      <c r="A46" s="7" t="s">
        <v>9</v>
      </c>
      <c r="B46" s="7"/>
      <c r="C46" s="6" t="s">
        <v>65</v>
      </c>
      <c r="D46" s="8" t="s">
        <v>21</v>
      </c>
      <c r="E46" s="8" t="s">
        <v>59</v>
      </c>
      <c r="F46" s="8" t="s">
        <v>29</v>
      </c>
      <c r="G46" s="21">
        <f t="shared" ca="1" si="0"/>
        <v>44453</v>
      </c>
      <c r="H46" s="9"/>
      <c r="I46" s="29">
        <f ca="1">TODAY()-1</f>
        <v>44452</v>
      </c>
      <c r="J46" s="2"/>
      <c r="K46" s="2"/>
      <c r="L46" s="2"/>
    </row>
    <row r="47" spans="1:12" x14ac:dyDescent="0.25">
      <c r="A47" s="7" t="s">
        <v>9</v>
      </c>
      <c r="B47" s="7"/>
      <c r="C47" s="6" t="s">
        <v>65</v>
      </c>
      <c r="D47" s="8" t="s">
        <v>21</v>
      </c>
      <c r="E47" s="8" t="s">
        <v>60</v>
      </c>
      <c r="F47" s="8" t="s">
        <v>29</v>
      </c>
      <c r="G47" s="21">
        <f t="shared" ca="1" si="0"/>
        <v>44453</v>
      </c>
      <c r="H47" s="9"/>
      <c r="I47" s="22" t="b">
        <f ca="1">IF(WEEKDAY(G47,2)&gt;5,TRUE,FALSE)</f>
        <v>0</v>
      </c>
      <c r="J47" s="2"/>
      <c r="K47" s="2"/>
      <c r="L47" s="2"/>
    </row>
    <row r="48" spans="1:12" x14ac:dyDescent="0.25">
      <c r="A48" s="7" t="s">
        <v>9</v>
      </c>
      <c r="B48" s="7"/>
      <c r="C48" s="6" t="s">
        <v>65</v>
      </c>
      <c r="D48" s="8" t="s">
        <v>21</v>
      </c>
      <c r="E48" s="8" t="s">
        <v>61</v>
      </c>
      <c r="F48" s="8" t="s">
        <v>29</v>
      </c>
      <c r="G48" s="21">
        <f t="shared" ca="1" si="0"/>
        <v>44453</v>
      </c>
      <c r="H48" s="9"/>
      <c r="I48" s="22">
        <f ca="1">_xlfn.DAYS(TODAY(), DATE(YEAR(TODAY()), (ROUNDUP(MONTH(TODAY())/3,0)-1)*3+1, 1))</f>
        <v>75</v>
      </c>
      <c r="J48" s="2"/>
      <c r="K48" s="2"/>
      <c r="L48" s="2"/>
    </row>
    <row r="49" spans="1:12" x14ac:dyDescent="0.25">
      <c r="A49" s="7" t="s">
        <v>9</v>
      </c>
      <c r="B49" s="7"/>
      <c r="C49" s="6" t="s">
        <v>65</v>
      </c>
      <c r="D49" s="8" t="s">
        <v>21</v>
      </c>
      <c r="E49" s="8" t="s">
        <v>64</v>
      </c>
      <c r="F49" s="8" t="s">
        <v>29</v>
      </c>
      <c r="G49" s="21">
        <f t="shared" ca="1" si="0"/>
        <v>44453</v>
      </c>
      <c r="H49" s="9"/>
      <c r="I49" s="22">
        <f ca="1">1+(WEEKNUM(G49))-(WEEKNUM(DATE(YEAR(G49),LOOKUP(MONTH(G49),{1,4,7,10}),1)))</f>
        <v>12</v>
      </c>
      <c r="J49" s="2"/>
      <c r="K49" s="2"/>
      <c r="L49" s="2"/>
    </row>
    <row r="50" spans="1:12" x14ac:dyDescent="0.25">
      <c r="A50" s="7" t="s">
        <v>9</v>
      </c>
      <c r="B50" s="7"/>
      <c r="C50" s="6" t="s">
        <v>65</v>
      </c>
      <c r="D50" s="8" t="s">
        <v>21</v>
      </c>
      <c r="E50" s="8" t="s">
        <v>62</v>
      </c>
      <c r="F50" s="8" t="s">
        <v>29</v>
      </c>
      <c r="G50" s="21">
        <f t="shared" ca="1" si="0"/>
        <v>44453</v>
      </c>
      <c r="H50" s="9"/>
      <c r="I50" s="22" t="str">
        <f ca="1">TEXT(G50,"dddd")</f>
        <v>Tuesday</v>
      </c>
      <c r="J50" s="2"/>
      <c r="K50" s="2"/>
      <c r="L50" s="2"/>
    </row>
    <row r="51" spans="1:12" x14ac:dyDescent="0.25">
      <c r="A51" s="7" t="s">
        <v>9</v>
      </c>
      <c r="B51" s="7"/>
      <c r="C51" s="6" t="s">
        <v>65</v>
      </c>
      <c r="D51" s="8" t="s">
        <v>21</v>
      </c>
      <c r="E51" s="8" t="s">
        <v>63</v>
      </c>
      <c r="F51" s="8" t="s">
        <v>29</v>
      </c>
      <c r="G51" s="21">
        <f t="shared" ca="1" si="0"/>
        <v>44453</v>
      </c>
      <c r="H51" s="9"/>
      <c r="I51" s="22" t="str">
        <f ca="1">TEXT(G51,"mmmm")</f>
        <v>September</v>
      </c>
      <c r="J51" s="2"/>
      <c r="K51" s="2"/>
      <c r="L51" s="2"/>
    </row>
    <row r="52" spans="1:12" x14ac:dyDescent="0.25">
      <c r="H52" s="2"/>
      <c r="I52" s="2"/>
      <c r="J52" s="2"/>
      <c r="K52" s="2"/>
      <c r="L52" s="2"/>
    </row>
    <row r="53" spans="1:12" x14ac:dyDescent="0.25">
      <c r="H53" s="2"/>
      <c r="I53" s="2"/>
      <c r="J53" s="2"/>
      <c r="K53" s="2"/>
      <c r="L53" s="2"/>
    </row>
    <row r="54" spans="1:12" x14ac:dyDescent="0.25">
      <c r="H54" s="2"/>
      <c r="I54" s="2"/>
      <c r="J54" s="2"/>
      <c r="K54" s="2"/>
      <c r="L54" s="2"/>
    </row>
    <row r="55" spans="1:12" x14ac:dyDescent="0.25">
      <c r="H55" s="2"/>
      <c r="I55" s="2"/>
      <c r="J55" s="2"/>
      <c r="K55" s="2"/>
      <c r="L55" s="2"/>
    </row>
    <row r="56" spans="1:12" x14ac:dyDescent="0.25">
      <c r="H56" s="2"/>
      <c r="I56" s="2"/>
      <c r="J56" s="2"/>
      <c r="K56" s="2"/>
      <c r="L56" s="2"/>
    </row>
    <row r="57" spans="1:12" x14ac:dyDescent="0.25">
      <c r="H57" s="2"/>
      <c r="I57" s="2"/>
      <c r="J57" s="2"/>
      <c r="K57" s="2"/>
      <c r="L57" s="2"/>
    </row>
    <row r="58" spans="1:12" x14ac:dyDescent="0.25">
      <c r="H58" s="2"/>
      <c r="I58" s="2"/>
      <c r="J58" s="2"/>
      <c r="K58" s="2"/>
      <c r="L58" s="2"/>
    </row>
    <row r="59" spans="1:12" x14ac:dyDescent="0.25">
      <c r="H59" s="2"/>
      <c r="I59" s="2"/>
      <c r="J59" s="2"/>
      <c r="K59" s="2"/>
      <c r="L59" s="2"/>
    </row>
    <row r="60" spans="1:12" x14ac:dyDescent="0.25">
      <c r="H60" s="2"/>
      <c r="I60" s="2"/>
      <c r="J60" s="2"/>
      <c r="K60" s="2"/>
      <c r="L60" s="2"/>
    </row>
    <row r="61" spans="1:12" x14ac:dyDescent="0.25">
      <c r="H61" s="2"/>
      <c r="I61" s="2"/>
      <c r="J61" s="2"/>
      <c r="K61" s="2"/>
      <c r="L61" s="2"/>
    </row>
    <row r="62" spans="1:12" x14ac:dyDescent="0.25">
      <c r="H62" s="2"/>
      <c r="I62" s="2"/>
      <c r="J62" s="2"/>
      <c r="K62" s="2"/>
      <c r="L62" s="2"/>
    </row>
    <row r="63" spans="1:12" x14ac:dyDescent="0.25">
      <c r="H63" s="2"/>
      <c r="I63" s="2"/>
      <c r="J63" s="2"/>
      <c r="K63" s="2"/>
      <c r="L63" s="2"/>
    </row>
    <row r="64" spans="1:12" x14ac:dyDescent="0.25">
      <c r="H64" s="2"/>
      <c r="I64" s="2"/>
      <c r="J64" s="2"/>
      <c r="K64" s="2"/>
      <c r="L64" s="2"/>
    </row>
    <row r="65" spans="8:12" x14ac:dyDescent="0.25">
      <c r="H65" s="2"/>
      <c r="I65" s="2"/>
      <c r="J65" s="2"/>
      <c r="K65" s="2"/>
      <c r="L65" s="2"/>
    </row>
    <row r="66" spans="8:12" x14ac:dyDescent="0.25">
      <c r="H66" s="2"/>
      <c r="I66" s="2"/>
      <c r="J66" s="2"/>
      <c r="K66" s="2"/>
      <c r="L66" s="2"/>
    </row>
    <row r="67" spans="8:12" x14ac:dyDescent="0.25">
      <c r="H67" s="2"/>
      <c r="I67" s="2"/>
      <c r="J67" s="2"/>
      <c r="K67" s="2"/>
      <c r="L67" s="2"/>
    </row>
    <row r="68" spans="8:12" x14ac:dyDescent="0.25">
      <c r="H68" s="2"/>
      <c r="I68" s="2"/>
      <c r="J68" s="2"/>
      <c r="K68" s="2"/>
      <c r="L68" s="2"/>
    </row>
    <row r="69" spans="8:12" x14ac:dyDescent="0.25">
      <c r="H69" s="2"/>
      <c r="I69" s="2"/>
      <c r="J69" s="2"/>
      <c r="K69" s="2"/>
      <c r="L69" s="2"/>
    </row>
    <row r="70" spans="8:12" x14ac:dyDescent="0.25">
      <c r="H70" s="2"/>
      <c r="I70" s="2"/>
      <c r="J70" s="2"/>
      <c r="K70" s="2"/>
      <c r="L70" s="2"/>
    </row>
    <row r="71" spans="8:12" x14ac:dyDescent="0.25">
      <c r="H71" s="2"/>
      <c r="I71" s="2"/>
      <c r="J71" s="2"/>
      <c r="K71" s="2"/>
      <c r="L71" s="2"/>
    </row>
    <row r="72" spans="8:12" x14ac:dyDescent="0.25">
      <c r="H72" s="2"/>
      <c r="I72" s="2"/>
      <c r="J72" s="2"/>
      <c r="K72" s="2"/>
      <c r="L72" s="2"/>
    </row>
    <row r="73" spans="8:12" x14ac:dyDescent="0.25">
      <c r="H73" s="2"/>
      <c r="I73" s="2"/>
      <c r="J73" s="2"/>
      <c r="K73" s="2"/>
      <c r="L73" s="2"/>
    </row>
    <row r="74" spans="8:12" x14ac:dyDescent="0.25">
      <c r="H74" s="2"/>
      <c r="I74" s="2"/>
      <c r="J74" s="2"/>
      <c r="K74" s="2"/>
      <c r="L74" s="2"/>
    </row>
    <row r="75" spans="8:12" x14ac:dyDescent="0.25">
      <c r="H75" s="2"/>
      <c r="I75" s="2"/>
      <c r="J75" s="2"/>
      <c r="K75" s="2"/>
      <c r="L75" s="2"/>
    </row>
    <row r="76" spans="8:12" x14ac:dyDescent="0.25">
      <c r="H76" s="2"/>
      <c r="I76" s="2"/>
      <c r="J76" s="2"/>
      <c r="K76" s="2"/>
      <c r="L76" s="2"/>
    </row>
    <row r="77" spans="8:12" x14ac:dyDescent="0.25">
      <c r="H77" s="2"/>
      <c r="I77" s="2"/>
      <c r="J77" s="2"/>
      <c r="K77" s="2"/>
      <c r="L77" s="2"/>
    </row>
    <row r="78" spans="8:12" x14ac:dyDescent="0.25">
      <c r="H78" s="2"/>
      <c r="I78" s="2"/>
      <c r="J78" s="2"/>
      <c r="K78" s="2"/>
      <c r="L78" s="2"/>
    </row>
    <row r="79" spans="8:12" x14ac:dyDescent="0.25">
      <c r="H79" s="2"/>
      <c r="I79" s="2"/>
      <c r="J79" s="2"/>
      <c r="K79" s="2"/>
      <c r="L79" s="2"/>
    </row>
    <row r="80" spans="8:12" x14ac:dyDescent="0.25">
      <c r="H80" s="2"/>
      <c r="I80" s="2"/>
      <c r="J80" s="2"/>
      <c r="K80" s="2"/>
      <c r="L80" s="2"/>
    </row>
    <row r="81" spans="8:12" x14ac:dyDescent="0.25">
      <c r="H81" s="2"/>
      <c r="I81" s="2"/>
      <c r="J81" s="2"/>
      <c r="K81" s="2"/>
      <c r="L81" s="2"/>
    </row>
    <row r="82" spans="8:12" x14ac:dyDescent="0.25">
      <c r="H82" s="2"/>
      <c r="I82" s="2"/>
      <c r="J82" s="2"/>
      <c r="K82" s="2"/>
      <c r="L82" s="2"/>
    </row>
    <row r="83" spans="8:12" x14ac:dyDescent="0.25">
      <c r="H83" s="2"/>
      <c r="I83" s="2"/>
      <c r="J83" s="2"/>
      <c r="K83" s="2"/>
      <c r="L83" s="2"/>
    </row>
    <row r="84" spans="8:12" x14ac:dyDescent="0.25">
      <c r="H84" s="2"/>
      <c r="I84" s="2"/>
      <c r="J84" s="2"/>
      <c r="K84" s="2"/>
      <c r="L84" s="2"/>
    </row>
    <row r="85" spans="8:12" x14ac:dyDescent="0.25">
      <c r="H85" s="2"/>
      <c r="I85" s="2"/>
      <c r="J85" s="2"/>
      <c r="K85" s="2"/>
      <c r="L85" s="2"/>
    </row>
    <row r="86" spans="8:12" x14ac:dyDescent="0.25">
      <c r="H86" s="2"/>
      <c r="I86" s="2"/>
      <c r="J86" s="2"/>
      <c r="K86" s="2"/>
      <c r="L86" s="2"/>
    </row>
    <row r="87" spans="8:12" x14ac:dyDescent="0.25">
      <c r="H87" s="2"/>
      <c r="I87" s="2"/>
      <c r="J87" s="2"/>
      <c r="K87" s="2"/>
      <c r="L87" s="2"/>
    </row>
    <row r="88" spans="8:12" x14ac:dyDescent="0.25">
      <c r="H88" s="2"/>
      <c r="I88" s="2"/>
      <c r="J88" s="2"/>
      <c r="K88" s="2"/>
      <c r="L88" s="2"/>
    </row>
    <row r="89" spans="8:12" x14ac:dyDescent="0.25">
      <c r="H89" s="2"/>
      <c r="I89" s="2"/>
      <c r="J89" s="2"/>
      <c r="K89" s="2"/>
      <c r="L89" s="2"/>
    </row>
    <row r="90" spans="8:12" x14ac:dyDescent="0.25">
      <c r="H90" s="2"/>
      <c r="I90" s="2"/>
      <c r="J90" s="2"/>
      <c r="K90" s="2"/>
      <c r="L90" s="2"/>
    </row>
    <row r="91" spans="8:12" x14ac:dyDescent="0.25">
      <c r="H91" s="2"/>
      <c r="I91" s="2"/>
      <c r="J91" s="2"/>
      <c r="K91" s="2"/>
      <c r="L91" s="2"/>
    </row>
    <row r="92" spans="8:12" x14ac:dyDescent="0.25">
      <c r="H92" s="2"/>
      <c r="I92" s="2"/>
      <c r="J92" s="2"/>
      <c r="K92" s="2"/>
      <c r="L92" s="2"/>
    </row>
    <row r="93" spans="8:12" x14ac:dyDescent="0.25">
      <c r="H93" s="2"/>
      <c r="I93" s="2"/>
      <c r="J93" s="2"/>
      <c r="K93" s="2"/>
      <c r="L93" s="2"/>
    </row>
    <row r="94" spans="8:12" x14ac:dyDescent="0.25">
      <c r="H94" s="2"/>
      <c r="I94" s="2"/>
      <c r="J94" s="2"/>
      <c r="K94" s="2"/>
      <c r="L94" s="2"/>
    </row>
    <row r="95" spans="8:12" x14ac:dyDescent="0.25">
      <c r="H95" s="2"/>
      <c r="I95" s="2"/>
      <c r="J95" s="2"/>
      <c r="K95" s="2"/>
      <c r="L95" s="2"/>
    </row>
    <row r="96" spans="8:12" x14ac:dyDescent="0.25">
      <c r="H96" s="2"/>
      <c r="I96" s="2"/>
      <c r="J96" s="2"/>
      <c r="K96" s="2"/>
      <c r="L96" s="2"/>
    </row>
    <row r="97" spans="8:12" x14ac:dyDescent="0.25">
      <c r="H97" s="2"/>
      <c r="I97" s="2"/>
      <c r="J97" s="2"/>
      <c r="K97" s="2"/>
      <c r="L97" s="2"/>
    </row>
    <row r="98" spans="8:12" x14ac:dyDescent="0.25">
      <c r="H98" s="2"/>
      <c r="I98" s="2"/>
      <c r="J98" s="2"/>
      <c r="K98" s="2"/>
      <c r="L98" s="2"/>
    </row>
    <row r="99" spans="8:12" x14ac:dyDescent="0.25">
      <c r="H99" s="2"/>
      <c r="I99" s="2"/>
      <c r="J99" s="2"/>
      <c r="K99" s="2"/>
      <c r="L99" s="2"/>
    </row>
    <row r="100" spans="8:12" x14ac:dyDescent="0.25">
      <c r="H100" s="2"/>
      <c r="I100" s="2"/>
      <c r="J100" s="2"/>
      <c r="K100" s="2"/>
      <c r="L100" s="2"/>
    </row>
    <row r="101" spans="8:12" x14ac:dyDescent="0.25">
      <c r="H101" s="2"/>
      <c r="I101" s="2"/>
      <c r="J101" s="2"/>
      <c r="K101" s="2"/>
      <c r="L101" s="2"/>
    </row>
    <row r="102" spans="8:12" x14ac:dyDescent="0.25">
      <c r="H102" s="2"/>
      <c r="I102" s="2"/>
      <c r="J102" s="2"/>
      <c r="K102" s="2"/>
      <c r="L102" s="2"/>
    </row>
    <row r="103" spans="8:12" x14ac:dyDescent="0.25">
      <c r="H103" s="2"/>
      <c r="I103" s="2"/>
      <c r="J103" s="2"/>
      <c r="K103" s="2"/>
      <c r="L103" s="2"/>
    </row>
    <row r="104" spans="8:12" x14ac:dyDescent="0.25">
      <c r="H104" s="2"/>
      <c r="I104" s="2"/>
      <c r="J104" s="2"/>
      <c r="K104" s="2"/>
      <c r="L104" s="2"/>
    </row>
    <row r="105" spans="8:12" x14ac:dyDescent="0.25">
      <c r="H105" s="2"/>
      <c r="I105" s="2"/>
      <c r="J105" s="2"/>
      <c r="K105" s="2"/>
      <c r="L105" s="2"/>
    </row>
    <row r="106" spans="8:12" x14ac:dyDescent="0.25">
      <c r="H106" s="2"/>
      <c r="I106" s="2"/>
      <c r="J106" s="2"/>
      <c r="K106" s="2"/>
      <c r="L106" s="2"/>
    </row>
    <row r="107" spans="8:12" x14ac:dyDescent="0.25">
      <c r="H107" s="2"/>
      <c r="I107" s="2"/>
      <c r="J107" s="2"/>
      <c r="K107" s="2"/>
      <c r="L107" s="2"/>
    </row>
    <row r="108" spans="8:12" x14ac:dyDescent="0.25">
      <c r="H108" s="2"/>
      <c r="I108" s="2"/>
      <c r="J108" s="2"/>
      <c r="K108" s="2"/>
      <c r="L108" s="2"/>
    </row>
    <row r="109" spans="8:12" x14ac:dyDescent="0.25">
      <c r="H109" s="2"/>
      <c r="I109" s="2"/>
      <c r="J109" s="2"/>
      <c r="K109" s="2"/>
      <c r="L109" s="2"/>
    </row>
    <row r="110" spans="8:12" x14ac:dyDescent="0.25">
      <c r="H110" s="2"/>
      <c r="I110" s="2"/>
      <c r="J110" s="2"/>
      <c r="K110" s="2"/>
      <c r="L110" s="2"/>
    </row>
    <row r="111" spans="8:12" x14ac:dyDescent="0.25">
      <c r="H111" s="2"/>
      <c r="I111" s="2"/>
      <c r="J111" s="2"/>
      <c r="K111" s="2"/>
      <c r="L111" s="2"/>
    </row>
    <row r="112" spans="8:12" x14ac:dyDescent="0.25">
      <c r="H112" s="2"/>
      <c r="I112" s="2"/>
      <c r="J112" s="2"/>
      <c r="K112" s="2"/>
      <c r="L112" s="2"/>
    </row>
    <row r="113" spans="8:12" x14ac:dyDescent="0.25">
      <c r="H113" s="2"/>
      <c r="I113" s="2"/>
      <c r="J113" s="2"/>
      <c r="K113" s="2"/>
      <c r="L113" s="2"/>
    </row>
    <row r="114" spans="8:12" x14ac:dyDescent="0.25">
      <c r="H114" s="2"/>
      <c r="I114" s="2"/>
      <c r="J114" s="2"/>
      <c r="K114" s="2"/>
      <c r="L114" s="2"/>
    </row>
    <row r="115" spans="8:12" x14ac:dyDescent="0.25">
      <c r="H115" s="2"/>
      <c r="I115" s="2"/>
      <c r="J115" s="2"/>
      <c r="K115" s="2"/>
      <c r="L115" s="2"/>
    </row>
    <row r="116" spans="8:12" x14ac:dyDescent="0.25">
      <c r="H116" s="2"/>
      <c r="I116" s="2"/>
      <c r="J116" s="2"/>
      <c r="K116" s="2"/>
      <c r="L116" s="2"/>
    </row>
    <row r="117" spans="8:12" x14ac:dyDescent="0.25">
      <c r="H117" s="2"/>
      <c r="I117" s="2"/>
      <c r="J117" s="2"/>
      <c r="K117" s="2"/>
      <c r="L11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8212-7551-402A-B617-A3A7E3C87364}">
  <dimension ref="A1:L103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8.85546875" customWidth="1"/>
    <col min="3" max="3" width="35.28515625" customWidth="1"/>
    <col min="4" max="4" width="14.5703125" customWidth="1"/>
    <col min="5" max="5" width="22.42578125" customWidth="1"/>
    <col min="6" max="6" width="15" customWidth="1"/>
    <col min="7" max="7" width="22.42578125" customWidth="1"/>
    <col min="8" max="8" width="14.42578125" style="1" customWidth="1"/>
    <col min="9" max="9" width="20.85546875" style="1" customWidth="1"/>
    <col min="10" max="11" width="35.7109375" style="1" customWidth="1"/>
    <col min="12" max="12" width="80.7109375" style="1" customWidth="1"/>
  </cols>
  <sheetData>
    <row r="1" spans="1:12" x14ac:dyDescent="0.25">
      <c r="A1" s="14" t="s">
        <v>12</v>
      </c>
      <c r="B1" s="15" t="s">
        <v>20</v>
      </c>
      <c r="C1" s="10" t="s">
        <v>14</v>
      </c>
      <c r="D1" s="15" t="s">
        <v>15</v>
      </c>
      <c r="E1" s="16" t="s">
        <v>16</v>
      </c>
      <c r="F1" s="16" t="s">
        <v>72</v>
      </c>
      <c r="G1" s="16" t="s">
        <v>17</v>
      </c>
      <c r="H1" s="17" t="s">
        <v>18</v>
      </c>
      <c r="I1" s="17" t="s">
        <v>28</v>
      </c>
      <c r="J1" s="2"/>
      <c r="K1" s="2"/>
      <c r="L1" s="2"/>
    </row>
    <row r="2" spans="1:12" x14ac:dyDescent="0.25">
      <c r="A2" s="7" t="s">
        <v>9</v>
      </c>
      <c r="B2" s="7"/>
      <c r="C2" s="19" t="s">
        <v>69</v>
      </c>
      <c r="D2" s="8" t="s">
        <v>0</v>
      </c>
      <c r="E2" s="8" t="s">
        <v>29</v>
      </c>
      <c r="F2" s="8" t="s">
        <v>29</v>
      </c>
      <c r="G2" s="21">
        <f t="shared" ref="G2:G36" ca="1" si="0">TODAY()</f>
        <v>44453</v>
      </c>
      <c r="H2" s="9"/>
      <c r="I2" s="29">
        <f ca="1">TODAY()</f>
        <v>44453</v>
      </c>
      <c r="J2" s="2"/>
      <c r="K2" s="2"/>
      <c r="L2" s="2"/>
    </row>
    <row r="3" spans="1:12" x14ac:dyDescent="0.25">
      <c r="A3" s="7" t="s">
        <v>10</v>
      </c>
      <c r="B3" s="7"/>
      <c r="C3" s="19" t="s">
        <v>69</v>
      </c>
      <c r="D3" s="8" t="s">
        <v>0</v>
      </c>
      <c r="E3" s="8" t="s">
        <v>30</v>
      </c>
      <c r="F3" s="8" t="s">
        <v>29</v>
      </c>
      <c r="G3" s="21">
        <f t="shared" ca="1" si="0"/>
        <v>44453</v>
      </c>
      <c r="H3" s="9"/>
      <c r="I3" s="9" t="s">
        <v>46</v>
      </c>
      <c r="J3" s="2"/>
      <c r="K3" s="2"/>
      <c r="L3" s="2"/>
    </row>
    <row r="4" spans="1:12" x14ac:dyDescent="0.25">
      <c r="A4" s="7" t="s">
        <v>9</v>
      </c>
      <c r="B4" s="7"/>
      <c r="C4" s="19" t="s">
        <v>69</v>
      </c>
      <c r="D4" s="8" t="s">
        <v>0</v>
      </c>
      <c r="E4" s="8" t="s">
        <v>31</v>
      </c>
      <c r="F4" s="8" t="s">
        <v>29</v>
      </c>
      <c r="G4" s="21">
        <f t="shared" ca="1" si="0"/>
        <v>44453</v>
      </c>
      <c r="H4" s="9"/>
      <c r="I4" s="24" t="str">
        <f ca="1">TEXT(G4,"ddd")</f>
        <v>Tue</v>
      </c>
      <c r="J4" s="2"/>
      <c r="K4" s="2"/>
      <c r="L4" s="2"/>
    </row>
    <row r="5" spans="1:12" x14ac:dyDescent="0.25">
      <c r="A5" s="7" t="s">
        <v>9</v>
      </c>
      <c r="B5" s="7"/>
      <c r="C5" s="19" t="s">
        <v>69</v>
      </c>
      <c r="D5" s="8" t="s">
        <v>0</v>
      </c>
      <c r="E5" s="8" t="s">
        <v>32</v>
      </c>
      <c r="F5" s="8" t="s">
        <v>29</v>
      </c>
      <c r="G5" s="21">
        <f t="shared" ca="1" si="0"/>
        <v>44453</v>
      </c>
      <c r="H5" s="9"/>
      <c r="I5" s="22" t="str">
        <f ca="1">TEXT(G5,"dd")</f>
        <v>14</v>
      </c>
      <c r="J5" s="3"/>
      <c r="K5" s="3"/>
      <c r="L5" s="3"/>
    </row>
    <row r="6" spans="1:12" x14ac:dyDescent="0.25">
      <c r="A6" s="7" t="s">
        <v>9</v>
      </c>
      <c r="B6" s="7"/>
      <c r="C6" s="19" t="s">
        <v>69</v>
      </c>
      <c r="D6" s="8" t="s">
        <v>0</v>
      </c>
      <c r="E6" s="8" t="s">
        <v>33</v>
      </c>
      <c r="F6" s="8" t="s">
        <v>29</v>
      </c>
      <c r="G6" s="21">
        <f t="shared" ca="1" si="0"/>
        <v>44453</v>
      </c>
      <c r="H6" s="9"/>
      <c r="I6" s="22">
        <f ca="1">WEEKDAY(G6,1)</f>
        <v>3</v>
      </c>
      <c r="J6" s="3"/>
      <c r="K6" s="3"/>
      <c r="L6" s="3"/>
    </row>
    <row r="7" spans="1:12" x14ac:dyDescent="0.25">
      <c r="A7" s="7" t="s">
        <v>9</v>
      </c>
      <c r="B7" s="7"/>
      <c r="C7" s="19" t="s">
        <v>69</v>
      </c>
      <c r="D7" s="8" t="s">
        <v>0</v>
      </c>
      <c r="E7" s="8" t="s">
        <v>34</v>
      </c>
      <c r="F7" s="8" t="s">
        <v>29</v>
      </c>
      <c r="G7" s="21">
        <f t="shared" ca="1" si="0"/>
        <v>44453</v>
      </c>
      <c r="H7" s="9"/>
      <c r="I7" s="22">
        <f ca="1">G7-DATE(YEAR(G7),1,1)+1</f>
        <v>257</v>
      </c>
      <c r="J7" s="3"/>
      <c r="K7" s="3"/>
      <c r="L7" s="3"/>
    </row>
    <row r="8" spans="1:12" x14ac:dyDescent="0.25">
      <c r="A8" s="7" t="s">
        <v>9</v>
      </c>
      <c r="B8" s="7"/>
      <c r="C8" s="19" t="s">
        <v>69</v>
      </c>
      <c r="D8" s="8" t="s">
        <v>0</v>
      </c>
      <c r="E8" s="8" t="s">
        <v>35</v>
      </c>
      <c r="F8" s="8" t="s">
        <v>29</v>
      </c>
      <c r="G8" s="21">
        <f t="shared" ca="1" si="0"/>
        <v>44453</v>
      </c>
      <c r="H8" s="9"/>
      <c r="I8" s="23" t="str">
        <f ca="1">TEXT(G8,"mmm")</f>
        <v>Sep</v>
      </c>
      <c r="J8" s="3"/>
      <c r="K8" s="3"/>
      <c r="L8" s="3"/>
    </row>
    <row r="9" spans="1:12" x14ac:dyDescent="0.25">
      <c r="A9" s="7" t="s">
        <v>9</v>
      </c>
      <c r="B9" s="7"/>
      <c r="C9" s="19" t="s">
        <v>69</v>
      </c>
      <c r="D9" s="8" t="s">
        <v>0</v>
      </c>
      <c r="E9" s="8" t="s">
        <v>36</v>
      </c>
      <c r="F9" s="8" t="s">
        <v>29</v>
      </c>
      <c r="G9" s="21">
        <f t="shared" ca="1" si="0"/>
        <v>44453</v>
      </c>
      <c r="H9" s="9"/>
      <c r="I9" s="22" t="str">
        <f ca="1">TEXT(G9,"mm")</f>
        <v>09</v>
      </c>
      <c r="J9" s="3"/>
      <c r="K9" s="3"/>
      <c r="L9" s="3"/>
    </row>
    <row r="10" spans="1:12" x14ac:dyDescent="0.25">
      <c r="A10" s="7" t="s">
        <v>9</v>
      </c>
      <c r="B10" s="7"/>
      <c r="C10" s="19" t="s">
        <v>69</v>
      </c>
      <c r="D10" s="8" t="s">
        <v>0</v>
      </c>
      <c r="E10" s="8" t="s">
        <v>37</v>
      </c>
      <c r="F10" s="8" t="s">
        <v>29</v>
      </c>
      <c r="G10" s="21">
        <f t="shared" ca="1" si="0"/>
        <v>44453</v>
      </c>
      <c r="H10" s="9"/>
      <c r="I10" s="26">
        <f ca="1">EOMONTH(G10,-1)+1</f>
        <v>44440</v>
      </c>
      <c r="J10" s="3"/>
      <c r="K10" s="3"/>
      <c r="L10" s="3"/>
    </row>
    <row r="11" spans="1:12" x14ac:dyDescent="0.25">
      <c r="A11" s="7" t="s">
        <v>9</v>
      </c>
      <c r="B11" s="7"/>
      <c r="C11" s="19" t="s">
        <v>69</v>
      </c>
      <c r="D11" s="8" t="s">
        <v>0</v>
      </c>
      <c r="E11" s="8" t="s">
        <v>38</v>
      </c>
      <c r="F11" s="8" t="s">
        <v>29</v>
      </c>
      <c r="G11" s="21">
        <f t="shared" ca="1" si="0"/>
        <v>44453</v>
      </c>
      <c r="H11" s="9"/>
      <c r="I11" s="26">
        <f ca="1">EOMONTH(G10,0)</f>
        <v>44469</v>
      </c>
      <c r="J11" s="3"/>
      <c r="K11" s="3"/>
      <c r="L11" s="3"/>
    </row>
    <row r="12" spans="1:12" x14ac:dyDescent="0.25">
      <c r="A12" s="7" t="s">
        <v>9</v>
      </c>
      <c r="B12" s="7"/>
      <c r="C12" s="19" t="s">
        <v>69</v>
      </c>
      <c r="D12" s="8" t="s">
        <v>0</v>
      </c>
      <c r="E12" s="8" t="s">
        <v>39</v>
      </c>
      <c r="F12" s="8" t="s">
        <v>29</v>
      </c>
      <c r="G12" s="21">
        <f t="shared" ca="1" si="0"/>
        <v>44453</v>
      </c>
      <c r="H12" s="9"/>
      <c r="I12" s="22">
        <f ca="1">WEEKNUM(G12,1)-WEEKNUM(DATE(YEAR(G12),MONTH(G12),1),1)+1</f>
        <v>3</v>
      </c>
      <c r="J12" s="3"/>
      <c r="K12" s="3"/>
      <c r="L12" s="3"/>
    </row>
    <row r="13" spans="1:12" x14ac:dyDescent="0.25">
      <c r="A13" s="7" t="s">
        <v>9</v>
      </c>
      <c r="B13" s="7"/>
      <c r="C13" s="19" t="s">
        <v>69</v>
      </c>
      <c r="D13" s="8" t="s">
        <v>0</v>
      </c>
      <c r="E13" s="8" t="s">
        <v>40</v>
      </c>
      <c r="F13" s="8" t="s">
        <v>29</v>
      </c>
      <c r="G13" s="21">
        <f t="shared" ca="1" si="0"/>
        <v>44453</v>
      </c>
      <c r="H13" s="9"/>
      <c r="I13" s="27">
        <f ca="1">WEEKNUM(G13)</f>
        <v>38</v>
      </c>
      <c r="J13" s="3"/>
      <c r="K13" s="3"/>
      <c r="L13" s="3"/>
    </row>
    <row r="14" spans="1:12" x14ac:dyDescent="0.25">
      <c r="A14" s="7" t="s">
        <v>9</v>
      </c>
      <c r="B14" s="7"/>
      <c r="C14" s="19" t="s">
        <v>69</v>
      </c>
      <c r="D14" s="8" t="s">
        <v>0</v>
      </c>
      <c r="E14" s="8" t="s">
        <v>41</v>
      </c>
      <c r="F14" s="8" t="s">
        <v>29</v>
      </c>
      <c r="G14" s="21">
        <f t="shared" ca="1" si="0"/>
        <v>44453</v>
      </c>
      <c r="H14" s="9"/>
      <c r="I14" s="27">
        <f ca="1">WEEKNUM(G14,21)</f>
        <v>37</v>
      </c>
      <c r="J14" s="3"/>
      <c r="K14" s="3"/>
      <c r="L14" s="3"/>
    </row>
    <row r="15" spans="1:12" x14ac:dyDescent="0.25">
      <c r="A15" s="7" t="s">
        <v>9</v>
      </c>
      <c r="B15" s="7"/>
      <c r="C15" s="19" t="s">
        <v>69</v>
      </c>
      <c r="D15" s="8" t="s">
        <v>0</v>
      </c>
      <c r="E15" s="8" t="s">
        <v>42</v>
      </c>
      <c r="F15" s="8" t="s">
        <v>29</v>
      </c>
      <c r="G15" s="21">
        <f t="shared" ca="1" si="0"/>
        <v>44453</v>
      </c>
      <c r="H15" s="9"/>
      <c r="I15" s="26">
        <f ca="1">G15-WEEKDAY(G15,2)</f>
        <v>44451</v>
      </c>
      <c r="J15" s="3"/>
      <c r="K15" s="3"/>
      <c r="L15" s="3"/>
    </row>
    <row r="16" spans="1:12" x14ac:dyDescent="0.25">
      <c r="A16" s="7" t="s">
        <v>9</v>
      </c>
      <c r="B16" s="7"/>
      <c r="C16" s="19" t="s">
        <v>69</v>
      </c>
      <c r="D16" s="8" t="s">
        <v>0</v>
      </c>
      <c r="E16" s="8" t="s">
        <v>44</v>
      </c>
      <c r="F16" s="8" t="s">
        <v>29</v>
      </c>
      <c r="G16" s="21">
        <f t="shared" ca="1" si="0"/>
        <v>44453</v>
      </c>
      <c r="H16" s="9"/>
      <c r="I16" s="26">
        <f ca="1">TODAY()-WEEKDAY(TODAY())+7</f>
        <v>44457</v>
      </c>
      <c r="J16" s="3"/>
      <c r="K16" s="3"/>
      <c r="L16" s="3"/>
    </row>
    <row r="17" spans="1:12" x14ac:dyDescent="0.25">
      <c r="A17" s="7" t="s">
        <v>9</v>
      </c>
      <c r="B17" s="7"/>
      <c r="C17" s="19" t="s">
        <v>69</v>
      </c>
      <c r="D17" s="8" t="s">
        <v>0</v>
      </c>
      <c r="E17" s="8" t="s">
        <v>45</v>
      </c>
      <c r="F17" s="8" t="s">
        <v>29</v>
      </c>
      <c r="G17" s="21">
        <f t="shared" ca="1" si="0"/>
        <v>44453</v>
      </c>
      <c r="H17" s="9"/>
      <c r="I17" s="28" t="str">
        <f ca="1">TEXT(G17,"yyyy")</f>
        <v>2021</v>
      </c>
      <c r="J17" s="3"/>
      <c r="K17" s="3"/>
      <c r="L17" s="3"/>
    </row>
    <row r="18" spans="1:12" x14ac:dyDescent="0.25">
      <c r="A18" s="7" t="s">
        <v>9</v>
      </c>
      <c r="B18" s="7"/>
      <c r="C18" s="19" t="s">
        <v>69</v>
      </c>
      <c r="D18" s="8" t="s">
        <v>0</v>
      </c>
      <c r="E18" s="8" t="s">
        <v>47</v>
      </c>
      <c r="F18" s="8" t="s">
        <v>29</v>
      </c>
      <c r="G18" s="21">
        <f t="shared" ca="1" si="0"/>
        <v>44453</v>
      </c>
      <c r="H18" s="9"/>
      <c r="I18" s="26">
        <f ca="1">DATE(YEAR(G18),1,1)</f>
        <v>44197</v>
      </c>
      <c r="J18" s="3"/>
      <c r="K18" s="3"/>
      <c r="L18" s="3"/>
    </row>
    <row r="19" spans="1:12" x14ac:dyDescent="0.25">
      <c r="A19" s="7" t="s">
        <v>9</v>
      </c>
      <c r="B19" s="7"/>
      <c r="C19" s="19" t="s">
        <v>69</v>
      </c>
      <c r="D19" s="8" t="s">
        <v>0</v>
      </c>
      <c r="E19" s="8" t="s">
        <v>48</v>
      </c>
      <c r="F19" s="8" t="s">
        <v>29</v>
      </c>
      <c r="G19" s="21">
        <f t="shared" ca="1" si="0"/>
        <v>44453</v>
      </c>
      <c r="H19" s="9"/>
      <c r="I19" s="26">
        <f ca="1">DATE(YEAR(TODAY()),12,31)</f>
        <v>44561</v>
      </c>
      <c r="J19" s="3"/>
      <c r="K19" s="3"/>
      <c r="L19" s="3"/>
    </row>
    <row r="20" spans="1:12" x14ac:dyDescent="0.25">
      <c r="A20" s="7" t="s">
        <v>9</v>
      </c>
      <c r="B20" s="7"/>
      <c r="C20" s="19" t="s">
        <v>69</v>
      </c>
      <c r="D20" s="8" t="s">
        <v>0</v>
      </c>
      <c r="E20" s="8" t="s">
        <v>43</v>
      </c>
      <c r="F20" s="8" t="s">
        <v>29</v>
      </c>
      <c r="G20" s="21">
        <f t="shared" ca="1" si="0"/>
        <v>44453</v>
      </c>
      <c r="H20" s="9"/>
      <c r="I20" s="28" t="str">
        <f ca="1">"Q"&amp;ROUNDUP(MONTH(G20)/3,0)</f>
        <v>Q3</v>
      </c>
      <c r="J20" s="3"/>
      <c r="K20" s="3"/>
      <c r="L20" s="3"/>
    </row>
    <row r="21" spans="1:12" x14ac:dyDescent="0.25">
      <c r="A21" s="7" t="s">
        <v>9</v>
      </c>
      <c r="B21" s="7"/>
      <c r="C21" s="19" t="s">
        <v>69</v>
      </c>
      <c r="D21" s="8" t="s">
        <v>0</v>
      </c>
      <c r="E21" s="8" t="s">
        <v>49</v>
      </c>
      <c r="F21" s="8" t="s">
        <v>29</v>
      </c>
      <c r="G21" s="21">
        <f t="shared" ca="1" si="0"/>
        <v>44453</v>
      </c>
      <c r="H21" s="9"/>
      <c r="I21" s="27">
        <f ca="1">ROUNDUP(MONTH(G21)/3,0)</f>
        <v>3</v>
      </c>
      <c r="J21" s="3"/>
      <c r="K21" s="3"/>
      <c r="L21" s="3"/>
    </row>
    <row r="22" spans="1:12" x14ac:dyDescent="0.25">
      <c r="A22" s="7" t="s">
        <v>9</v>
      </c>
      <c r="B22" s="7"/>
      <c r="C22" s="19" t="s">
        <v>69</v>
      </c>
      <c r="D22" s="8" t="s">
        <v>0</v>
      </c>
      <c r="E22" s="8" t="s">
        <v>50</v>
      </c>
      <c r="F22" s="8" t="s">
        <v>29</v>
      </c>
      <c r="G22" s="21">
        <f t="shared" ca="1" si="0"/>
        <v>44453</v>
      </c>
      <c r="H22" s="9"/>
      <c r="I22" s="26">
        <f ca="1">DATE(YEAR(G22),FLOOR(MONTH(G22)-1,3)+1,1)</f>
        <v>44378</v>
      </c>
      <c r="J22" s="3"/>
      <c r="K22" s="3"/>
      <c r="L22" s="3"/>
    </row>
    <row r="23" spans="1:12" x14ac:dyDescent="0.25">
      <c r="A23" s="7" t="s">
        <v>9</v>
      </c>
      <c r="B23" s="7"/>
      <c r="C23" s="19" t="s">
        <v>69</v>
      </c>
      <c r="D23" s="8" t="s">
        <v>0</v>
      </c>
      <c r="E23" s="8" t="s">
        <v>51</v>
      </c>
      <c r="F23" s="8" t="s">
        <v>29</v>
      </c>
      <c r="G23" s="21">
        <f t="shared" ca="1" si="0"/>
        <v>44453</v>
      </c>
      <c r="H23" s="9"/>
      <c r="I23" s="26">
        <f ca="1">DATE(YEAR(G23),((INT((MONTH(G23)-1)/3)+1)*3)+1,1)-1</f>
        <v>44469</v>
      </c>
      <c r="J23" s="4"/>
      <c r="K23" s="4"/>
      <c r="L23" s="2"/>
    </row>
    <row r="24" spans="1:12" x14ac:dyDescent="0.25">
      <c r="A24" s="7" t="s">
        <v>9</v>
      </c>
      <c r="B24" s="7"/>
      <c r="C24" s="19" t="s">
        <v>69</v>
      </c>
      <c r="D24" s="8" t="s">
        <v>0</v>
      </c>
      <c r="E24" s="13" t="s">
        <v>52</v>
      </c>
      <c r="F24" s="8" t="s">
        <v>29</v>
      </c>
      <c r="G24" s="21">
        <f t="shared" ca="1" si="0"/>
        <v>44453</v>
      </c>
      <c r="H24" s="9"/>
      <c r="I24" s="29">
        <f ca="1">DATE(YEAR(TODAY())-1,MONTH(TODAY()),DAY(TODAY())+0)</f>
        <v>44088</v>
      </c>
      <c r="J24" s="2"/>
      <c r="K24" s="2"/>
      <c r="L24" s="2"/>
    </row>
    <row r="25" spans="1:12" x14ac:dyDescent="0.25">
      <c r="A25" s="7" t="s">
        <v>9</v>
      </c>
      <c r="B25" s="7"/>
      <c r="C25" s="19" t="s">
        <v>69</v>
      </c>
      <c r="D25" s="8" t="s">
        <v>0</v>
      </c>
      <c r="E25" s="13" t="s">
        <v>53</v>
      </c>
      <c r="F25" s="8" t="s">
        <v>29</v>
      </c>
      <c r="G25" s="21">
        <f t="shared" ca="1" si="0"/>
        <v>44453</v>
      </c>
      <c r="H25" s="9"/>
      <c r="I25" s="32">
        <f ca="1">EDATE(G25,-3*1)</f>
        <v>44361</v>
      </c>
      <c r="J25" s="2"/>
      <c r="K25" s="2"/>
      <c r="L25" s="2"/>
    </row>
    <row r="26" spans="1:12" x14ac:dyDescent="0.25">
      <c r="A26" s="7" t="s">
        <v>9</v>
      </c>
      <c r="B26" s="7"/>
      <c r="C26" s="19" t="s">
        <v>69</v>
      </c>
      <c r="D26" s="8" t="s">
        <v>0</v>
      </c>
      <c r="E26" s="13" t="s">
        <v>54</v>
      </c>
      <c r="F26" s="8" t="s">
        <v>29</v>
      </c>
      <c r="G26" s="21">
        <f t="shared" ca="1" si="0"/>
        <v>44453</v>
      </c>
      <c r="H26" s="9"/>
      <c r="I26" s="29">
        <f ca="1">DATE(YEAR(G26),MONTH(G26)-1,DAY(G26))</f>
        <v>44422</v>
      </c>
      <c r="J26" s="2"/>
      <c r="K26" s="2"/>
      <c r="L26" s="2"/>
    </row>
    <row r="27" spans="1:12" x14ac:dyDescent="0.25">
      <c r="A27" s="7" t="s">
        <v>9</v>
      </c>
      <c r="B27" s="7"/>
      <c r="C27" s="19" t="s">
        <v>69</v>
      </c>
      <c r="D27" s="8" t="s">
        <v>0</v>
      </c>
      <c r="E27" s="13" t="s">
        <v>55</v>
      </c>
      <c r="F27" s="8" t="s">
        <v>29</v>
      </c>
      <c r="G27" s="21">
        <f t="shared" ca="1" si="0"/>
        <v>44453</v>
      </c>
      <c r="H27" s="9"/>
      <c r="I27" s="29">
        <f ca="1">G27-1*7</f>
        <v>44446</v>
      </c>
      <c r="J27" s="2"/>
      <c r="K27" s="2"/>
      <c r="L27" s="2"/>
    </row>
    <row r="28" spans="1:12" x14ac:dyDescent="0.25">
      <c r="A28" s="7" t="s">
        <v>9</v>
      </c>
      <c r="B28" s="7"/>
      <c r="C28" s="19" t="s">
        <v>69</v>
      </c>
      <c r="D28" s="8" t="s">
        <v>0</v>
      </c>
      <c r="E28" s="8" t="s">
        <v>56</v>
      </c>
      <c r="F28" s="8" t="s">
        <v>29</v>
      </c>
      <c r="G28" s="21">
        <f t="shared" ca="1" si="0"/>
        <v>44453</v>
      </c>
      <c r="H28" s="9"/>
      <c r="I28" s="29">
        <f ca="1">TODAY()-90</f>
        <v>44363</v>
      </c>
      <c r="J28" s="2"/>
      <c r="K28" s="2"/>
      <c r="L28" s="2"/>
    </row>
    <row r="29" spans="1:12" x14ac:dyDescent="0.25">
      <c r="A29" s="7" t="s">
        <v>9</v>
      </c>
      <c r="B29" s="7"/>
      <c r="C29" s="19" t="s">
        <v>69</v>
      </c>
      <c r="D29" s="8" t="s">
        <v>0</v>
      </c>
      <c r="E29" s="8" t="s">
        <v>57</v>
      </c>
      <c r="F29" s="8" t="s">
        <v>29</v>
      </c>
      <c r="G29" s="21">
        <f t="shared" ca="1" si="0"/>
        <v>44453</v>
      </c>
      <c r="H29" s="9"/>
      <c r="I29" s="29">
        <f ca="1">TODAY()-30</f>
        <v>44423</v>
      </c>
      <c r="J29" s="2"/>
      <c r="K29" s="2"/>
      <c r="L29" s="2"/>
    </row>
    <row r="30" spans="1:12" x14ac:dyDescent="0.25">
      <c r="A30" s="7" t="s">
        <v>9</v>
      </c>
      <c r="B30" s="7"/>
      <c r="C30" s="19" t="s">
        <v>69</v>
      </c>
      <c r="D30" s="8" t="s">
        <v>0</v>
      </c>
      <c r="E30" s="8" t="s">
        <v>58</v>
      </c>
      <c r="F30" s="8" t="s">
        <v>29</v>
      </c>
      <c r="G30" s="21">
        <f t="shared" ca="1" si="0"/>
        <v>44453</v>
      </c>
      <c r="H30" s="9"/>
      <c r="I30" s="29">
        <f ca="1">TODAY()-7</f>
        <v>44446</v>
      </c>
      <c r="J30" s="2"/>
      <c r="K30" s="2"/>
      <c r="L30" s="2"/>
    </row>
    <row r="31" spans="1:12" x14ac:dyDescent="0.25">
      <c r="A31" s="7" t="s">
        <v>9</v>
      </c>
      <c r="B31" s="7"/>
      <c r="C31" s="19" t="s">
        <v>69</v>
      </c>
      <c r="D31" s="8" t="s">
        <v>0</v>
      </c>
      <c r="E31" s="8" t="s">
        <v>59</v>
      </c>
      <c r="F31" s="8" t="s">
        <v>29</v>
      </c>
      <c r="G31" s="21">
        <f t="shared" ca="1" si="0"/>
        <v>44453</v>
      </c>
      <c r="H31" s="9"/>
      <c r="I31" s="29">
        <f ca="1">TODAY()-1</f>
        <v>44452</v>
      </c>
      <c r="J31" s="2"/>
      <c r="K31" s="2"/>
      <c r="L31" s="2"/>
    </row>
    <row r="32" spans="1:12" x14ac:dyDescent="0.25">
      <c r="A32" s="7" t="s">
        <v>9</v>
      </c>
      <c r="B32" s="7"/>
      <c r="C32" s="19" t="s">
        <v>69</v>
      </c>
      <c r="D32" s="8" t="s">
        <v>0</v>
      </c>
      <c r="E32" s="8" t="s">
        <v>60</v>
      </c>
      <c r="F32" s="8" t="s">
        <v>29</v>
      </c>
      <c r="G32" s="21">
        <f t="shared" ca="1" si="0"/>
        <v>44453</v>
      </c>
      <c r="H32" s="9"/>
      <c r="I32" s="22" t="b">
        <f ca="1">IF(WEEKDAY(G32,2)&gt;5,TRUE,FALSE)</f>
        <v>0</v>
      </c>
      <c r="J32" s="2"/>
      <c r="K32" s="2"/>
      <c r="L32" s="2"/>
    </row>
    <row r="33" spans="1:12" x14ac:dyDescent="0.25">
      <c r="A33" s="7" t="s">
        <v>9</v>
      </c>
      <c r="B33" s="7"/>
      <c r="C33" s="19" t="s">
        <v>69</v>
      </c>
      <c r="D33" s="8" t="s">
        <v>0</v>
      </c>
      <c r="E33" s="8" t="s">
        <v>61</v>
      </c>
      <c r="F33" s="8" t="s">
        <v>29</v>
      </c>
      <c r="G33" s="21">
        <f t="shared" ca="1" si="0"/>
        <v>44453</v>
      </c>
      <c r="H33" s="9"/>
      <c r="I33" s="22">
        <f ca="1">_xlfn.DAYS(TODAY(), DATE(YEAR(TODAY()), (ROUNDUP(MONTH(TODAY())/3,0)-1)*3+1, 1))</f>
        <v>75</v>
      </c>
      <c r="J33" s="2"/>
      <c r="K33" s="2"/>
      <c r="L33" s="2"/>
    </row>
    <row r="34" spans="1:12" x14ac:dyDescent="0.25">
      <c r="A34" s="7" t="s">
        <v>9</v>
      </c>
      <c r="B34" s="7"/>
      <c r="C34" s="19" t="s">
        <v>69</v>
      </c>
      <c r="D34" s="8" t="s">
        <v>0</v>
      </c>
      <c r="E34" s="8" t="s">
        <v>64</v>
      </c>
      <c r="F34" s="8" t="s">
        <v>29</v>
      </c>
      <c r="G34" s="21">
        <f t="shared" ca="1" si="0"/>
        <v>44453</v>
      </c>
      <c r="H34" s="9"/>
      <c r="I34" s="22">
        <f ca="1">1+(WEEKNUM(G34))-(WEEKNUM(DATE(YEAR(G34),LOOKUP(MONTH(G34),{1,4,7,10}),1)))</f>
        <v>12</v>
      </c>
      <c r="J34" s="2"/>
      <c r="K34" s="2"/>
      <c r="L34" s="2"/>
    </row>
    <row r="35" spans="1:12" x14ac:dyDescent="0.25">
      <c r="A35" s="7" t="s">
        <v>9</v>
      </c>
      <c r="B35" s="7"/>
      <c r="C35" s="19" t="s">
        <v>69</v>
      </c>
      <c r="D35" s="8" t="s">
        <v>0</v>
      </c>
      <c r="E35" s="8" t="s">
        <v>62</v>
      </c>
      <c r="F35" s="8" t="s">
        <v>29</v>
      </c>
      <c r="G35" s="21">
        <f t="shared" ca="1" si="0"/>
        <v>44453</v>
      </c>
      <c r="H35" s="9"/>
      <c r="I35" s="22" t="str">
        <f ca="1">TEXT(G35,"dddd")</f>
        <v>Tuesday</v>
      </c>
      <c r="J35" s="2"/>
      <c r="K35" s="2"/>
      <c r="L35" s="2"/>
    </row>
    <row r="36" spans="1:12" x14ac:dyDescent="0.25">
      <c r="A36" s="7" t="s">
        <v>9</v>
      </c>
      <c r="B36" s="7"/>
      <c r="C36" s="19" t="s">
        <v>69</v>
      </c>
      <c r="D36" s="8" t="s">
        <v>0</v>
      </c>
      <c r="E36" s="8" t="s">
        <v>63</v>
      </c>
      <c r="F36" s="8" t="s">
        <v>29</v>
      </c>
      <c r="G36" s="21">
        <f t="shared" ca="1" si="0"/>
        <v>44453</v>
      </c>
      <c r="H36" s="9"/>
      <c r="I36" s="22" t="str">
        <f ca="1">TEXT(G36,"mmmm")</f>
        <v>September</v>
      </c>
      <c r="J36" s="2"/>
      <c r="K36" s="2"/>
      <c r="L36" s="2"/>
    </row>
    <row r="37" spans="1:12" x14ac:dyDescent="0.25">
      <c r="H37" s="2"/>
      <c r="I37" s="2"/>
      <c r="J37" s="2"/>
      <c r="K37" s="2"/>
      <c r="L37" s="2"/>
    </row>
    <row r="38" spans="1:12" x14ac:dyDescent="0.25">
      <c r="H38" s="2"/>
      <c r="I38" s="2"/>
      <c r="J38" s="2"/>
      <c r="K38" s="2"/>
      <c r="L38" s="2"/>
    </row>
    <row r="39" spans="1:12" x14ac:dyDescent="0.25">
      <c r="H39" s="2"/>
      <c r="I39" s="2"/>
      <c r="J39" s="2"/>
      <c r="K39" s="2"/>
      <c r="L39" s="2"/>
    </row>
    <row r="40" spans="1:12" x14ac:dyDescent="0.25">
      <c r="H40" s="2"/>
      <c r="I40" s="2"/>
      <c r="J40" s="2"/>
      <c r="K40" s="2"/>
      <c r="L40" s="2"/>
    </row>
    <row r="41" spans="1:12" x14ac:dyDescent="0.25">
      <c r="H41" s="2"/>
      <c r="I41" s="2"/>
      <c r="J41" s="2"/>
      <c r="K41" s="2"/>
      <c r="L41" s="2"/>
    </row>
    <row r="42" spans="1:12" x14ac:dyDescent="0.25">
      <c r="H42" s="2"/>
      <c r="I42" s="2"/>
      <c r="J42" s="2"/>
      <c r="K42" s="2"/>
      <c r="L42" s="2"/>
    </row>
    <row r="43" spans="1:12" x14ac:dyDescent="0.25">
      <c r="H43" s="2"/>
      <c r="I43" s="2"/>
      <c r="J43" s="2"/>
      <c r="K43" s="2"/>
      <c r="L43" s="2"/>
    </row>
    <row r="44" spans="1:12" x14ac:dyDescent="0.25">
      <c r="H44" s="2"/>
      <c r="I44" s="2"/>
      <c r="J44" s="2"/>
      <c r="K44" s="2"/>
      <c r="L44" s="2"/>
    </row>
    <row r="45" spans="1:12" x14ac:dyDescent="0.25">
      <c r="H45" s="2"/>
      <c r="I45" s="2"/>
      <c r="J45" s="2"/>
      <c r="K45" s="2"/>
      <c r="L45" s="2"/>
    </row>
    <row r="46" spans="1:12" x14ac:dyDescent="0.25">
      <c r="H46" s="2"/>
      <c r="I46" s="2"/>
      <c r="J46" s="2"/>
      <c r="K46" s="2"/>
      <c r="L46" s="2"/>
    </row>
    <row r="47" spans="1:12" x14ac:dyDescent="0.25">
      <c r="H47" s="2"/>
      <c r="I47" s="2"/>
      <c r="J47" s="2"/>
      <c r="K47" s="2"/>
      <c r="L47" s="2"/>
    </row>
    <row r="48" spans="1:12" x14ac:dyDescent="0.25">
      <c r="H48" s="2"/>
      <c r="I48" s="2"/>
      <c r="J48" s="2"/>
      <c r="K48" s="2"/>
      <c r="L48" s="2"/>
    </row>
    <row r="49" spans="8:12" x14ac:dyDescent="0.25">
      <c r="H49" s="2"/>
      <c r="I49" s="2"/>
      <c r="J49" s="2"/>
      <c r="K49" s="2"/>
      <c r="L49" s="2"/>
    </row>
    <row r="50" spans="8:12" x14ac:dyDescent="0.25">
      <c r="H50" s="2"/>
      <c r="I50" s="2"/>
      <c r="J50" s="2"/>
      <c r="K50" s="2"/>
      <c r="L50" s="2"/>
    </row>
    <row r="51" spans="8:12" x14ac:dyDescent="0.25">
      <c r="H51" s="2"/>
      <c r="I51" s="2"/>
      <c r="J51" s="2"/>
      <c r="K51" s="2"/>
      <c r="L51" s="2"/>
    </row>
    <row r="52" spans="8:12" x14ac:dyDescent="0.25">
      <c r="H52" s="2"/>
      <c r="I52" s="2"/>
      <c r="J52" s="2"/>
      <c r="K52" s="2"/>
      <c r="L52" s="2"/>
    </row>
    <row r="53" spans="8:12" x14ac:dyDescent="0.25">
      <c r="H53" s="2"/>
      <c r="I53" s="2"/>
      <c r="J53" s="2"/>
      <c r="K53" s="2"/>
      <c r="L53" s="2"/>
    </row>
    <row r="54" spans="8:12" x14ac:dyDescent="0.25">
      <c r="H54" s="2"/>
      <c r="I54" s="2"/>
      <c r="J54" s="2"/>
      <c r="K54" s="2"/>
      <c r="L54" s="2"/>
    </row>
    <row r="55" spans="8:12" x14ac:dyDescent="0.25">
      <c r="H55" s="2"/>
      <c r="I55" s="2"/>
      <c r="J55" s="2"/>
      <c r="K55" s="2"/>
      <c r="L55" s="2"/>
    </row>
    <row r="56" spans="8:12" x14ac:dyDescent="0.25">
      <c r="H56" s="2"/>
      <c r="I56" s="2"/>
      <c r="J56" s="2"/>
      <c r="K56" s="2"/>
      <c r="L56" s="2"/>
    </row>
    <row r="57" spans="8:12" x14ac:dyDescent="0.25">
      <c r="H57" s="2"/>
      <c r="I57" s="2"/>
      <c r="J57" s="2"/>
      <c r="K57" s="2"/>
      <c r="L57" s="2"/>
    </row>
    <row r="58" spans="8:12" x14ac:dyDescent="0.25">
      <c r="H58" s="2"/>
      <c r="I58" s="2"/>
      <c r="J58" s="2"/>
      <c r="K58" s="2"/>
      <c r="L58" s="2"/>
    </row>
    <row r="59" spans="8:12" x14ac:dyDescent="0.25">
      <c r="H59" s="2"/>
      <c r="I59" s="2"/>
      <c r="J59" s="2"/>
      <c r="K59" s="2"/>
      <c r="L59" s="2"/>
    </row>
    <row r="60" spans="8:12" x14ac:dyDescent="0.25">
      <c r="H60" s="2"/>
      <c r="I60" s="2"/>
      <c r="J60" s="2"/>
      <c r="K60" s="2"/>
      <c r="L60" s="2"/>
    </row>
    <row r="61" spans="8:12" x14ac:dyDescent="0.25">
      <c r="H61" s="2"/>
      <c r="I61" s="2"/>
      <c r="J61" s="2"/>
      <c r="K61" s="2"/>
      <c r="L61" s="2"/>
    </row>
    <row r="62" spans="8:12" x14ac:dyDescent="0.25">
      <c r="H62" s="2"/>
      <c r="I62" s="2"/>
      <c r="J62" s="2"/>
      <c r="K62" s="2"/>
      <c r="L62" s="2"/>
    </row>
    <row r="63" spans="8:12" x14ac:dyDescent="0.25">
      <c r="H63" s="2"/>
      <c r="I63" s="2"/>
      <c r="J63" s="2"/>
      <c r="K63" s="2"/>
      <c r="L63" s="2"/>
    </row>
    <row r="64" spans="8:12" x14ac:dyDescent="0.25">
      <c r="H64" s="2"/>
      <c r="I64" s="2"/>
      <c r="J64" s="2"/>
      <c r="K64" s="2"/>
      <c r="L64" s="2"/>
    </row>
    <row r="65" spans="8:12" x14ac:dyDescent="0.25">
      <c r="H65" s="2"/>
      <c r="I65" s="2"/>
      <c r="J65" s="2"/>
      <c r="K65" s="2"/>
      <c r="L65" s="2"/>
    </row>
    <row r="66" spans="8:12" x14ac:dyDescent="0.25">
      <c r="H66" s="2"/>
      <c r="I66" s="2"/>
      <c r="J66" s="2"/>
      <c r="K66" s="2"/>
      <c r="L66" s="2"/>
    </row>
    <row r="67" spans="8:12" x14ac:dyDescent="0.25">
      <c r="H67" s="2"/>
      <c r="I67" s="2"/>
      <c r="J67" s="2"/>
      <c r="K67" s="2"/>
      <c r="L67" s="2"/>
    </row>
    <row r="68" spans="8:12" x14ac:dyDescent="0.25">
      <c r="H68" s="2"/>
      <c r="I68" s="2"/>
      <c r="J68" s="2"/>
      <c r="K68" s="2"/>
      <c r="L68" s="2"/>
    </row>
    <row r="69" spans="8:12" x14ac:dyDescent="0.25">
      <c r="H69" s="2"/>
      <c r="I69" s="2"/>
      <c r="J69" s="2"/>
      <c r="K69" s="2"/>
      <c r="L69" s="2"/>
    </row>
    <row r="70" spans="8:12" x14ac:dyDescent="0.25">
      <c r="H70" s="2"/>
      <c r="I70" s="2"/>
      <c r="J70" s="2"/>
      <c r="K70" s="2"/>
      <c r="L70" s="2"/>
    </row>
    <row r="71" spans="8:12" x14ac:dyDescent="0.25">
      <c r="H71" s="2"/>
      <c r="I71" s="2"/>
      <c r="J71" s="2"/>
      <c r="K71" s="2"/>
      <c r="L71" s="2"/>
    </row>
    <row r="72" spans="8:12" x14ac:dyDescent="0.25">
      <c r="H72" s="2"/>
      <c r="I72" s="2"/>
      <c r="J72" s="2"/>
      <c r="K72" s="2"/>
      <c r="L72" s="2"/>
    </row>
    <row r="73" spans="8:12" x14ac:dyDescent="0.25">
      <c r="H73" s="2"/>
      <c r="I73" s="2"/>
      <c r="J73" s="2"/>
      <c r="K73" s="2"/>
      <c r="L73" s="2"/>
    </row>
    <row r="74" spans="8:12" x14ac:dyDescent="0.25">
      <c r="H74" s="2"/>
      <c r="I74" s="2"/>
      <c r="J74" s="2"/>
      <c r="K74" s="2"/>
      <c r="L74" s="2"/>
    </row>
    <row r="75" spans="8:12" x14ac:dyDescent="0.25">
      <c r="H75" s="2"/>
      <c r="I75" s="2"/>
      <c r="J75" s="2"/>
      <c r="K75" s="2"/>
      <c r="L75" s="2"/>
    </row>
    <row r="76" spans="8:12" x14ac:dyDescent="0.25">
      <c r="H76" s="2"/>
      <c r="I76" s="2"/>
      <c r="J76" s="2"/>
      <c r="K76" s="2"/>
      <c r="L76" s="2"/>
    </row>
    <row r="77" spans="8:12" x14ac:dyDescent="0.25">
      <c r="H77" s="2"/>
      <c r="I77" s="2"/>
      <c r="J77" s="2"/>
      <c r="K77" s="2"/>
      <c r="L77" s="2"/>
    </row>
    <row r="78" spans="8:12" x14ac:dyDescent="0.25">
      <c r="H78" s="2"/>
      <c r="I78" s="2"/>
      <c r="J78" s="2"/>
      <c r="K78" s="2"/>
      <c r="L78" s="2"/>
    </row>
    <row r="79" spans="8:12" x14ac:dyDescent="0.25">
      <c r="H79" s="2"/>
      <c r="I79" s="2"/>
      <c r="J79" s="2"/>
      <c r="K79" s="2"/>
      <c r="L79" s="2"/>
    </row>
    <row r="80" spans="8:12" x14ac:dyDescent="0.25">
      <c r="H80" s="2"/>
      <c r="I80" s="2"/>
      <c r="J80" s="2"/>
      <c r="K80" s="2"/>
      <c r="L80" s="2"/>
    </row>
    <row r="81" spans="8:12" x14ac:dyDescent="0.25">
      <c r="H81" s="2"/>
      <c r="I81" s="2"/>
      <c r="J81" s="2"/>
      <c r="K81" s="2"/>
      <c r="L81" s="2"/>
    </row>
    <row r="82" spans="8:12" x14ac:dyDescent="0.25">
      <c r="H82" s="2"/>
      <c r="I82" s="2"/>
      <c r="J82" s="2"/>
      <c r="K82" s="2"/>
      <c r="L82" s="2"/>
    </row>
    <row r="83" spans="8:12" x14ac:dyDescent="0.25">
      <c r="H83" s="2"/>
      <c r="I83" s="2"/>
      <c r="J83" s="2"/>
      <c r="K83" s="2"/>
      <c r="L83" s="2"/>
    </row>
    <row r="84" spans="8:12" x14ac:dyDescent="0.25">
      <c r="H84" s="2"/>
      <c r="I84" s="2"/>
      <c r="J84" s="2"/>
      <c r="K84" s="2"/>
      <c r="L84" s="2"/>
    </row>
    <row r="85" spans="8:12" x14ac:dyDescent="0.25">
      <c r="H85" s="2"/>
      <c r="I85" s="2"/>
      <c r="J85" s="2"/>
      <c r="K85" s="2"/>
      <c r="L85" s="2"/>
    </row>
    <row r="86" spans="8:12" x14ac:dyDescent="0.25">
      <c r="H86" s="2"/>
      <c r="I86" s="2"/>
      <c r="J86" s="2"/>
      <c r="K86" s="2"/>
      <c r="L86" s="2"/>
    </row>
    <row r="87" spans="8:12" x14ac:dyDescent="0.25">
      <c r="H87" s="2"/>
      <c r="I87" s="2"/>
      <c r="J87" s="2"/>
      <c r="K87" s="2"/>
      <c r="L87" s="2"/>
    </row>
    <row r="88" spans="8:12" x14ac:dyDescent="0.25">
      <c r="H88" s="2"/>
      <c r="I88" s="2"/>
      <c r="J88" s="2"/>
      <c r="K88" s="2"/>
      <c r="L88" s="2"/>
    </row>
    <row r="89" spans="8:12" x14ac:dyDescent="0.25">
      <c r="H89" s="2"/>
      <c r="I89" s="2"/>
      <c r="J89" s="2"/>
      <c r="K89" s="2"/>
      <c r="L89" s="2"/>
    </row>
    <row r="90" spans="8:12" x14ac:dyDescent="0.25">
      <c r="H90" s="2"/>
      <c r="I90" s="2"/>
      <c r="J90" s="2"/>
      <c r="K90" s="2"/>
      <c r="L90" s="2"/>
    </row>
    <row r="91" spans="8:12" x14ac:dyDescent="0.25">
      <c r="H91" s="2"/>
      <c r="I91" s="2"/>
      <c r="J91" s="2"/>
      <c r="K91" s="2"/>
      <c r="L91" s="2"/>
    </row>
    <row r="92" spans="8:12" x14ac:dyDescent="0.25">
      <c r="H92" s="2"/>
      <c r="I92" s="2"/>
      <c r="J92" s="2"/>
      <c r="K92" s="2"/>
      <c r="L92" s="2"/>
    </row>
    <row r="93" spans="8:12" x14ac:dyDescent="0.25">
      <c r="H93" s="2"/>
      <c r="I93" s="2"/>
      <c r="J93" s="2"/>
      <c r="K93" s="2"/>
      <c r="L93" s="2"/>
    </row>
    <row r="94" spans="8:12" x14ac:dyDescent="0.25">
      <c r="H94" s="2"/>
      <c r="I94" s="2"/>
      <c r="J94" s="2"/>
      <c r="K94" s="2"/>
      <c r="L94" s="2"/>
    </row>
    <row r="95" spans="8:12" x14ac:dyDescent="0.25">
      <c r="H95" s="2"/>
      <c r="I95" s="2"/>
      <c r="J95" s="2"/>
      <c r="K95" s="2"/>
      <c r="L95" s="2"/>
    </row>
    <row r="96" spans="8:12" x14ac:dyDescent="0.25">
      <c r="H96" s="2"/>
      <c r="I96" s="2"/>
      <c r="J96" s="2"/>
      <c r="K96" s="2"/>
      <c r="L96" s="2"/>
    </row>
    <row r="97" spans="8:12" x14ac:dyDescent="0.25">
      <c r="H97" s="2"/>
      <c r="I97" s="2"/>
      <c r="J97" s="2"/>
      <c r="K97" s="2"/>
      <c r="L97" s="2"/>
    </row>
    <row r="98" spans="8:12" x14ac:dyDescent="0.25">
      <c r="H98" s="2"/>
      <c r="I98" s="2"/>
      <c r="J98" s="2"/>
      <c r="K98" s="2"/>
      <c r="L98" s="2"/>
    </row>
    <row r="99" spans="8:12" x14ac:dyDescent="0.25">
      <c r="H99" s="2"/>
      <c r="I99" s="2"/>
      <c r="J99" s="2"/>
      <c r="K99" s="2"/>
      <c r="L99" s="2"/>
    </row>
    <row r="100" spans="8:12" x14ac:dyDescent="0.25">
      <c r="H100" s="2"/>
      <c r="I100" s="2"/>
      <c r="J100" s="2"/>
      <c r="K100" s="2"/>
      <c r="L100" s="2"/>
    </row>
    <row r="101" spans="8:12" x14ac:dyDescent="0.25">
      <c r="H101" s="2"/>
      <c r="I101" s="2"/>
      <c r="J101" s="2"/>
      <c r="K101" s="2"/>
      <c r="L101" s="2"/>
    </row>
    <row r="102" spans="8:12" x14ac:dyDescent="0.25">
      <c r="H102" s="2"/>
      <c r="I102" s="2"/>
      <c r="J102" s="2"/>
      <c r="K102" s="2"/>
      <c r="L102" s="2"/>
    </row>
    <row r="103" spans="8:12" x14ac:dyDescent="0.25">
      <c r="H103" s="2"/>
      <c r="I103" s="2"/>
      <c r="J103" s="2"/>
      <c r="K103" s="2"/>
      <c r="L10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9B00-9910-432F-9DA0-F8948AAAFC65}">
  <dimension ref="A1:L103"/>
  <sheetViews>
    <sheetView workbookViewId="0">
      <selection activeCell="A3" sqref="A3"/>
    </sheetView>
  </sheetViews>
  <sheetFormatPr defaultRowHeight="15" x14ac:dyDescent="0.25"/>
  <cols>
    <col min="1" max="1" width="11.28515625" customWidth="1"/>
    <col min="2" max="2" width="18.85546875" customWidth="1"/>
    <col min="3" max="3" width="32.85546875" customWidth="1"/>
    <col min="4" max="4" width="26.5703125" customWidth="1"/>
    <col min="5" max="5" width="22.42578125" customWidth="1"/>
    <col min="6" max="6" width="17.28515625" customWidth="1"/>
    <col min="7" max="7" width="17" customWidth="1"/>
    <col min="8" max="8" width="14.42578125" style="1" customWidth="1"/>
    <col min="9" max="9" width="20.85546875" style="1" customWidth="1"/>
    <col min="10" max="11" width="35.7109375" style="1" customWidth="1"/>
    <col min="12" max="12" width="80.7109375" style="1" customWidth="1"/>
  </cols>
  <sheetData>
    <row r="1" spans="1:12" x14ac:dyDescent="0.25">
      <c r="A1" s="14" t="s">
        <v>12</v>
      </c>
      <c r="B1" s="15" t="s">
        <v>20</v>
      </c>
      <c r="C1" s="10" t="s">
        <v>14</v>
      </c>
      <c r="D1" s="15" t="s">
        <v>15</v>
      </c>
      <c r="E1" s="16" t="s">
        <v>16</v>
      </c>
      <c r="F1" s="16" t="s">
        <v>72</v>
      </c>
      <c r="G1" s="16" t="s">
        <v>17</v>
      </c>
      <c r="H1" s="17" t="s">
        <v>18</v>
      </c>
      <c r="I1" s="17" t="s">
        <v>28</v>
      </c>
      <c r="J1" s="2"/>
      <c r="K1" s="2"/>
      <c r="L1" s="2"/>
    </row>
    <row r="2" spans="1:12" x14ac:dyDescent="0.25">
      <c r="A2" s="7" t="s">
        <v>9</v>
      </c>
      <c r="B2" s="7"/>
      <c r="C2" s="19" t="s">
        <v>71</v>
      </c>
      <c r="D2" s="20" t="s">
        <v>70</v>
      </c>
      <c r="E2" s="8" t="s">
        <v>29</v>
      </c>
      <c r="F2" s="8" t="s">
        <v>29</v>
      </c>
      <c r="G2" s="21">
        <f t="shared" ref="G2:G36" ca="1" si="0">TODAY()</f>
        <v>44453</v>
      </c>
      <c r="H2" s="9"/>
      <c r="I2" s="29">
        <f ca="1">TODAY()</f>
        <v>44453</v>
      </c>
      <c r="J2" s="2"/>
      <c r="K2" s="2"/>
      <c r="L2" s="2"/>
    </row>
    <row r="3" spans="1:12" x14ac:dyDescent="0.25">
      <c r="A3" s="7" t="s">
        <v>10</v>
      </c>
      <c r="B3" s="7"/>
      <c r="C3" s="19" t="s">
        <v>71</v>
      </c>
      <c r="D3" s="20" t="s">
        <v>70</v>
      </c>
      <c r="E3" s="8" t="s">
        <v>30</v>
      </c>
      <c r="F3" s="8" t="s">
        <v>29</v>
      </c>
      <c r="G3" s="21">
        <f t="shared" ca="1" si="0"/>
        <v>44453</v>
      </c>
      <c r="H3" s="9"/>
      <c r="I3" s="9" t="s">
        <v>46</v>
      </c>
      <c r="J3" s="2"/>
      <c r="K3" s="2"/>
      <c r="L3" s="2"/>
    </row>
    <row r="4" spans="1:12" x14ac:dyDescent="0.25">
      <c r="A4" s="7" t="s">
        <v>9</v>
      </c>
      <c r="B4" s="7"/>
      <c r="C4" s="19" t="s">
        <v>71</v>
      </c>
      <c r="D4" s="20" t="s">
        <v>70</v>
      </c>
      <c r="E4" s="8" t="s">
        <v>31</v>
      </c>
      <c r="F4" s="8" t="s">
        <v>29</v>
      </c>
      <c r="G4" s="21">
        <f t="shared" ca="1" si="0"/>
        <v>44453</v>
      </c>
      <c r="H4" s="9"/>
      <c r="I4" s="24" t="str">
        <f ca="1">TEXT(G4,"ddd")</f>
        <v>Tue</v>
      </c>
      <c r="J4" s="2"/>
      <c r="K4" s="2"/>
      <c r="L4" s="2"/>
    </row>
    <row r="5" spans="1:12" x14ac:dyDescent="0.25">
      <c r="A5" s="7" t="s">
        <v>9</v>
      </c>
      <c r="B5" s="7"/>
      <c r="C5" s="19" t="s">
        <v>71</v>
      </c>
      <c r="D5" s="20" t="s">
        <v>70</v>
      </c>
      <c r="E5" s="8" t="s">
        <v>32</v>
      </c>
      <c r="F5" s="8" t="s">
        <v>29</v>
      </c>
      <c r="G5" s="21">
        <f t="shared" ca="1" si="0"/>
        <v>44453</v>
      </c>
      <c r="H5" s="9"/>
      <c r="I5" s="22" t="str">
        <f ca="1">TEXT(G5,"dd")</f>
        <v>14</v>
      </c>
      <c r="J5" s="3"/>
      <c r="K5" s="3"/>
      <c r="L5" s="3"/>
    </row>
    <row r="6" spans="1:12" x14ac:dyDescent="0.25">
      <c r="A6" s="7" t="s">
        <v>9</v>
      </c>
      <c r="B6" s="7"/>
      <c r="C6" s="19" t="s">
        <v>71</v>
      </c>
      <c r="D6" s="20" t="s">
        <v>70</v>
      </c>
      <c r="E6" s="8" t="s">
        <v>33</v>
      </c>
      <c r="F6" s="8" t="s">
        <v>29</v>
      </c>
      <c r="G6" s="21">
        <f t="shared" ca="1" si="0"/>
        <v>44453</v>
      </c>
      <c r="H6" s="9"/>
      <c r="I6" s="22">
        <f ca="1">WEEKDAY(G6,1)</f>
        <v>3</v>
      </c>
      <c r="J6" s="3"/>
      <c r="K6" s="3"/>
      <c r="L6" s="3"/>
    </row>
    <row r="7" spans="1:12" x14ac:dyDescent="0.25">
      <c r="A7" s="7" t="s">
        <v>9</v>
      </c>
      <c r="B7" s="7"/>
      <c r="C7" s="19" t="s">
        <v>71</v>
      </c>
      <c r="D7" s="20" t="s">
        <v>70</v>
      </c>
      <c r="E7" s="8" t="s">
        <v>34</v>
      </c>
      <c r="F7" s="8" t="s">
        <v>29</v>
      </c>
      <c r="G7" s="21">
        <f t="shared" ca="1" si="0"/>
        <v>44453</v>
      </c>
      <c r="H7" s="9"/>
      <c r="I7" s="22">
        <f ca="1">G7-DATE(YEAR(G7),1,1)+1</f>
        <v>257</v>
      </c>
      <c r="J7" s="3"/>
      <c r="K7" s="3"/>
      <c r="L7" s="3"/>
    </row>
    <row r="8" spans="1:12" x14ac:dyDescent="0.25">
      <c r="A8" s="7" t="s">
        <v>9</v>
      </c>
      <c r="B8" s="7"/>
      <c r="C8" s="19" t="s">
        <v>71</v>
      </c>
      <c r="D8" s="20" t="s">
        <v>70</v>
      </c>
      <c r="E8" s="8" t="s">
        <v>35</v>
      </c>
      <c r="F8" s="8" t="s">
        <v>29</v>
      </c>
      <c r="G8" s="21">
        <f t="shared" ca="1" si="0"/>
        <v>44453</v>
      </c>
      <c r="H8" s="9"/>
      <c r="I8" s="23" t="str">
        <f ca="1">TEXT(G8,"mmm")</f>
        <v>Sep</v>
      </c>
      <c r="J8" s="3"/>
      <c r="K8" s="3"/>
      <c r="L8" s="3"/>
    </row>
    <row r="9" spans="1:12" x14ac:dyDescent="0.25">
      <c r="A9" s="7" t="s">
        <v>9</v>
      </c>
      <c r="B9" s="7"/>
      <c r="C9" s="19" t="s">
        <v>71</v>
      </c>
      <c r="D9" s="20" t="s">
        <v>70</v>
      </c>
      <c r="E9" s="8" t="s">
        <v>36</v>
      </c>
      <c r="F9" s="8" t="s">
        <v>29</v>
      </c>
      <c r="G9" s="21">
        <f t="shared" ca="1" si="0"/>
        <v>44453</v>
      </c>
      <c r="H9" s="9"/>
      <c r="I9" s="22" t="str">
        <f ca="1">TEXT(G9,"mm")</f>
        <v>09</v>
      </c>
      <c r="J9" s="3"/>
      <c r="K9" s="3"/>
      <c r="L9" s="3"/>
    </row>
    <row r="10" spans="1:12" x14ac:dyDescent="0.25">
      <c r="A10" s="7" t="s">
        <v>9</v>
      </c>
      <c r="B10" s="7"/>
      <c r="C10" s="19" t="s">
        <v>71</v>
      </c>
      <c r="D10" s="20" t="s">
        <v>70</v>
      </c>
      <c r="E10" s="8" t="s">
        <v>37</v>
      </c>
      <c r="F10" s="8" t="s">
        <v>29</v>
      </c>
      <c r="G10" s="21">
        <f t="shared" ca="1" si="0"/>
        <v>44453</v>
      </c>
      <c r="H10" s="9"/>
      <c r="I10" s="26">
        <f ca="1">EOMONTH(G10,-1)+1</f>
        <v>44440</v>
      </c>
      <c r="J10" s="3"/>
      <c r="K10" s="3"/>
      <c r="L10" s="3"/>
    </row>
    <row r="11" spans="1:12" x14ac:dyDescent="0.25">
      <c r="A11" s="7" t="s">
        <v>9</v>
      </c>
      <c r="B11" s="7"/>
      <c r="C11" s="19" t="s">
        <v>71</v>
      </c>
      <c r="D11" s="20" t="s">
        <v>70</v>
      </c>
      <c r="E11" s="8" t="s">
        <v>38</v>
      </c>
      <c r="F11" s="8" t="s">
        <v>29</v>
      </c>
      <c r="G11" s="21">
        <f t="shared" ca="1" si="0"/>
        <v>44453</v>
      </c>
      <c r="H11" s="9"/>
      <c r="I11" s="26">
        <f ca="1">EOMONTH(G10,0)</f>
        <v>44469</v>
      </c>
      <c r="J11" s="3"/>
      <c r="K11" s="3"/>
      <c r="L11" s="3"/>
    </row>
    <row r="12" spans="1:12" x14ac:dyDescent="0.25">
      <c r="A12" s="7" t="s">
        <v>9</v>
      </c>
      <c r="B12" s="7"/>
      <c r="C12" s="19" t="s">
        <v>71</v>
      </c>
      <c r="D12" s="20" t="s">
        <v>70</v>
      </c>
      <c r="E12" s="8" t="s">
        <v>39</v>
      </c>
      <c r="F12" s="8" t="s">
        <v>29</v>
      </c>
      <c r="G12" s="21">
        <f t="shared" ca="1" si="0"/>
        <v>44453</v>
      </c>
      <c r="H12" s="9"/>
      <c r="I12" s="22">
        <f ca="1">WEEKNUM(G12,1)-WEEKNUM(DATE(YEAR(G12),MONTH(G12),1),1)+1</f>
        <v>3</v>
      </c>
      <c r="J12" s="3"/>
      <c r="K12" s="3"/>
      <c r="L12" s="3"/>
    </row>
    <row r="13" spans="1:12" x14ac:dyDescent="0.25">
      <c r="A13" s="7" t="s">
        <v>9</v>
      </c>
      <c r="B13" s="7"/>
      <c r="C13" s="19" t="s">
        <v>71</v>
      </c>
      <c r="D13" s="20" t="s">
        <v>70</v>
      </c>
      <c r="E13" s="8" t="s">
        <v>40</v>
      </c>
      <c r="F13" s="8" t="s">
        <v>29</v>
      </c>
      <c r="G13" s="21">
        <f t="shared" ca="1" si="0"/>
        <v>44453</v>
      </c>
      <c r="H13" s="9"/>
      <c r="I13" s="27">
        <f ca="1">WEEKNUM(G13)</f>
        <v>38</v>
      </c>
      <c r="J13" s="3"/>
      <c r="K13" s="3"/>
      <c r="L13" s="3"/>
    </row>
    <row r="14" spans="1:12" x14ac:dyDescent="0.25">
      <c r="A14" s="7" t="s">
        <v>9</v>
      </c>
      <c r="B14" s="7"/>
      <c r="C14" s="19" t="s">
        <v>71</v>
      </c>
      <c r="D14" s="20" t="s">
        <v>70</v>
      </c>
      <c r="E14" s="8" t="s">
        <v>41</v>
      </c>
      <c r="F14" s="8" t="s">
        <v>29</v>
      </c>
      <c r="G14" s="21">
        <f t="shared" ca="1" si="0"/>
        <v>44453</v>
      </c>
      <c r="H14" s="9"/>
      <c r="I14" s="27">
        <f ca="1">WEEKNUM(G14,21)</f>
        <v>37</v>
      </c>
      <c r="J14" s="3"/>
      <c r="K14" s="3"/>
      <c r="L14" s="3"/>
    </row>
    <row r="15" spans="1:12" x14ac:dyDescent="0.25">
      <c r="A15" s="7" t="s">
        <v>9</v>
      </c>
      <c r="B15" s="7"/>
      <c r="C15" s="19" t="s">
        <v>71</v>
      </c>
      <c r="D15" s="20" t="s">
        <v>70</v>
      </c>
      <c r="E15" s="8" t="s">
        <v>42</v>
      </c>
      <c r="F15" s="8" t="s">
        <v>29</v>
      </c>
      <c r="G15" s="21">
        <f t="shared" ca="1" si="0"/>
        <v>44453</v>
      </c>
      <c r="H15" s="9"/>
      <c r="I15" s="26">
        <f ca="1">G15-WEEKDAY(G15,2)</f>
        <v>44451</v>
      </c>
      <c r="J15" s="3"/>
      <c r="K15" s="3"/>
      <c r="L15" s="3"/>
    </row>
    <row r="16" spans="1:12" x14ac:dyDescent="0.25">
      <c r="A16" s="7" t="s">
        <v>9</v>
      </c>
      <c r="B16" s="7"/>
      <c r="C16" s="19" t="s">
        <v>71</v>
      </c>
      <c r="D16" s="20" t="s">
        <v>70</v>
      </c>
      <c r="E16" s="8" t="s">
        <v>44</v>
      </c>
      <c r="F16" s="8" t="s">
        <v>29</v>
      </c>
      <c r="G16" s="21">
        <f t="shared" ca="1" si="0"/>
        <v>44453</v>
      </c>
      <c r="H16" s="9"/>
      <c r="I16" s="26">
        <f ca="1">TODAY()-WEEKDAY(TODAY())+7</f>
        <v>44457</v>
      </c>
      <c r="J16" s="3"/>
      <c r="K16" s="3"/>
      <c r="L16" s="3"/>
    </row>
    <row r="17" spans="1:12" x14ac:dyDescent="0.25">
      <c r="A17" s="7" t="s">
        <v>9</v>
      </c>
      <c r="B17" s="7"/>
      <c r="C17" s="19" t="s">
        <v>71</v>
      </c>
      <c r="D17" s="20" t="s">
        <v>70</v>
      </c>
      <c r="E17" s="8" t="s">
        <v>45</v>
      </c>
      <c r="F17" s="8" t="s">
        <v>29</v>
      </c>
      <c r="G17" s="21">
        <f t="shared" ca="1" si="0"/>
        <v>44453</v>
      </c>
      <c r="H17" s="9"/>
      <c r="I17" s="28" t="str">
        <f ca="1">TEXT(G17,"yyyy")</f>
        <v>2021</v>
      </c>
      <c r="J17" s="3"/>
      <c r="K17" s="3"/>
      <c r="L17" s="3"/>
    </row>
    <row r="18" spans="1:12" x14ac:dyDescent="0.25">
      <c r="A18" s="7" t="s">
        <v>9</v>
      </c>
      <c r="B18" s="7"/>
      <c r="C18" s="19" t="s">
        <v>71</v>
      </c>
      <c r="D18" s="20" t="s">
        <v>70</v>
      </c>
      <c r="E18" s="8" t="s">
        <v>47</v>
      </c>
      <c r="F18" s="8" t="s">
        <v>29</v>
      </c>
      <c r="G18" s="21">
        <f t="shared" ca="1" si="0"/>
        <v>44453</v>
      </c>
      <c r="H18" s="9"/>
      <c r="I18" s="26">
        <f ca="1">DATE(YEAR(G18),1,1)</f>
        <v>44197</v>
      </c>
      <c r="J18" s="3"/>
      <c r="K18" s="3"/>
      <c r="L18" s="3"/>
    </row>
    <row r="19" spans="1:12" x14ac:dyDescent="0.25">
      <c r="A19" s="7" t="s">
        <v>9</v>
      </c>
      <c r="B19" s="7"/>
      <c r="C19" s="19" t="s">
        <v>71</v>
      </c>
      <c r="D19" s="20" t="s">
        <v>70</v>
      </c>
      <c r="E19" s="8" t="s">
        <v>48</v>
      </c>
      <c r="F19" s="8" t="s">
        <v>29</v>
      </c>
      <c r="G19" s="21">
        <f t="shared" ca="1" si="0"/>
        <v>44453</v>
      </c>
      <c r="H19" s="9"/>
      <c r="I19" s="26">
        <f ca="1">DATE(YEAR(TODAY()),12,31)</f>
        <v>44561</v>
      </c>
      <c r="J19" s="3"/>
      <c r="K19" s="3"/>
      <c r="L19" s="3"/>
    </row>
    <row r="20" spans="1:12" x14ac:dyDescent="0.25">
      <c r="A20" s="7" t="s">
        <v>9</v>
      </c>
      <c r="B20" s="7"/>
      <c r="C20" s="19" t="s">
        <v>71</v>
      </c>
      <c r="D20" s="20" t="s">
        <v>70</v>
      </c>
      <c r="E20" s="8" t="s">
        <v>43</v>
      </c>
      <c r="F20" s="8" t="s">
        <v>29</v>
      </c>
      <c r="G20" s="21">
        <f t="shared" ca="1" si="0"/>
        <v>44453</v>
      </c>
      <c r="H20" s="9"/>
      <c r="I20" s="28" t="str">
        <f ca="1">"Q"&amp;ROUNDUP(MONTH(G20)/3,0)</f>
        <v>Q3</v>
      </c>
      <c r="J20" s="3"/>
      <c r="K20" s="3"/>
      <c r="L20" s="3"/>
    </row>
    <row r="21" spans="1:12" x14ac:dyDescent="0.25">
      <c r="A21" s="7" t="s">
        <v>9</v>
      </c>
      <c r="B21" s="7"/>
      <c r="C21" s="19" t="s">
        <v>71</v>
      </c>
      <c r="D21" s="20" t="s">
        <v>70</v>
      </c>
      <c r="E21" s="8" t="s">
        <v>49</v>
      </c>
      <c r="F21" s="8" t="s">
        <v>29</v>
      </c>
      <c r="G21" s="21">
        <f t="shared" ca="1" si="0"/>
        <v>44453</v>
      </c>
      <c r="H21" s="9"/>
      <c r="I21" s="27">
        <f ca="1">ROUNDUP(MONTH(G21)/3,0)</f>
        <v>3</v>
      </c>
      <c r="J21" s="3"/>
      <c r="K21" s="3"/>
      <c r="L21" s="3"/>
    </row>
    <row r="22" spans="1:12" x14ac:dyDescent="0.25">
      <c r="A22" s="7" t="s">
        <v>9</v>
      </c>
      <c r="B22" s="7"/>
      <c r="C22" s="19" t="s">
        <v>71</v>
      </c>
      <c r="D22" s="20" t="s">
        <v>70</v>
      </c>
      <c r="E22" s="8" t="s">
        <v>50</v>
      </c>
      <c r="F22" s="8" t="s">
        <v>29</v>
      </c>
      <c r="G22" s="21">
        <f t="shared" ca="1" si="0"/>
        <v>44453</v>
      </c>
      <c r="H22" s="9"/>
      <c r="I22" s="26">
        <f ca="1">DATE(YEAR(G22),FLOOR(MONTH(G22)-1,3)+1,1)</f>
        <v>44378</v>
      </c>
      <c r="J22" s="3"/>
      <c r="K22" s="3"/>
      <c r="L22" s="3"/>
    </row>
    <row r="23" spans="1:12" x14ac:dyDescent="0.25">
      <c r="A23" s="7" t="s">
        <v>9</v>
      </c>
      <c r="B23" s="7"/>
      <c r="C23" s="19" t="s">
        <v>71</v>
      </c>
      <c r="D23" s="20" t="s">
        <v>70</v>
      </c>
      <c r="E23" s="8" t="s">
        <v>51</v>
      </c>
      <c r="F23" s="8" t="s">
        <v>29</v>
      </c>
      <c r="G23" s="21">
        <f t="shared" ca="1" si="0"/>
        <v>44453</v>
      </c>
      <c r="H23" s="9"/>
      <c r="I23" s="26">
        <f ca="1">DATE(YEAR(G23),((INT((MONTH(G23)-1)/3)+1)*3)+1,1)-1</f>
        <v>44469</v>
      </c>
      <c r="J23" s="4"/>
      <c r="K23" s="4"/>
      <c r="L23" s="2"/>
    </row>
    <row r="24" spans="1:12" x14ac:dyDescent="0.25">
      <c r="A24" s="7" t="s">
        <v>9</v>
      </c>
      <c r="B24" s="7"/>
      <c r="C24" s="19" t="s">
        <v>71</v>
      </c>
      <c r="D24" s="20" t="s">
        <v>70</v>
      </c>
      <c r="E24" s="13" t="s">
        <v>52</v>
      </c>
      <c r="F24" s="8" t="s">
        <v>29</v>
      </c>
      <c r="G24" s="21">
        <f t="shared" ca="1" si="0"/>
        <v>44453</v>
      </c>
      <c r="H24" s="9"/>
      <c r="I24" s="29">
        <f ca="1">DATE(YEAR(TODAY())-1,MONTH(TODAY()),DAY(TODAY())+0)</f>
        <v>44088</v>
      </c>
      <c r="J24" s="2"/>
      <c r="K24" s="2"/>
      <c r="L24" s="2"/>
    </row>
    <row r="25" spans="1:12" x14ac:dyDescent="0.25">
      <c r="A25" s="7" t="s">
        <v>9</v>
      </c>
      <c r="B25" s="7"/>
      <c r="C25" s="19" t="s">
        <v>71</v>
      </c>
      <c r="D25" s="20" t="s">
        <v>70</v>
      </c>
      <c r="E25" s="13" t="s">
        <v>53</v>
      </c>
      <c r="F25" s="8" t="s">
        <v>29</v>
      </c>
      <c r="G25" s="21">
        <f t="shared" ca="1" si="0"/>
        <v>44453</v>
      </c>
      <c r="H25" s="9"/>
      <c r="I25" s="32">
        <f ca="1">EDATE(G25,-3*1)</f>
        <v>44361</v>
      </c>
      <c r="J25" s="2"/>
      <c r="K25" s="2"/>
      <c r="L25" s="2"/>
    </row>
    <row r="26" spans="1:12" x14ac:dyDescent="0.25">
      <c r="A26" s="7" t="s">
        <v>9</v>
      </c>
      <c r="B26" s="7"/>
      <c r="C26" s="19" t="s">
        <v>71</v>
      </c>
      <c r="D26" s="20" t="s">
        <v>70</v>
      </c>
      <c r="E26" s="13" t="s">
        <v>54</v>
      </c>
      <c r="F26" s="8" t="s">
        <v>29</v>
      </c>
      <c r="G26" s="21">
        <f t="shared" ca="1" si="0"/>
        <v>44453</v>
      </c>
      <c r="H26" s="9"/>
      <c r="I26" s="29">
        <f ca="1">DATE(YEAR(G26),MONTH(G26)-1,DAY(G26))</f>
        <v>44422</v>
      </c>
      <c r="J26" s="2"/>
      <c r="K26" s="2"/>
      <c r="L26" s="2"/>
    </row>
    <row r="27" spans="1:12" x14ac:dyDescent="0.25">
      <c r="A27" s="7" t="s">
        <v>9</v>
      </c>
      <c r="B27" s="7"/>
      <c r="C27" s="19" t="s">
        <v>71</v>
      </c>
      <c r="D27" s="20" t="s">
        <v>70</v>
      </c>
      <c r="E27" s="13" t="s">
        <v>55</v>
      </c>
      <c r="F27" s="8" t="s">
        <v>29</v>
      </c>
      <c r="G27" s="21">
        <f t="shared" ca="1" si="0"/>
        <v>44453</v>
      </c>
      <c r="H27" s="9"/>
      <c r="I27" s="29">
        <f ca="1">G27-1*7</f>
        <v>44446</v>
      </c>
      <c r="J27" s="2"/>
      <c r="K27" s="2"/>
      <c r="L27" s="2"/>
    </row>
    <row r="28" spans="1:12" x14ac:dyDescent="0.25">
      <c r="A28" s="7" t="s">
        <v>9</v>
      </c>
      <c r="B28" s="7"/>
      <c r="C28" s="19" t="s">
        <v>71</v>
      </c>
      <c r="D28" s="20" t="s">
        <v>70</v>
      </c>
      <c r="E28" s="8" t="s">
        <v>56</v>
      </c>
      <c r="F28" s="8" t="s">
        <v>29</v>
      </c>
      <c r="G28" s="21">
        <f t="shared" ca="1" si="0"/>
        <v>44453</v>
      </c>
      <c r="H28" s="9"/>
      <c r="I28" s="29">
        <f ca="1">TODAY()-90</f>
        <v>44363</v>
      </c>
      <c r="J28" s="2"/>
      <c r="K28" s="2"/>
      <c r="L28" s="2"/>
    </row>
    <row r="29" spans="1:12" x14ac:dyDescent="0.25">
      <c r="A29" s="7" t="s">
        <v>9</v>
      </c>
      <c r="B29" s="7"/>
      <c r="C29" s="19" t="s">
        <v>71</v>
      </c>
      <c r="D29" s="20" t="s">
        <v>70</v>
      </c>
      <c r="E29" s="8" t="s">
        <v>57</v>
      </c>
      <c r="F29" s="8" t="s">
        <v>29</v>
      </c>
      <c r="G29" s="21">
        <f t="shared" ca="1" si="0"/>
        <v>44453</v>
      </c>
      <c r="H29" s="9"/>
      <c r="I29" s="29">
        <f ca="1">TODAY()-30</f>
        <v>44423</v>
      </c>
      <c r="J29" s="2"/>
      <c r="K29" s="2"/>
      <c r="L29" s="2"/>
    </row>
    <row r="30" spans="1:12" x14ac:dyDescent="0.25">
      <c r="A30" s="7" t="s">
        <v>9</v>
      </c>
      <c r="B30" s="7"/>
      <c r="C30" s="19" t="s">
        <v>71</v>
      </c>
      <c r="D30" s="20" t="s">
        <v>70</v>
      </c>
      <c r="E30" s="8" t="s">
        <v>58</v>
      </c>
      <c r="F30" s="8" t="s">
        <v>29</v>
      </c>
      <c r="G30" s="21">
        <f t="shared" ca="1" si="0"/>
        <v>44453</v>
      </c>
      <c r="H30" s="9"/>
      <c r="I30" s="29">
        <f ca="1">TODAY()-7</f>
        <v>44446</v>
      </c>
      <c r="J30" s="2"/>
      <c r="K30" s="2"/>
      <c r="L30" s="2"/>
    </row>
    <row r="31" spans="1:12" x14ac:dyDescent="0.25">
      <c r="A31" s="7" t="s">
        <v>9</v>
      </c>
      <c r="B31" s="7"/>
      <c r="C31" s="19" t="s">
        <v>71</v>
      </c>
      <c r="D31" s="20" t="s">
        <v>70</v>
      </c>
      <c r="E31" s="8" t="s">
        <v>59</v>
      </c>
      <c r="F31" s="8" t="s">
        <v>29</v>
      </c>
      <c r="G31" s="21">
        <f t="shared" ca="1" si="0"/>
        <v>44453</v>
      </c>
      <c r="H31" s="9"/>
      <c r="I31" s="29">
        <f ca="1">TODAY()-1</f>
        <v>44452</v>
      </c>
      <c r="J31" s="2"/>
      <c r="K31" s="2"/>
      <c r="L31" s="2"/>
    </row>
    <row r="32" spans="1:12" x14ac:dyDescent="0.25">
      <c r="A32" s="7" t="s">
        <v>9</v>
      </c>
      <c r="B32" s="7"/>
      <c r="C32" s="19" t="s">
        <v>71</v>
      </c>
      <c r="D32" s="20" t="s">
        <v>70</v>
      </c>
      <c r="E32" s="8" t="s">
        <v>60</v>
      </c>
      <c r="F32" s="8" t="s">
        <v>29</v>
      </c>
      <c r="G32" s="21">
        <f t="shared" ca="1" si="0"/>
        <v>44453</v>
      </c>
      <c r="H32" s="9"/>
      <c r="I32" s="22" t="b">
        <f ca="1">IF(WEEKDAY(G32,2)&gt;5,TRUE,FALSE)</f>
        <v>0</v>
      </c>
      <c r="J32" s="2"/>
      <c r="K32" s="2"/>
      <c r="L32" s="2"/>
    </row>
    <row r="33" spans="1:12" x14ac:dyDescent="0.25">
      <c r="A33" s="7" t="s">
        <v>9</v>
      </c>
      <c r="B33" s="7"/>
      <c r="C33" s="19" t="s">
        <v>71</v>
      </c>
      <c r="D33" s="20" t="s">
        <v>70</v>
      </c>
      <c r="E33" s="8" t="s">
        <v>61</v>
      </c>
      <c r="F33" s="8" t="s">
        <v>29</v>
      </c>
      <c r="G33" s="21">
        <f t="shared" ca="1" si="0"/>
        <v>44453</v>
      </c>
      <c r="H33" s="9"/>
      <c r="I33" s="22">
        <f ca="1">_xlfn.DAYS(TODAY(), DATE(YEAR(TODAY()), (ROUNDUP(MONTH(TODAY())/3,0)-1)*3+1, 1))</f>
        <v>75</v>
      </c>
      <c r="J33" s="2"/>
      <c r="K33" s="2"/>
      <c r="L33" s="2"/>
    </row>
    <row r="34" spans="1:12" x14ac:dyDescent="0.25">
      <c r="A34" s="7" t="s">
        <v>9</v>
      </c>
      <c r="B34" s="7"/>
      <c r="C34" s="19" t="s">
        <v>71</v>
      </c>
      <c r="D34" s="20" t="s">
        <v>70</v>
      </c>
      <c r="E34" s="8" t="s">
        <v>64</v>
      </c>
      <c r="F34" s="8" t="s">
        <v>29</v>
      </c>
      <c r="G34" s="21">
        <f t="shared" ca="1" si="0"/>
        <v>44453</v>
      </c>
      <c r="H34" s="9"/>
      <c r="I34" s="22">
        <f ca="1">1+(WEEKNUM(G34))-(WEEKNUM(DATE(YEAR(G34),LOOKUP(MONTH(G34),{1,4,7,10}),1)))</f>
        <v>12</v>
      </c>
      <c r="J34" s="2"/>
      <c r="K34" s="2"/>
      <c r="L34" s="2"/>
    </row>
    <row r="35" spans="1:12" x14ac:dyDescent="0.25">
      <c r="A35" s="7" t="s">
        <v>9</v>
      </c>
      <c r="B35" s="7"/>
      <c r="C35" s="19" t="s">
        <v>71</v>
      </c>
      <c r="D35" s="20" t="s">
        <v>70</v>
      </c>
      <c r="E35" s="8" t="s">
        <v>62</v>
      </c>
      <c r="F35" s="8" t="s">
        <v>29</v>
      </c>
      <c r="G35" s="21">
        <f t="shared" ca="1" si="0"/>
        <v>44453</v>
      </c>
      <c r="H35" s="9"/>
      <c r="I35" s="22" t="str">
        <f ca="1">TEXT(G35,"dddd")</f>
        <v>Tuesday</v>
      </c>
      <c r="J35" s="2"/>
      <c r="K35" s="2"/>
      <c r="L35" s="2"/>
    </row>
    <row r="36" spans="1:12" x14ac:dyDescent="0.25">
      <c r="A36" s="7" t="s">
        <v>9</v>
      </c>
      <c r="B36" s="7"/>
      <c r="C36" s="19" t="s">
        <v>71</v>
      </c>
      <c r="D36" s="20" t="s">
        <v>70</v>
      </c>
      <c r="E36" s="8" t="s">
        <v>63</v>
      </c>
      <c r="F36" s="8" t="s">
        <v>29</v>
      </c>
      <c r="G36" s="21">
        <f t="shared" ca="1" si="0"/>
        <v>44453</v>
      </c>
      <c r="H36" s="9"/>
      <c r="I36" s="22" t="str">
        <f ca="1">TEXT(G36,"mmmm")</f>
        <v>September</v>
      </c>
      <c r="J36" s="2"/>
      <c r="K36" s="2"/>
      <c r="L36" s="2"/>
    </row>
    <row r="37" spans="1:12" x14ac:dyDescent="0.25">
      <c r="H37" s="2"/>
      <c r="I37" s="2"/>
      <c r="J37" s="2"/>
      <c r="K37" s="2"/>
      <c r="L37" s="2"/>
    </row>
    <row r="38" spans="1:12" x14ac:dyDescent="0.25">
      <c r="H38" s="2"/>
      <c r="I38" s="2"/>
      <c r="J38" s="2"/>
      <c r="K38" s="2"/>
      <c r="L38" s="2"/>
    </row>
    <row r="39" spans="1:12" x14ac:dyDescent="0.25">
      <c r="H39" s="2"/>
      <c r="I39" s="2"/>
      <c r="J39" s="2"/>
      <c r="K39" s="2"/>
      <c r="L39" s="2"/>
    </row>
    <row r="40" spans="1:12" x14ac:dyDescent="0.25">
      <c r="H40" s="2"/>
      <c r="I40" s="2"/>
      <c r="J40" s="2"/>
      <c r="K40" s="2"/>
      <c r="L40" s="2"/>
    </row>
    <row r="41" spans="1:12" x14ac:dyDescent="0.25">
      <c r="H41" s="2"/>
      <c r="I41" s="2"/>
      <c r="J41" s="2"/>
      <c r="K41" s="2"/>
      <c r="L41" s="2"/>
    </row>
    <row r="42" spans="1:12" x14ac:dyDescent="0.25">
      <c r="H42" s="2"/>
      <c r="I42" s="2"/>
      <c r="J42" s="2"/>
      <c r="K42" s="2"/>
      <c r="L42" s="2"/>
    </row>
    <row r="43" spans="1:12" x14ac:dyDescent="0.25">
      <c r="H43" s="2"/>
      <c r="I43" s="2"/>
      <c r="J43" s="2"/>
      <c r="K43" s="2"/>
      <c r="L43" s="2"/>
    </row>
    <row r="44" spans="1:12" x14ac:dyDescent="0.25">
      <c r="H44" s="2"/>
      <c r="I44" s="2"/>
      <c r="J44" s="2"/>
      <c r="K44" s="2"/>
      <c r="L44" s="2"/>
    </row>
    <row r="45" spans="1:12" x14ac:dyDescent="0.25">
      <c r="H45" s="2"/>
      <c r="I45" s="2"/>
      <c r="J45" s="2"/>
      <c r="K45" s="2"/>
      <c r="L45" s="2"/>
    </row>
    <row r="46" spans="1:12" x14ac:dyDescent="0.25">
      <c r="H46" s="2"/>
      <c r="I46" s="2"/>
      <c r="J46" s="2"/>
      <c r="K46" s="2"/>
      <c r="L46" s="2"/>
    </row>
    <row r="47" spans="1:12" x14ac:dyDescent="0.25">
      <c r="H47" s="2"/>
      <c r="I47" s="2"/>
      <c r="J47" s="2"/>
      <c r="K47" s="2"/>
      <c r="L47" s="2"/>
    </row>
    <row r="48" spans="1:12" x14ac:dyDescent="0.25">
      <c r="H48" s="2"/>
      <c r="I48" s="2"/>
      <c r="J48" s="2"/>
      <c r="K48" s="2"/>
      <c r="L48" s="2"/>
    </row>
    <row r="49" spans="8:12" x14ac:dyDescent="0.25">
      <c r="H49" s="2"/>
      <c r="I49" s="2"/>
      <c r="J49" s="2"/>
      <c r="K49" s="2"/>
      <c r="L49" s="2"/>
    </row>
    <row r="50" spans="8:12" x14ac:dyDescent="0.25">
      <c r="H50" s="2"/>
      <c r="I50" s="2"/>
      <c r="J50" s="2"/>
      <c r="K50" s="2"/>
      <c r="L50" s="2"/>
    </row>
    <row r="51" spans="8:12" x14ac:dyDescent="0.25">
      <c r="H51" s="2"/>
      <c r="I51" s="2"/>
      <c r="J51" s="2"/>
      <c r="K51" s="2"/>
      <c r="L51" s="2"/>
    </row>
    <row r="52" spans="8:12" x14ac:dyDescent="0.25">
      <c r="H52" s="2"/>
      <c r="I52" s="2"/>
      <c r="J52" s="2"/>
      <c r="K52" s="2"/>
      <c r="L52" s="2"/>
    </row>
    <row r="53" spans="8:12" x14ac:dyDescent="0.25">
      <c r="H53" s="2"/>
      <c r="I53" s="2"/>
      <c r="J53" s="2"/>
      <c r="K53" s="2"/>
      <c r="L53" s="2"/>
    </row>
    <row r="54" spans="8:12" x14ac:dyDescent="0.25">
      <c r="H54" s="2"/>
      <c r="I54" s="2"/>
      <c r="J54" s="2"/>
      <c r="K54" s="2"/>
      <c r="L54" s="2"/>
    </row>
    <row r="55" spans="8:12" x14ac:dyDescent="0.25">
      <c r="H55" s="2"/>
      <c r="I55" s="2"/>
      <c r="J55" s="2"/>
      <c r="K55" s="2"/>
      <c r="L55" s="2"/>
    </row>
    <row r="56" spans="8:12" x14ac:dyDescent="0.25">
      <c r="H56" s="2"/>
      <c r="I56" s="2"/>
      <c r="J56" s="2"/>
      <c r="K56" s="2"/>
      <c r="L56" s="2"/>
    </row>
    <row r="57" spans="8:12" x14ac:dyDescent="0.25">
      <c r="H57" s="2"/>
      <c r="I57" s="2"/>
      <c r="J57" s="2"/>
      <c r="K57" s="2"/>
      <c r="L57" s="2"/>
    </row>
    <row r="58" spans="8:12" x14ac:dyDescent="0.25">
      <c r="H58" s="2"/>
      <c r="I58" s="2"/>
      <c r="J58" s="2"/>
      <c r="K58" s="2"/>
      <c r="L58" s="2"/>
    </row>
    <row r="59" spans="8:12" x14ac:dyDescent="0.25">
      <c r="H59" s="2"/>
      <c r="I59" s="2"/>
      <c r="J59" s="2"/>
      <c r="K59" s="2"/>
      <c r="L59" s="2"/>
    </row>
    <row r="60" spans="8:12" x14ac:dyDescent="0.25">
      <c r="H60" s="2"/>
      <c r="I60" s="2"/>
      <c r="J60" s="2"/>
      <c r="K60" s="2"/>
      <c r="L60" s="2"/>
    </row>
    <row r="61" spans="8:12" x14ac:dyDescent="0.25">
      <c r="H61" s="2"/>
      <c r="I61" s="2"/>
      <c r="J61" s="2"/>
      <c r="K61" s="2"/>
      <c r="L61" s="2"/>
    </row>
    <row r="62" spans="8:12" x14ac:dyDescent="0.25">
      <c r="H62" s="2"/>
      <c r="I62" s="2"/>
      <c r="J62" s="2"/>
      <c r="K62" s="2"/>
      <c r="L62" s="2"/>
    </row>
    <row r="63" spans="8:12" x14ac:dyDescent="0.25">
      <c r="H63" s="2"/>
      <c r="I63" s="2"/>
      <c r="J63" s="2"/>
      <c r="K63" s="2"/>
      <c r="L63" s="2"/>
    </row>
    <row r="64" spans="8:12" x14ac:dyDescent="0.25">
      <c r="H64" s="2"/>
      <c r="I64" s="2"/>
      <c r="J64" s="2"/>
      <c r="K64" s="2"/>
      <c r="L64" s="2"/>
    </row>
    <row r="65" spans="8:12" x14ac:dyDescent="0.25">
      <c r="H65" s="2"/>
      <c r="I65" s="2"/>
      <c r="J65" s="2"/>
      <c r="K65" s="2"/>
      <c r="L65" s="2"/>
    </row>
    <row r="66" spans="8:12" x14ac:dyDescent="0.25">
      <c r="H66" s="2"/>
      <c r="I66" s="2"/>
      <c r="J66" s="2"/>
      <c r="K66" s="2"/>
      <c r="L66" s="2"/>
    </row>
    <row r="67" spans="8:12" x14ac:dyDescent="0.25">
      <c r="H67" s="2"/>
      <c r="I67" s="2"/>
      <c r="J67" s="2"/>
      <c r="K67" s="2"/>
      <c r="L67" s="2"/>
    </row>
    <row r="68" spans="8:12" x14ac:dyDescent="0.25">
      <c r="H68" s="2"/>
      <c r="I68" s="2"/>
      <c r="J68" s="2"/>
      <c r="K68" s="2"/>
      <c r="L68" s="2"/>
    </row>
    <row r="69" spans="8:12" x14ac:dyDescent="0.25">
      <c r="H69" s="2"/>
      <c r="I69" s="2"/>
      <c r="J69" s="2"/>
      <c r="K69" s="2"/>
      <c r="L69" s="2"/>
    </row>
    <row r="70" spans="8:12" x14ac:dyDescent="0.25">
      <c r="H70" s="2"/>
      <c r="I70" s="2"/>
      <c r="J70" s="2"/>
      <c r="K70" s="2"/>
      <c r="L70" s="2"/>
    </row>
    <row r="71" spans="8:12" x14ac:dyDescent="0.25">
      <c r="H71" s="2"/>
      <c r="I71" s="2"/>
      <c r="J71" s="2"/>
      <c r="K71" s="2"/>
      <c r="L71" s="2"/>
    </row>
    <row r="72" spans="8:12" x14ac:dyDescent="0.25">
      <c r="H72" s="2"/>
      <c r="I72" s="2"/>
      <c r="J72" s="2"/>
      <c r="K72" s="2"/>
      <c r="L72" s="2"/>
    </row>
    <row r="73" spans="8:12" x14ac:dyDescent="0.25">
      <c r="H73" s="2"/>
      <c r="I73" s="2"/>
      <c r="J73" s="2"/>
      <c r="K73" s="2"/>
      <c r="L73" s="2"/>
    </row>
    <row r="74" spans="8:12" x14ac:dyDescent="0.25">
      <c r="H74" s="2"/>
      <c r="I74" s="2"/>
      <c r="J74" s="2"/>
      <c r="K74" s="2"/>
      <c r="L74" s="2"/>
    </row>
    <row r="75" spans="8:12" x14ac:dyDescent="0.25">
      <c r="H75" s="2"/>
      <c r="I75" s="2"/>
      <c r="J75" s="2"/>
      <c r="K75" s="2"/>
      <c r="L75" s="2"/>
    </row>
    <row r="76" spans="8:12" x14ac:dyDescent="0.25">
      <c r="H76" s="2"/>
      <c r="I76" s="2"/>
      <c r="J76" s="2"/>
      <c r="K76" s="2"/>
      <c r="L76" s="2"/>
    </row>
    <row r="77" spans="8:12" x14ac:dyDescent="0.25">
      <c r="H77" s="2"/>
      <c r="I77" s="2"/>
      <c r="J77" s="2"/>
      <c r="K77" s="2"/>
      <c r="L77" s="2"/>
    </row>
    <row r="78" spans="8:12" x14ac:dyDescent="0.25">
      <c r="H78" s="2"/>
      <c r="I78" s="2"/>
      <c r="J78" s="2"/>
      <c r="K78" s="2"/>
      <c r="L78" s="2"/>
    </row>
    <row r="79" spans="8:12" x14ac:dyDescent="0.25">
      <c r="H79" s="2"/>
      <c r="I79" s="2"/>
      <c r="J79" s="2"/>
      <c r="K79" s="2"/>
      <c r="L79" s="2"/>
    </row>
    <row r="80" spans="8:12" x14ac:dyDescent="0.25">
      <c r="H80" s="2"/>
      <c r="I80" s="2"/>
      <c r="J80" s="2"/>
      <c r="K80" s="2"/>
      <c r="L80" s="2"/>
    </row>
    <row r="81" spans="8:12" x14ac:dyDescent="0.25">
      <c r="H81" s="2"/>
      <c r="I81" s="2"/>
      <c r="J81" s="2"/>
      <c r="K81" s="2"/>
      <c r="L81" s="2"/>
    </row>
    <row r="82" spans="8:12" x14ac:dyDescent="0.25">
      <c r="H82" s="2"/>
      <c r="I82" s="2"/>
      <c r="J82" s="2"/>
      <c r="K82" s="2"/>
      <c r="L82" s="2"/>
    </row>
    <row r="83" spans="8:12" x14ac:dyDescent="0.25">
      <c r="H83" s="2"/>
      <c r="I83" s="2"/>
      <c r="J83" s="2"/>
      <c r="K83" s="2"/>
      <c r="L83" s="2"/>
    </row>
    <row r="84" spans="8:12" x14ac:dyDescent="0.25">
      <c r="H84" s="2"/>
      <c r="I84" s="2"/>
      <c r="J84" s="2"/>
      <c r="K84" s="2"/>
      <c r="L84" s="2"/>
    </row>
    <row r="85" spans="8:12" x14ac:dyDescent="0.25">
      <c r="H85" s="2"/>
      <c r="I85" s="2"/>
      <c r="J85" s="2"/>
      <c r="K85" s="2"/>
      <c r="L85" s="2"/>
    </row>
    <row r="86" spans="8:12" x14ac:dyDescent="0.25">
      <c r="H86" s="2"/>
      <c r="I86" s="2"/>
      <c r="J86" s="2"/>
      <c r="K86" s="2"/>
      <c r="L86" s="2"/>
    </row>
    <row r="87" spans="8:12" x14ac:dyDescent="0.25">
      <c r="H87" s="2"/>
      <c r="I87" s="2"/>
      <c r="J87" s="2"/>
      <c r="K87" s="2"/>
      <c r="L87" s="2"/>
    </row>
    <row r="88" spans="8:12" x14ac:dyDescent="0.25">
      <c r="H88" s="2"/>
      <c r="I88" s="2"/>
      <c r="J88" s="2"/>
      <c r="K88" s="2"/>
      <c r="L88" s="2"/>
    </row>
    <row r="89" spans="8:12" x14ac:dyDescent="0.25">
      <c r="H89" s="2"/>
      <c r="I89" s="2"/>
      <c r="J89" s="2"/>
      <c r="K89" s="2"/>
      <c r="L89" s="2"/>
    </row>
    <row r="90" spans="8:12" x14ac:dyDescent="0.25">
      <c r="H90" s="2"/>
      <c r="I90" s="2"/>
      <c r="J90" s="2"/>
      <c r="K90" s="2"/>
      <c r="L90" s="2"/>
    </row>
    <row r="91" spans="8:12" x14ac:dyDescent="0.25">
      <c r="H91" s="2"/>
      <c r="I91" s="2"/>
      <c r="J91" s="2"/>
      <c r="K91" s="2"/>
      <c r="L91" s="2"/>
    </row>
    <row r="92" spans="8:12" x14ac:dyDescent="0.25">
      <c r="H92" s="2"/>
      <c r="I92" s="2"/>
      <c r="J92" s="2"/>
      <c r="K92" s="2"/>
      <c r="L92" s="2"/>
    </row>
    <row r="93" spans="8:12" x14ac:dyDescent="0.25">
      <c r="H93" s="2"/>
      <c r="I93" s="2"/>
      <c r="J93" s="2"/>
      <c r="K93" s="2"/>
      <c r="L93" s="2"/>
    </row>
    <row r="94" spans="8:12" x14ac:dyDescent="0.25">
      <c r="H94" s="2"/>
      <c r="I94" s="2"/>
      <c r="J94" s="2"/>
      <c r="K94" s="2"/>
      <c r="L94" s="2"/>
    </row>
    <row r="95" spans="8:12" x14ac:dyDescent="0.25">
      <c r="H95" s="2"/>
      <c r="I95" s="2"/>
      <c r="J95" s="2"/>
      <c r="K95" s="2"/>
      <c r="L95" s="2"/>
    </row>
    <row r="96" spans="8:12" x14ac:dyDescent="0.25">
      <c r="H96" s="2"/>
      <c r="I96" s="2"/>
      <c r="J96" s="2"/>
      <c r="K96" s="2"/>
      <c r="L96" s="2"/>
    </row>
    <row r="97" spans="8:12" x14ac:dyDescent="0.25">
      <c r="H97" s="2"/>
      <c r="I97" s="2"/>
      <c r="J97" s="2"/>
      <c r="K97" s="2"/>
      <c r="L97" s="2"/>
    </row>
    <row r="98" spans="8:12" x14ac:dyDescent="0.25">
      <c r="H98" s="2"/>
      <c r="I98" s="2"/>
      <c r="J98" s="2"/>
      <c r="K98" s="2"/>
      <c r="L98" s="2"/>
    </row>
    <row r="99" spans="8:12" x14ac:dyDescent="0.25">
      <c r="H99" s="2"/>
      <c r="I99" s="2"/>
      <c r="J99" s="2"/>
      <c r="K99" s="2"/>
      <c r="L99" s="2"/>
    </row>
    <row r="100" spans="8:12" x14ac:dyDescent="0.25">
      <c r="H100" s="2"/>
      <c r="I100" s="2"/>
      <c r="J100" s="2"/>
      <c r="K100" s="2"/>
      <c r="L100" s="2"/>
    </row>
    <row r="101" spans="8:12" x14ac:dyDescent="0.25">
      <c r="H101" s="2"/>
      <c r="I101" s="2"/>
      <c r="J101" s="2"/>
      <c r="K101" s="2"/>
      <c r="L101" s="2"/>
    </row>
    <row r="102" spans="8:12" x14ac:dyDescent="0.25">
      <c r="H102" s="2"/>
      <c r="I102" s="2"/>
      <c r="J102" s="2"/>
      <c r="K102" s="2"/>
      <c r="L102" s="2"/>
    </row>
    <row r="103" spans="8:12" x14ac:dyDescent="0.25">
      <c r="H103" s="2"/>
      <c r="I103" s="2"/>
      <c r="J103" s="2"/>
      <c r="K103" s="2"/>
      <c r="L103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0A138C-9E1A-4591-9CD6-8D78D31D406A}">
  <ds:schemaRefs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CONNECTIONPOINT</vt:lpstr>
      <vt:lpstr>PUBLIC</vt:lpstr>
      <vt:lpstr>PUREINSIGHTS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2021-09-15T03:20:33Z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