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05" windowWidth="5115" windowHeight="7830" tabRatio="751" activeTab="6"/>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r:id="rId9"/>
    <sheet name="Reference" sheetId="22" r:id="rId10"/>
    <sheet name="Revision History" sheetId="24"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workbook>
</file>

<file path=xl/calcChain.xml><?xml version="1.0" encoding="utf-8"?>
<calcChain xmlns="http://schemas.openxmlformats.org/spreadsheetml/2006/main">
  <c r="P14" i="25" l="1"/>
  <c r="D8" i="21"/>
  <c r="P13" i="25" l="1"/>
  <c r="P12" i="25"/>
  <c r="P11" i="25"/>
  <c r="P3" i="25"/>
  <c r="P6" i="25"/>
  <c r="P10" i="25"/>
  <c r="P9" i="25"/>
  <c r="P4" i="25"/>
  <c r="P5" i="25"/>
  <c r="P7" i="25"/>
  <c r="P8" i="25"/>
  <c r="P2" i="25"/>
  <c r="B2" i="5"/>
  <c r="D5" i="21" l="1"/>
  <c r="D1" i="21"/>
  <c r="B55" i="21" l="1"/>
  <c r="B59" i="21"/>
  <c r="B56" i="21"/>
  <c r="B60" i="21"/>
  <c r="B57" i="21"/>
  <c r="B58" i="21"/>
  <c r="B61" i="21"/>
  <c r="B54" i="21"/>
  <c r="B35" i="21"/>
  <c r="D35" i="21" s="1"/>
  <c r="B40" i="21"/>
  <c r="D40" i="21" s="1"/>
  <c r="B42" i="21"/>
  <c r="D42" i="21" s="1"/>
  <c r="B45" i="21"/>
  <c r="D45" i="21" s="1"/>
  <c r="B51" i="21"/>
  <c r="B16" i="21"/>
  <c r="D16" i="21" s="1"/>
  <c r="B20" i="21"/>
  <c r="D20" i="21" s="1"/>
  <c r="B24" i="21"/>
  <c r="D24" i="21" s="1"/>
  <c r="B28" i="21"/>
  <c r="D28" i="21" s="1"/>
  <c r="B33" i="21"/>
  <c r="D33" i="21" s="1"/>
  <c r="B39" i="21"/>
  <c r="D39" i="21" s="1"/>
  <c r="B44" i="21"/>
  <c r="D44" i="21" s="1"/>
  <c r="B46" i="21"/>
  <c r="D46" i="21" s="1"/>
  <c r="B49" i="21"/>
  <c r="B13" i="21"/>
  <c r="B17" i="21"/>
  <c r="D17" i="21" s="1"/>
  <c r="B21" i="21"/>
  <c r="D21" i="21" s="1"/>
  <c r="B25" i="21"/>
  <c r="D25" i="21" s="1"/>
  <c r="B29" i="21"/>
  <c r="D29" i="21" s="1"/>
  <c r="B32" i="21"/>
  <c r="D32" i="21" s="1"/>
  <c r="B34" i="21"/>
  <c r="D34" i="21" s="1"/>
  <c r="B37" i="21"/>
  <c r="D37" i="21" s="1"/>
  <c r="B43" i="21"/>
  <c r="D43" i="21" s="1"/>
  <c r="B48" i="21"/>
  <c r="D48" i="21" s="1"/>
  <c r="B50" i="21"/>
  <c r="B53" i="21"/>
  <c r="B14" i="21"/>
  <c r="B18" i="21"/>
  <c r="D18" i="21" s="1"/>
  <c r="B22" i="21"/>
  <c r="D22" i="21" s="1"/>
  <c r="B26" i="21"/>
  <c r="D26" i="21" s="1"/>
  <c r="B30" i="21"/>
  <c r="D30" i="21" s="1"/>
  <c r="B31" i="21"/>
  <c r="D31" i="21" s="1"/>
  <c r="B36" i="21"/>
  <c r="D36" i="21" s="1"/>
  <c r="B47" i="21"/>
  <c r="D47" i="21" s="1"/>
  <c r="B23" i="21"/>
  <c r="D23" i="21" s="1"/>
  <c r="B41" i="21"/>
  <c r="D41" i="21" s="1"/>
  <c r="B27" i="21"/>
  <c r="D27" i="21" s="1"/>
  <c r="B15" i="21"/>
  <c r="D15" i="21" s="1"/>
  <c r="B12" i="21"/>
  <c r="B38" i="21"/>
  <c r="D38" i="21" s="1"/>
  <c r="B52" i="21"/>
  <c r="B19" i="21"/>
  <c r="D19" i="21" s="1"/>
  <c r="B9" i="5"/>
  <c r="D9" i="21" s="1"/>
  <c r="B5" i="18"/>
  <c r="B1" i="18"/>
  <c r="C14" i="21" l="1"/>
  <c r="D14" i="21"/>
  <c r="C13" i="21"/>
  <c r="D13" i="21"/>
  <c r="F38" i="21"/>
  <c r="E38" i="21"/>
  <c r="I38" i="21"/>
  <c r="I31" i="21"/>
  <c r="F31" i="21"/>
  <c r="E31" i="21"/>
  <c r="F18" i="21"/>
  <c r="E18" i="21"/>
  <c r="I18" i="21"/>
  <c r="F32" i="21"/>
  <c r="I32" i="21"/>
  <c r="E32" i="21"/>
  <c r="F17" i="21"/>
  <c r="E17" i="21"/>
  <c r="I17" i="21"/>
  <c r="I44" i="21"/>
  <c r="F44" i="21"/>
  <c r="E44" i="21"/>
  <c r="F24" i="21"/>
  <c r="I24" i="21"/>
  <c r="E24" i="21"/>
  <c r="F45" i="21"/>
  <c r="E45" i="21"/>
  <c r="I45" i="21"/>
  <c r="C54" i="21"/>
  <c r="F54" i="21"/>
  <c r="E54" i="21"/>
  <c r="D54" i="21"/>
  <c r="I54" i="21"/>
  <c r="C60" i="21"/>
  <c r="I60" i="21"/>
  <c r="D60" i="21"/>
  <c r="F60" i="21"/>
  <c r="E60" i="21"/>
  <c r="C12" i="21"/>
  <c r="E12" i="21"/>
  <c r="D12" i="21"/>
  <c r="I12" i="21"/>
  <c r="F30" i="21"/>
  <c r="E30" i="21"/>
  <c r="I30" i="21"/>
  <c r="I43" i="21"/>
  <c r="E43" i="21"/>
  <c r="F43" i="21"/>
  <c r="E13" i="21"/>
  <c r="I13" i="21"/>
  <c r="I20" i="21"/>
  <c r="F20" i="21"/>
  <c r="E20" i="21"/>
  <c r="F42" i="21"/>
  <c r="E42" i="21"/>
  <c r="I42" i="21"/>
  <c r="C56" i="21"/>
  <c r="F56" i="21"/>
  <c r="I56" i="21"/>
  <c r="D56" i="21"/>
  <c r="E56" i="21"/>
  <c r="I19" i="21"/>
  <c r="F19" i="21"/>
  <c r="E19" i="21"/>
  <c r="I15" i="21"/>
  <c r="E15" i="21"/>
  <c r="F15" i="21"/>
  <c r="I47" i="21"/>
  <c r="F47" i="21"/>
  <c r="E47" i="21"/>
  <c r="F26" i="21"/>
  <c r="E26" i="21"/>
  <c r="I26" i="21"/>
  <c r="F53" i="21"/>
  <c r="E53" i="21"/>
  <c r="I53" i="21"/>
  <c r="D53" i="21"/>
  <c r="F37" i="21"/>
  <c r="E37" i="21"/>
  <c r="I37" i="21"/>
  <c r="F25" i="21"/>
  <c r="E25" i="21"/>
  <c r="I25" i="21"/>
  <c r="F49" i="21"/>
  <c r="E49" i="21"/>
  <c r="D49" i="21"/>
  <c r="I49" i="21"/>
  <c r="F33" i="21"/>
  <c r="E33" i="21"/>
  <c r="I33" i="21"/>
  <c r="F16" i="21"/>
  <c r="I16" i="21"/>
  <c r="E16" i="21"/>
  <c r="F40" i="21"/>
  <c r="I40" i="21"/>
  <c r="E40" i="21"/>
  <c r="C58" i="21"/>
  <c r="F58" i="21"/>
  <c r="E58" i="21"/>
  <c r="I58" i="21"/>
  <c r="D58" i="21"/>
  <c r="C59" i="21"/>
  <c r="I59" i="21"/>
  <c r="D59" i="21"/>
  <c r="E59" i="21"/>
  <c r="F59" i="21"/>
  <c r="F41" i="21"/>
  <c r="E41" i="21"/>
  <c r="I41" i="21"/>
  <c r="F48" i="21"/>
  <c r="I48" i="21"/>
  <c r="E48" i="21"/>
  <c r="I23" i="21"/>
  <c r="F23" i="21"/>
  <c r="E23" i="21"/>
  <c r="I14" i="21"/>
  <c r="E14" i="21"/>
  <c r="F29" i="21"/>
  <c r="E29" i="21"/>
  <c r="I29" i="21"/>
  <c r="I39" i="21"/>
  <c r="F39" i="21"/>
  <c r="E39" i="21"/>
  <c r="C61" i="21"/>
  <c r="F61" i="21"/>
  <c r="E61" i="21"/>
  <c r="I61" i="21"/>
  <c r="D61" i="21"/>
  <c r="I52" i="21"/>
  <c r="D52" i="21"/>
  <c r="F52" i="21"/>
  <c r="E52" i="21"/>
  <c r="I27" i="21"/>
  <c r="E27" i="21"/>
  <c r="F27" i="21"/>
  <c r="I36" i="21"/>
  <c r="F36" i="21"/>
  <c r="E36" i="21"/>
  <c r="F22" i="21"/>
  <c r="E22" i="21"/>
  <c r="I22" i="21"/>
  <c r="F50" i="21"/>
  <c r="E50" i="21"/>
  <c r="I50" i="21"/>
  <c r="D50" i="21"/>
  <c r="F34" i="21"/>
  <c r="E34" i="21"/>
  <c r="I34" i="21"/>
  <c r="F21" i="21"/>
  <c r="E21" i="21"/>
  <c r="I21" i="21"/>
  <c r="F46" i="21"/>
  <c r="E46" i="21"/>
  <c r="I46" i="21"/>
  <c r="I28" i="21"/>
  <c r="F28" i="21"/>
  <c r="E28" i="21"/>
  <c r="I51" i="21"/>
  <c r="D51" i="21"/>
  <c r="E51" i="21"/>
  <c r="F51" i="21"/>
  <c r="I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29" i="21"/>
  <c r="C39" i="21"/>
  <c r="C20" i="21"/>
  <c r="C42" i="21"/>
  <c r="C19" i="21"/>
  <c r="C15" i="21"/>
  <c r="C47" i="21"/>
  <c r="C26" i="21"/>
  <c r="C53" i="21"/>
  <c r="C37" i="21"/>
  <c r="C25" i="21"/>
  <c r="C49" i="21"/>
  <c r="C33" i="21"/>
  <c r="C16" i="21"/>
  <c r="C40" i="21"/>
  <c r="B9" i="18"/>
  <c r="B8" i="18" s="1"/>
  <c r="B3" i="5"/>
  <c r="B2" i="18" l="1"/>
  <c r="D2" i="21"/>
  <c r="B3" i="18"/>
  <c r="D3" i="21"/>
</calcChain>
</file>

<file path=xl/sharedStrings.xml><?xml version="1.0" encoding="utf-8"?>
<sst xmlns="http://schemas.openxmlformats.org/spreadsheetml/2006/main" count="1091" uniqueCount="331">
  <si>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</si>
  <si>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</si>
  <si>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</si>
  <si>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</si>
  <si>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</si>
  <si>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</si>
  <si>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</si>
  <si>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</si>
  <si>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</si>
  <si>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</si>
  <si>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</si>
  <si>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</si>
  <si>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</si>
  <si>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</si>
  <si>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</si>
  <si>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</si>
  <si>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</si>
  <si>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</si>
  <si>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</si>
  <si>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</si>
  <si>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</si>
  <si>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</si>
  <si>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</si>
  <si>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</si>
  <si>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</si>
  <si>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</si>
  <si>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</si>
  <si>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</si>
  <si>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</si>
  <si>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</si>
  <si>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</si>
  <si>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</si>
  <si>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</si>
  <si>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</si>
  <si>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</si>
  <si>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</si>
  <si>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</si>
  <si>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</si>
  <si>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</si>
  <si>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</si>
  <si>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</si>
  <si>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</si>
  <si>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</si>
  <si>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</si>
  <si>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</si>
  <si>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</si>
  <si>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</si>
  <si>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</si>
  <si>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</si>
  <si>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</si>
  <si>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</si>
  <si>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</si>
  <si>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</si>
  <si>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</si>
  <si>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</si>
  <si>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</si>
  <si>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</si>
  <si>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</si>
  <si>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</si>
  <si>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</si>
  <si>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</si>
  <si>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</si>
  <si>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</si>
  <si>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</si>
  <si>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</si>
  <si>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</si>
  <si>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</si>
  <si>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</si>
  <si>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</si>
  <si>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</si>
  <si>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</si>
  <si>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</si>
  <si>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</si>
  <si>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</si>
  <si>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</si>
  <si>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</si>
  <si>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</si>
  <si>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</si>
  <si>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</si>
  <si>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</si>
  <si>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</si>
  <si>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</si>
  <si>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</si>
  <si>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</si>
  <si>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</si>
  <si>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</si>
  <si>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</si>
  <si>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</si>
  <si>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</si>
  <si>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</si>
  <si>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</si>
  <si>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</si>
  <si>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</si>
  <si>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</si>
  <si>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</si>
  <si>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</si>
  <si>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</si>
  <si>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</si>
  <si>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</si>
  <si>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</si>
  <si>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</si>
  <si>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</si>
  <si>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</si>
  <si>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</si>
  <si>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</si>
  <si>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</si>
  <si>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</si>
  <si>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</si>
  <si>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</si>
  <si>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</si>
  <si>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</si>
  <si>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</si>
  <si>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</si>
  <si>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</si>
  <si>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</si>
  <si>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</si>
  <si>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</si>
  <si>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</si>
  <si>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</si>
  <si>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</si>
  <si>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</si>
  <si>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</si>
  <si>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</si>
  <si>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</si>
  <si>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</si>
  <si>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</si>
  <si>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</si>
  <si>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</si>
  <si>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</si>
  <si>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</si>
  <si>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</si>
  <si>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</si>
  <si>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</si>
  <si>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</si>
  <si>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</si>
  <si>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</si>
  <si>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</si>
  <si>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</si>
  <si>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</si>
  <si>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</si>
  <si>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</si>
  <si>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</si>
  <si>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</si>
  <si>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</si>
  <si>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</si>
  <si>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</si>
  <si>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</si>
  <si>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</si>
  <si>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</si>
  <si>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</si>
  <si>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</si>
  <si>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</si>
  <si>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</si>
  <si>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</si>
  <si>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</si>
  <si>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</si>
  <si>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</si>
  <si>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</si>
  <si>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</si>
  <si>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</si>
  <si>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Service Level Agreement (SLA) Compliance</t>
  </si>
  <si>
    <t>Days of Operation</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</si>
  <si>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</si>
  <si>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</si>
  <si>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</si>
  <si>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</si>
  <si>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</si>
  <si>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</si>
  <si>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</si>
  <si>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</si>
  <si>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</si>
  <si>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</si>
  <si>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</si>
  <si>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</si>
  <si>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</si>
  <si>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</si>
  <si>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</si>
  <si>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</si>
  <si>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</si>
  <si>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</si>
  <si>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</si>
  <si>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</si>
  <si>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</si>
  <si>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</si>
  <si>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</si>
  <si>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</si>
  <si>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CALLS_CONTAINED_IN_IVR</t>
  </si>
  <si>
    <t>CALLS_HANDLED</t>
  </si>
  <si>
    <t>WEB_CHATS_CREATED</t>
  </si>
  <si>
    <t>WEB_CHATS_HANDLED</t>
  </si>
  <si>
    <t>VOICE_MAILS_CREATED</t>
  </si>
  <si>
    <t>VOICE_MAILS_HANDLED</t>
  </si>
  <si>
    <t>OUTBOUND_CALLS_ATTEMPTED</t>
  </si>
  <si>
    <t>PEAK_DAY_PERCENTAGE</t>
  </si>
  <si>
    <t>MAX_NUMBER_OF_AGENTS_IN_TRAINING</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</si>
  <si>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</si>
  <si>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</si>
  <si>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</si>
  <si>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</si>
  <si>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</si>
  <si>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</si>
  <si>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</si>
  <si>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</si>
  <si>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</si>
  <si>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MAX_HANDLE_TIME</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</si>
  <si>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</si>
  <si>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</si>
  <si>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</si>
  <si>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</si>
  <si>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</si>
  <si>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</si>
  <si>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</si>
  <si>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</si>
  <si>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</si>
  <si>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</si>
  <si>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</si>
  <si>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</si>
  <si>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</si>
  <si>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</si>
  <si>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</si>
  <si>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</si>
  <si>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</si>
  <si>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</si>
  <si>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</si>
  <si>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</si>
  <si>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</si>
  <si>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</si>
  <si>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</si>
  <si>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</si>
  <si>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</si>
  <si>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</si>
  <si>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</si>
  <si>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</si>
  <si>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</si>
  <si>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</si>
  <si>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</si>
  <si>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</si>
  <si>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</si>
  <si>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</si>
  <si>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</si>
  <si>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</si>
  <si>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</si>
  <si>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</si>
  <si>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</si>
  <si>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</si>
  <si>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</si>
  <si>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</si>
  <si>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</si>
  <si>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</si>
  <si>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</si>
  <si>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</si>
  <si>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</si>
  <si>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</si>
  <si>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</si>
  <si>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</si>
  <si>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</si>
  <si>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</si>
  <si>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</si>
  <si>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</si>
  <si>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</si>
  <si>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</si>
  <si>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</si>
  <si>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</si>
  <si>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</si>
  <si>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</si>
  <si>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</si>
  <si>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</si>
  <si>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</si>
  <si>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</si>
  <si>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</si>
  <si>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</si>
  <si>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</si>
  <si>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</si>
  <si>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</si>
  <si>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</si>
  <si>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</si>
  <si>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</si>
  <si>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</si>
  <si>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</si>
  <si>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</si>
  <si>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</si>
  <si>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</si>
  <si>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</si>
  <si>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</si>
  <si>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</si>
  <si>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</si>
  <si>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</si>
  <si>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</si>
  <si>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</si>
  <si>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</si>
  <si>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</si>
  <si>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</si>
  <si>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</si>
  <si>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</si>
  <si>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</si>
  <si>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</si>
  <si>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</si>
  <si>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</si>
  <si>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</si>
  <si>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</si>
  <si>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</si>
  <si>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</si>
  <si>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</si>
  <si>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</si>
  <si>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</si>
  <si>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</si>
  <si>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</si>
  <si>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</si>
  <si>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</si>
  <si>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</si>
  <si>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</si>
  <si>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</si>
  <si>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</si>
  <si>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</si>
  <si>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</si>
  <si>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</si>
  <si>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Average Time Clients Wait before Abandon</t>
  </si>
  <si>
    <t xml:space="preserve">Represents the percentage of time resulting from planned absences (e.g., PTO/vacation) </t>
  </si>
  <si>
    <t>The number of calls that ended in the IVR prior to being offered to an agent queue.</t>
  </si>
  <si>
    <t>Calls Created</t>
  </si>
  <si>
    <t>Max Number of Agents on Payroll</t>
  </si>
  <si>
    <t>Max Number of Agents Needed to Handle Contacts</t>
  </si>
  <si>
    <t>Max Number of Agents Scheduled to Handle Contacts</t>
  </si>
  <si>
    <t>Max Number of Agents Available to Handle Contacts</t>
  </si>
  <si>
    <t>Number of Skilled Agents "on the floor" that Attritted</t>
  </si>
  <si>
    <t>Average Handle Time</t>
  </si>
  <si>
    <t>Calls Arriving</t>
  </si>
  <si>
    <t>AHT</t>
  </si>
  <si>
    <t>ASA</t>
  </si>
  <si>
    <t>FTE Count</t>
  </si>
  <si>
    <t>Utilization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</si>
</sst>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6">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0" fontId="2" fillId="2" borderId="0" xfId="0" applyNumberFormat="1" applyFont="1" applyFill="1" applyAlignment="1"/>
    <xf numFmtId="0" fontId="0" fillId="2" borderId="0" xfId="0" applyNumberFormat="1" applyFill="1"/>
    <xf numFmtId="0" fontId="0" fillId="2" borderId="0" xfId="0" applyNumberFormat="1" applyFill="1" applyAlignment="1">
      <alignment horizontal="center"/>
    </xf>
    <xf numFmtId="0" fontId="5" fillId="4" borderId="1" xfId="0" applyNumberFormat="1" applyFont="1" applyFill="1" applyBorder="1" applyAlignment="1">
      <alignment horizontal="left" wrapText="1"/>
    </xf>
    <xf numFmtId="0" fontId="0" fillId="3" borderId="1" xfId="0" applyNumberFormat="1" applyFill="1" applyBorder="1"/>
    <xf numFmtId="0" fontId="0" fillId="0" borderId="0" xfId="0" applyNumberFormat="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64">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zoomScaleNormal="100" workbookViewId="0">
      <selection activeCell="B21" sqref="B21"/>
    </sheetView>
  </sheetViews>
  <sheetFormatPr defaultRowHeight="15" x14ac:dyDescent="0.25"/>
  <cols>
    <col min="1" max="1" width="29.85546875" customWidth="1"/>
    <col min="2" max="2" width="62.7109375" customWidth="1"/>
    <col min="3" max="3" width="13.42578125" style="109"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7" t="s">
        <v>82</v>
      </c>
      <c r="C1" s="104" t="s">
        <v>168</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05"/>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Connecticut</v>
      </c>
      <c r="C3" s="105"/>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05"/>
      <c r="D4" s="1"/>
      <c r="E4" s="1"/>
      <c r="F4" s="1"/>
      <c r="G4" s="1"/>
      <c r="H4" s="1"/>
      <c r="I4" s="1"/>
      <c r="J4" s="1"/>
      <c r="K4" s="1"/>
      <c r="L4" s="1"/>
      <c r="M4" s="1"/>
      <c r="Z4" s="1"/>
    </row>
    <row r="5" spans="1:27" x14ac:dyDescent="0.25">
      <c r="A5" s="2" t="s">
        <v>105</v>
      </c>
      <c r="B5" s="1" t="s">
        <v>107</v>
      </c>
      <c r="C5" s="105"/>
      <c r="D5" s="1"/>
      <c r="F5" s="2"/>
      <c r="G5" s="1"/>
      <c r="H5" s="1"/>
      <c r="I5" s="1"/>
      <c r="J5" s="1"/>
      <c r="K5" s="1"/>
      <c r="L5" s="1"/>
      <c r="M5" s="1"/>
      <c r="Z5" s="1"/>
    </row>
    <row r="6" spans="1:27" x14ac:dyDescent="0.25">
      <c r="A6" s="1"/>
      <c r="B6" s="1"/>
      <c r="C6" s="105"/>
      <c r="D6" s="1"/>
      <c r="E6" s="1"/>
      <c r="F6" s="1"/>
      <c r="G6" s="1"/>
      <c r="H6" s="1"/>
      <c r="I6" s="1"/>
      <c r="J6" s="1"/>
      <c r="K6" s="1"/>
      <c r="L6" s="1"/>
      <c r="M6" s="1"/>
      <c r="Z6" s="1"/>
    </row>
    <row r="7" spans="1:27" ht="21" x14ac:dyDescent="0.35">
      <c r="B7" s="6" t="s">
        <v>274</v>
      </c>
      <c r="C7" s="105"/>
      <c r="D7" s="5"/>
      <c r="E7" s="5"/>
      <c r="F7" s="5"/>
      <c r="G7" s="5"/>
      <c r="H7" s="5"/>
      <c r="I7" s="5"/>
      <c r="J7" s="5"/>
      <c r="K7" s="5"/>
      <c r="L7" s="5"/>
      <c r="M7" s="5"/>
      <c r="Z7" s="1"/>
    </row>
    <row r="8" spans="1:27" x14ac:dyDescent="0.25">
      <c r="A8" s="2" t="s">
        <v>0</v>
      </c>
      <c r="B8" s="102" t="s">
        <v>120</v>
      </c>
      <c r="C8" s="105"/>
      <c r="D8" s="1"/>
      <c r="E8" s="1"/>
      <c r="F8" s="1"/>
      <c r="G8" s="1"/>
      <c r="H8" s="1"/>
      <c r="I8" s="1"/>
      <c r="J8" s="1"/>
      <c r="K8" s="1"/>
      <c r="L8" s="1"/>
      <c r="M8" s="1"/>
      <c r="P8" s="103"/>
      <c r="Z8" s="1"/>
    </row>
    <row r="9" spans="1:27" x14ac:dyDescent="0.25">
      <c r="A9" s="2" t="s">
        <v>1</v>
      </c>
      <c r="B9" s="65">
        <f>VLOOKUP(B8, (IF(B5="Weekly",Schedule!$B$3:$C$56,Schedule!$E$3:$F$56)), 2, FALSE)</f>
        <v>41884</v>
      </c>
      <c r="C9" s="105"/>
      <c r="D9" s="1"/>
      <c r="E9" s="1"/>
      <c r="F9" s="1"/>
      <c r="G9" s="1"/>
      <c r="H9" s="1"/>
      <c r="I9" s="1"/>
      <c r="J9" s="1"/>
      <c r="K9" s="1"/>
      <c r="L9" s="1"/>
      <c r="M9" s="1"/>
      <c r="Z9" s="1"/>
    </row>
    <row r="10" spans="1:27" x14ac:dyDescent="0.25">
      <c r="A10" s="13"/>
      <c r="B10" s="1"/>
      <c r="C10" s="106"/>
      <c r="D10" s="1"/>
      <c r="E10" s="1"/>
      <c r="F10" s="1"/>
      <c r="G10" s="1"/>
      <c r="H10" s="1"/>
      <c r="I10" s="1"/>
      <c r="J10" s="1"/>
      <c r="K10" s="1"/>
      <c r="L10" s="1"/>
      <c r="M10" s="1"/>
      <c r="Z10" s="1"/>
    </row>
    <row r="11" spans="1:27" s="24" customFormat="1" x14ac:dyDescent="0.25">
      <c r="A11" s="47" t="s">
        <v>217</v>
      </c>
      <c r="B11" s="38" t="s">
        <v>2</v>
      </c>
      <c r="C11" s="107" t="s">
        <v>104</v>
      </c>
      <c r="D11" s="68" t="s">
        <v>87</v>
      </c>
      <c r="E11" s="22"/>
      <c r="F11" s="22"/>
      <c r="G11" s="23"/>
      <c r="H11" s="23"/>
      <c r="I11" s="23"/>
      <c r="J11" s="23"/>
      <c r="K11" s="23"/>
      <c r="L11" s="23"/>
      <c r="M11" s="23"/>
      <c r="N11" s="23"/>
      <c r="AA11" s="23"/>
    </row>
    <row r="12" spans="1:27" x14ac:dyDescent="0.25">
      <c r="A12" s="110" t="s">
        <v>126</v>
      </c>
      <c r="B12" s="39" t="s">
        <v>128</v>
      </c>
      <c r="C12" s="108"/>
      <c r="D12" s="40"/>
      <c r="E12" s="1"/>
      <c r="F12" s="1"/>
      <c r="G12" s="1"/>
      <c r="H12" s="1"/>
      <c r="I12" s="1"/>
      <c r="J12" s="1"/>
      <c r="K12" s="1"/>
      <c r="L12" s="1"/>
      <c r="M12" s="1"/>
      <c r="N12" s="1"/>
      <c r="AA12" s="1"/>
    </row>
    <row r="13" spans="1:27" x14ac:dyDescent="0.25">
      <c r="A13" s="111"/>
      <c r="B13" s="39" t="s">
        <v>129</v>
      </c>
      <c r="C13" s="108"/>
      <c r="D13" s="40"/>
      <c r="E13" s="1"/>
      <c r="F13" s="1"/>
      <c r="G13" s="1"/>
      <c r="H13" s="1"/>
      <c r="I13" s="1"/>
      <c r="J13" s="1"/>
      <c r="K13" s="1"/>
      <c r="L13" s="1"/>
      <c r="M13" s="1"/>
      <c r="N13" s="1"/>
      <c r="AA13" s="1"/>
    </row>
    <row r="14" spans="1:27" x14ac:dyDescent="0.25">
      <c r="A14" s="111"/>
      <c r="B14" s="39" t="s">
        <v>4</v>
      </c>
      <c r="C14" s="108"/>
      <c r="D14" s="40"/>
      <c r="E14" s="1"/>
      <c r="F14" s="1"/>
      <c r="G14" s="1"/>
      <c r="H14" s="1"/>
      <c r="I14" s="1"/>
      <c r="J14" s="1"/>
      <c r="K14" s="1"/>
      <c r="L14" s="1"/>
      <c r="M14" s="1"/>
      <c r="N14" s="1"/>
      <c r="AA14" s="1"/>
    </row>
    <row r="15" spans="1:27" x14ac:dyDescent="0.25">
      <c r="A15" s="111"/>
      <c r="B15" s="39" t="s">
        <v>130</v>
      </c>
      <c r="C15" s="108"/>
      <c r="D15" s="40"/>
      <c r="E15" s="1"/>
      <c r="F15" s="1"/>
      <c r="G15" s="1"/>
      <c r="H15" s="1"/>
      <c r="I15" s="1"/>
      <c r="J15" s="1"/>
      <c r="K15" s="1"/>
      <c r="L15" s="1"/>
      <c r="M15" s="1"/>
      <c r="N15" s="1"/>
      <c r="AA15" s="1"/>
    </row>
    <row r="16" spans="1:27" x14ac:dyDescent="0.25">
      <c r="A16" s="111"/>
      <c r="B16" s="39" t="s">
        <v>132</v>
      </c>
      <c r="C16" s="108"/>
      <c r="D16" s="40"/>
      <c r="E16" s="1"/>
      <c r="F16" s="1"/>
      <c r="G16" s="1"/>
      <c r="H16" s="1"/>
      <c r="I16" s="1"/>
      <c r="J16" s="1"/>
      <c r="K16" s="1"/>
      <c r="L16" s="1"/>
      <c r="M16" s="1"/>
      <c r="N16" s="1"/>
      <c r="AA16" s="1"/>
    </row>
    <row r="17" spans="1:27" x14ac:dyDescent="0.25">
      <c r="A17" s="111"/>
      <c r="B17" s="39" t="s">
        <v>133</v>
      </c>
      <c r="C17" s="108"/>
      <c r="D17" s="40"/>
      <c r="E17" s="1"/>
      <c r="F17" s="1"/>
      <c r="G17" s="1"/>
      <c r="H17" s="1"/>
      <c r="I17" s="1"/>
      <c r="J17" s="1"/>
      <c r="K17" s="1"/>
      <c r="L17" s="1"/>
      <c r="M17" s="1"/>
      <c r="N17" s="1"/>
      <c r="AA17" s="1"/>
    </row>
    <row r="18" spans="1:27" x14ac:dyDescent="0.25">
      <c r="A18" s="111"/>
      <c r="B18" s="39" t="s">
        <v>135</v>
      </c>
      <c r="C18" s="108"/>
      <c r="D18" s="40"/>
      <c r="E18" s="1"/>
      <c r="F18" s="1"/>
      <c r="G18" s="1"/>
      <c r="H18" s="1"/>
      <c r="I18" s="1"/>
      <c r="J18" s="1"/>
      <c r="K18" s="1"/>
      <c r="L18" s="1"/>
      <c r="Y18" s="1"/>
    </row>
    <row r="19" spans="1:27" x14ac:dyDescent="0.25">
      <c r="A19" s="111"/>
      <c r="B19" s="39" t="s">
        <v>136</v>
      </c>
      <c r="C19" s="108"/>
      <c r="D19" s="40"/>
      <c r="E19" s="3"/>
      <c r="F19" s="3"/>
      <c r="G19" s="3"/>
      <c r="H19" s="3"/>
      <c r="I19" s="3"/>
      <c r="J19" s="3"/>
      <c r="K19" s="3"/>
      <c r="L19" s="3"/>
      <c r="M19" s="3"/>
      <c r="N19" s="3"/>
      <c r="AA19" s="1"/>
    </row>
    <row r="20" spans="1:27" x14ac:dyDescent="0.25">
      <c r="A20" s="111"/>
      <c r="B20" s="39" t="s">
        <v>138</v>
      </c>
      <c r="C20" s="108"/>
      <c r="D20" s="40"/>
      <c r="E20" s="3"/>
      <c r="F20" s="3"/>
      <c r="G20" s="3"/>
      <c r="H20" s="3"/>
      <c r="I20" s="3"/>
      <c r="J20" s="3"/>
      <c r="K20" s="3"/>
      <c r="L20" s="3"/>
      <c r="M20" s="3"/>
      <c r="N20" s="3"/>
      <c r="AA20" s="1"/>
    </row>
    <row r="21" spans="1:27" x14ac:dyDescent="0.25">
      <c r="A21" s="112"/>
      <c r="B21" s="39" t="s">
        <v>275</v>
      </c>
      <c r="C21" s="108"/>
      <c r="D21" s="40"/>
      <c r="E21" s="4"/>
      <c r="F21" s="4"/>
      <c r="G21" s="4"/>
      <c r="H21" s="4"/>
      <c r="I21" s="4"/>
      <c r="J21" s="4"/>
      <c r="K21" s="4"/>
      <c r="L21" s="3"/>
      <c r="M21" s="3"/>
      <c r="N21" s="3"/>
      <c r="AA21" s="1"/>
    </row>
    <row r="22" spans="1:27" x14ac:dyDescent="0.25">
      <c r="A22" s="110" t="s">
        <v>152</v>
      </c>
      <c r="B22" s="39" t="s">
        <v>154</v>
      </c>
      <c r="C22" s="108"/>
      <c r="D22" s="40"/>
      <c r="E22" s="4"/>
      <c r="F22" s="4"/>
      <c r="G22" s="4"/>
      <c r="H22" s="4"/>
      <c r="I22" s="4"/>
      <c r="J22" s="4"/>
      <c r="K22" s="4"/>
      <c r="L22" s="3"/>
      <c r="M22" s="3"/>
      <c r="N22" s="3"/>
      <c r="AA22" s="1"/>
    </row>
    <row r="23" spans="1:27" x14ac:dyDescent="0.25">
      <c r="A23" s="111" t="s">
        <v>152</v>
      </c>
      <c r="B23" s="39" t="s">
        <v>155</v>
      </c>
      <c r="C23" s="108"/>
      <c r="D23" s="40"/>
      <c r="E23" s="4"/>
      <c r="F23" s="4"/>
      <c r="G23" s="4"/>
      <c r="H23" s="4"/>
      <c r="I23" s="4"/>
      <c r="J23" s="4"/>
      <c r="K23" s="4"/>
      <c r="L23" s="3"/>
      <c r="M23" s="3"/>
      <c r="N23" s="3"/>
      <c r="AA23" s="1"/>
    </row>
    <row r="24" spans="1:27" x14ac:dyDescent="0.25">
      <c r="A24" s="111" t="s">
        <v>152</v>
      </c>
      <c r="B24" s="39" t="s">
        <v>157</v>
      </c>
      <c r="C24" s="108"/>
      <c r="D24" s="40"/>
      <c r="E24" s="4"/>
      <c r="F24" s="4"/>
      <c r="G24" s="4"/>
      <c r="H24" s="4"/>
      <c r="I24" s="4"/>
      <c r="J24" s="4"/>
      <c r="K24" s="4"/>
      <c r="L24" s="3"/>
      <c r="M24" s="3"/>
      <c r="N24" s="3"/>
      <c r="AA24" s="1"/>
    </row>
    <row r="25" spans="1:27" x14ac:dyDescent="0.25">
      <c r="A25" s="111" t="s">
        <v>152</v>
      </c>
      <c r="B25" s="39" t="s">
        <v>158</v>
      </c>
      <c r="C25" s="108"/>
      <c r="D25" s="40"/>
      <c r="E25" s="4"/>
      <c r="F25" s="4"/>
      <c r="G25" s="4"/>
      <c r="H25" s="4"/>
      <c r="I25" s="4"/>
      <c r="J25" s="4"/>
      <c r="K25" s="4"/>
      <c r="L25" s="3"/>
      <c r="M25" s="3"/>
      <c r="N25" s="3"/>
      <c r="AA25" s="1"/>
    </row>
    <row r="26" spans="1:27" x14ac:dyDescent="0.25">
      <c r="A26" s="111" t="s">
        <v>152</v>
      </c>
      <c r="B26" s="39" t="s">
        <v>9</v>
      </c>
      <c r="C26" s="108"/>
      <c r="D26" s="40"/>
      <c r="E26" s="4"/>
      <c r="F26" s="4"/>
      <c r="G26" s="4"/>
      <c r="H26" s="4"/>
      <c r="I26" s="4"/>
      <c r="J26" s="4"/>
      <c r="K26" s="4"/>
      <c r="L26" s="3"/>
      <c r="M26" s="3"/>
      <c r="N26" s="3"/>
      <c r="AA26" s="1"/>
    </row>
    <row r="27" spans="1:27" x14ac:dyDescent="0.25">
      <c r="A27" s="111" t="s">
        <v>152</v>
      </c>
      <c r="B27" s="39" t="s">
        <v>316</v>
      </c>
      <c r="C27" s="108"/>
      <c r="D27" s="40"/>
      <c r="E27" s="3"/>
      <c r="F27" s="3"/>
      <c r="G27" s="3"/>
      <c r="H27" s="3"/>
      <c r="I27" s="3"/>
      <c r="J27" s="3"/>
      <c r="K27" s="3"/>
      <c r="L27" s="3"/>
      <c r="M27" s="3"/>
      <c r="N27" s="3"/>
      <c r="AA27" s="1"/>
    </row>
    <row r="28" spans="1:27" x14ac:dyDescent="0.25">
      <c r="A28" s="110" t="s">
        <v>8</v>
      </c>
      <c r="B28" s="39" t="s">
        <v>150</v>
      </c>
      <c r="C28" s="108"/>
      <c r="D28" s="40"/>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11" t="s">
        <v>8</v>
      </c>
      <c r="B29" s="39" t="s">
        <v>151</v>
      </c>
      <c r="C29" s="108"/>
      <c r="D29" s="40"/>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10" t="s">
        <v>140</v>
      </c>
      <c r="B30" s="39" t="s">
        <v>142</v>
      </c>
      <c r="C30" s="108"/>
      <c r="D30" s="40"/>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11" t="s">
        <v>140</v>
      </c>
      <c r="B31" s="39" t="s">
        <v>141</v>
      </c>
      <c r="C31" s="108"/>
      <c r="D31" s="40"/>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11" t="s">
        <v>140</v>
      </c>
      <c r="B32" s="39" t="s">
        <v>162</v>
      </c>
      <c r="C32" s="108"/>
      <c r="D32" s="40"/>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11" t="s">
        <v>140</v>
      </c>
      <c r="B33" s="39" t="s">
        <v>163</v>
      </c>
      <c r="C33" s="108"/>
      <c r="D33" s="40"/>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11" t="s">
        <v>140</v>
      </c>
      <c r="B34" s="39" t="s">
        <v>144</v>
      </c>
      <c r="C34" s="108"/>
      <c r="D34" s="40"/>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11" t="s">
        <v>140</v>
      </c>
      <c r="B35" s="39" t="s">
        <v>145</v>
      </c>
      <c r="C35" s="108"/>
      <c r="D35" s="40"/>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11"/>
      <c r="B36" s="39" t="s">
        <v>146</v>
      </c>
      <c r="C36" s="108"/>
      <c r="D36" s="40"/>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11"/>
      <c r="B37" s="39" t="s">
        <v>147</v>
      </c>
      <c r="C37" s="108"/>
      <c r="D37" s="40"/>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12"/>
      <c r="B38" s="39" t="s">
        <v>149</v>
      </c>
      <c r="C38" s="108"/>
      <c r="D38" s="40"/>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8" t="s">
        <v>271</v>
      </c>
      <c r="B39" s="39" t="s">
        <v>161</v>
      </c>
      <c r="C39" s="108"/>
      <c r="D39" s="40"/>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3"/>
      <c r="B40" s="1"/>
      <c r="C40" s="105"/>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05"/>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05"/>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05"/>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05"/>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05"/>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05"/>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05"/>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05"/>
      <c r="D48" s="1"/>
      <c r="E48" s="1"/>
      <c r="F48" s="1"/>
      <c r="G48" s="1"/>
      <c r="H48" s="1"/>
      <c r="I48" s="1"/>
      <c r="J48" s="1"/>
      <c r="K48" s="1"/>
      <c r="L48" s="1"/>
      <c r="M48" s="1"/>
      <c r="N48" s="1"/>
      <c r="O48" s="1"/>
      <c r="P48" s="1"/>
      <c r="Q48" s="1"/>
      <c r="R48" s="1"/>
      <c r="S48" s="1"/>
    </row>
    <row r="49" spans="1:19" x14ac:dyDescent="0.25">
      <c r="A49" s="1"/>
      <c r="B49" s="1"/>
      <c r="C49" s="105"/>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05"/>
      <c r="D51" s="1"/>
      <c r="O51" s="1"/>
      <c r="P51" s="1"/>
      <c r="Q51" s="1"/>
      <c r="R51" s="1"/>
      <c r="S51" s="1"/>
    </row>
    <row r="52" spans="1:19" x14ac:dyDescent="0.25">
      <c r="A52" s="1"/>
      <c r="B52" s="1"/>
      <c r="C52" s="105"/>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63" priority="42">
      <formula>MOD(ROW(),2)=0</formula>
    </cfRule>
    <cfRule type="expression" dxfId="62" priority="43">
      <formula>"MOD(ROW(),2)=0"</formula>
    </cfRule>
  </conditionalFormatting>
  <conditionalFormatting sqref="B12:D39">
    <cfRule type="expression" dxfId="61" priority="41">
      <formula>MOD(ROW(),2)=1</formula>
    </cfRule>
  </conditionalFormatting>
  <conditionalFormatting sqref="C13">
    <cfRule type="expression" dxfId="60" priority="27">
      <formula>$C$13&gt;$C$12</formula>
    </cfRule>
  </conditionalFormatting>
  <conditionalFormatting sqref="D12:D39">
    <cfRule type="expression" dxfId="59" priority="23">
      <formula>AND(ISBLANK(C12),ISBLANK(D12))</formula>
    </cfRule>
  </conditionalFormatting>
  <conditionalFormatting sqref="C14">
    <cfRule type="expression" dxfId="58" priority="22">
      <formula>$C$14&gt;$C$12</formula>
    </cfRule>
  </conditionalFormatting>
  <conditionalFormatting sqref="C15">
    <cfRule type="expression" dxfId="57" priority="21">
      <formula>$C$15&gt;$C$12</formula>
    </cfRule>
  </conditionalFormatting>
  <conditionalFormatting sqref="C17">
    <cfRule type="expression" dxfId="56" priority="20">
      <formula>$C$17&gt;$C$16</formula>
    </cfRule>
  </conditionalFormatting>
  <conditionalFormatting sqref="C19">
    <cfRule type="expression" dxfId="55" priority="19">
      <formula>$C$19&gt;$C$18</formula>
    </cfRule>
  </conditionalFormatting>
  <conditionalFormatting sqref="C21">
    <cfRule type="expression" dxfId="54" priority="18">
      <formula>AND(NOT(ISBLANK($C$21)),$C$21&gt;100)</formula>
    </cfRule>
  </conditionalFormatting>
  <conditionalFormatting sqref="C28">
    <cfRule type="expression" dxfId="53" priority="16">
      <formula>AND(NOT(ISBLANK($C$28)),$C$28&gt;100)</formula>
    </cfRule>
  </conditionalFormatting>
  <conditionalFormatting sqref="C29">
    <cfRule type="expression" dxfId="52" priority="15">
      <formula>AND(NOT(ISBLANK($C$29)),$C$29&gt;100)</formula>
    </cfRule>
  </conditionalFormatting>
  <conditionalFormatting sqref="C34">
    <cfRule type="expression" dxfId="51" priority="11">
      <formula>AND(NOT(ISBLANK($C$34)),$C$34&gt;100)</formula>
    </cfRule>
  </conditionalFormatting>
  <conditionalFormatting sqref="C31">
    <cfRule type="expression" dxfId="50" priority="9">
      <formula>$C$31&gt;$C$30</formula>
    </cfRule>
  </conditionalFormatting>
  <conditionalFormatting sqref="C32">
    <cfRule type="expression" dxfId="49" priority="8">
      <formula>$C$32&gt;$C$30</formula>
    </cfRule>
  </conditionalFormatting>
  <conditionalFormatting sqref="C33">
    <cfRule type="expression" dxfId="48" priority="7">
      <formula>$C$33&gt;$C$30</formula>
    </cfRule>
  </conditionalFormatting>
  <conditionalFormatting sqref="C35">
    <cfRule type="expression" dxfId="47" priority="6">
      <formula>AND(NOT(ISBLANK($C$35)),$C$35&gt;100)</formula>
    </cfRule>
  </conditionalFormatting>
  <conditionalFormatting sqref="C36">
    <cfRule type="expression" dxfId="46" priority="5">
      <formula>AND(NOT(ISBLANK($C$36)),$C$36&gt;100)</formula>
    </cfRule>
  </conditionalFormatting>
  <conditionalFormatting sqref="C37">
    <cfRule type="expression" dxfId="45" priority="4">
      <formula>AND(NOT(ISBLANK($C$37)),$C$37&gt;100)</formula>
    </cfRule>
  </conditionalFormatting>
  <conditionalFormatting sqref="C38">
    <cfRule type="expression" dxfId="44" priority="3">
      <formula>$C$38&gt;$C$30</formula>
    </cfRule>
  </conditionalFormatting>
  <conditionalFormatting sqref="C39">
    <cfRule type="expression" dxfId="43" priority="2">
      <formula>$C$39&gt;7</formula>
    </cfRule>
  </conditionalFormatting>
  <conditionalFormatting sqref="C26">
    <cfRule type="expression" dxfId="42" priority="1">
      <formula>AND(NOT(ISBLANK($C$26)),$C$26&gt;100)</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171</v>
      </c>
      <c r="C1" s="36" t="s">
        <v>11</v>
      </c>
      <c r="D1" t="s">
        <v>17</v>
      </c>
      <c r="E1" t="s">
        <v>13</v>
      </c>
      <c r="F1" t="s">
        <v>12</v>
      </c>
      <c r="G1" t="s">
        <v>174</v>
      </c>
      <c r="H1" t="s">
        <v>172</v>
      </c>
      <c r="I1" t="s">
        <v>210</v>
      </c>
      <c r="J1" t="s">
        <v>222</v>
      </c>
      <c r="K1" t="s">
        <v>272</v>
      </c>
    </row>
    <row r="2" spans="1:11" x14ac:dyDescent="0.25">
      <c r="A2" s="36" t="s">
        <v>126</v>
      </c>
      <c r="B2" s="36" t="s">
        <v>127</v>
      </c>
      <c r="C2" s="36" t="s">
        <v>22</v>
      </c>
      <c r="D2" t="s">
        <v>25</v>
      </c>
      <c r="E2" t="s">
        <v>179</v>
      </c>
      <c r="F2" t="s">
        <v>23</v>
      </c>
      <c r="G2" t="s">
        <v>21</v>
      </c>
      <c r="H2" t="s">
        <v>164</v>
      </c>
      <c r="I2" t="s">
        <v>211</v>
      </c>
      <c r="J2" t="s">
        <v>108</v>
      </c>
      <c r="K2" t="s">
        <v>94</v>
      </c>
    </row>
    <row r="3" spans="1:11" x14ac:dyDescent="0.25">
      <c r="A3" s="36" t="s">
        <v>140</v>
      </c>
      <c r="B3" s="36" t="s">
        <v>131</v>
      </c>
      <c r="C3" s="36" t="s">
        <v>173</v>
      </c>
      <c r="E3" t="s">
        <v>180</v>
      </c>
      <c r="H3" t="s">
        <v>165</v>
      </c>
      <c r="I3" t="s">
        <v>212</v>
      </c>
      <c r="J3" t="s">
        <v>107</v>
      </c>
      <c r="K3" t="s">
        <v>100</v>
      </c>
    </row>
    <row r="4" spans="1:11" x14ac:dyDescent="0.25">
      <c r="A4" s="36" t="s">
        <v>8</v>
      </c>
      <c r="B4" s="36" t="s">
        <v>134</v>
      </c>
      <c r="H4" t="s">
        <v>166</v>
      </c>
      <c r="I4" t="s">
        <v>213</v>
      </c>
      <c r="K4" t="s">
        <v>101</v>
      </c>
    </row>
    <row r="5" spans="1:11" x14ac:dyDescent="0.25">
      <c r="A5" s="36" t="s">
        <v>152</v>
      </c>
      <c r="B5" s="36" t="s">
        <v>137</v>
      </c>
      <c r="K5" t="s">
        <v>99</v>
      </c>
    </row>
    <row r="6" spans="1:11" x14ac:dyDescent="0.25">
      <c r="A6" s="36" t="s">
        <v>160</v>
      </c>
      <c r="B6" s="36" t="s">
        <v>139</v>
      </c>
      <c r="K6" t="s">
        <v>98</v>
      </c>
    </row>
    <row r="7" spans="1:11" x14ac:dyDescent="0.25">
      <c r="A7" t="s">
        <v>271</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160</v>
      </c>
    </row>
    <row r="15" spans="1:11" x14ac:dyDescent="0.25">
      <c r="B15" t="s">
        <v>271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6" t="s">
        <v>181</v>
      </c>
      <c r="B1" s="46" t="s">
        <v>182</v>
      </c>
      <c r="C1" s="46" t="s">
        <v>183</v>
      </c>
      <c r="D1" s="46" t="s">
        <v>184</v>
      </c>
    </row>
    <row r="2" spans="1:4" s="43" customFormat="1" x14ac:dyDescent="0.25">
      <c r="A2" s="44">
        <v>41698</v>
      </c>
      <c r="B2" s="43">
        <v>0.1</v>
      </c>
      <c r="C2" s="43" t="s">
        <v>218</v>
      </c>
      <c r="D2" s="43" t="s">
        <v>185</v>
      </c>
    </row>
    <row r="3" spans="1:4" ht="90" x14ac:dyDescent="0.25">
      <c r="A3" s="44">
        <v>41709</v>
      </c>
      <c r="B3" s="43">
        <v>0.2</v>
      </c>
      <c r="C3" s="45" t="s">
        <v>219</v>
      </c>
      <c r="D3" s="43" t="s">
        <v>185</v>
      </c>
    </row>
    <row r="4" spans="1:4" x14ac:dyDescent="0.25">
      <c r="A4" s="64">
        <v>41722</v>
      </c>
      <c r="B4">
        <v>0.3</v>
      </c>
      <c r="C4" t="s">
        <v>313</v>
      </c>
      <c r="D4" t="s">
        <v>314</v>
      </c>
    </row>
    <row r="5" spans="1:4" x14ac:dyDescent="0.25">
      <c r="A5" s="64">
        <v>41731</v>
      </c>
      <c r="B5">
        <v>0.4</v>
      </c>
      <c r="C5" t="s">
        <v>315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D12" sqref="D12"/>
    </sheetView>
  </sheetViews>
  <sheetFormatPr defaultRowHeight="15" x14ac:dyDescent="0.25"/>
  <cols>
    <col min="1" max="1" width="29" customWidth="1"/>
    <col min="2" max="2" width="62.140625" customWidth="1"/>
    <col min="3" max="3" width="13.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CT HIX</v>
      </c>
      <c r="C1" s="5" t="s">
        <v>169</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Connecticut</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273</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10/31/2014</v>
      </c>
      <c r="C8" s="1"/>
      <c r="D8" s="1"/>
      <c r="E8" s="1"/>
      <c r="F8" s="1"/>
      <c r="G8" s="1"/>
      <c r="H8" s="1"/>
      <c r="I8" s="1"/>
      <c r="J8" s="1"/>
      <c r="K8" s="1"/>
      <c r="L8" s="1"/>
      <c r="M8" s="1"/>
      <c r="N8" s="1"/>
      <c r="O8" s="1"/>
      <c r="P8" s="1"/>
      <c r="Q8" s="10"/>
      <c r="R8" s="10"/>
      <c r="S8" s="16"/>
    </row>
    <row r="9" spans="1:26" x14ac:dyDescent="0.25">
      <c r="A9" s="2" t="s">
        <v>1</v>
      </c>
      <c r="B9" s="18">
        <f>ACTUALS!B9</f>
        <v>41884</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7" t="s">
        <v>217</v>
      </c>
      <c r="B11" s="47" t="s">
        <v>2</v>
      </c>
      <c r="C11" s="68" t="s">
        <v>7</v>
      </c>
      <c r="D11" s="47" t="s">
        <v>167</v>
      </c>
      <c r="E11" s="1"/>
      <c r="F11" s="1"/>
      <c r="G11" s="1"/>
      <c r="H11" s="1"/>
      <c r="I11" s="1"/>
      <c r="J11" s="1"/>
      <c r="K11" s="1"/>
      <c r="L11" s="1"/>
      <c r="M11" s="1"/>
      <c r="N11" s="1"/>
      <c r="O11" s="1"/>
      <c r="P11" s="10"/>
      <c r="Q11" s="10"/>
      <c r="R11" s="16"/>
    </row>
    <row r="12" spans="1:26" x14ac:dyDescent="0.25">
      <c r="A12" s="110" t="s">
        <v>126</v>
      </c>
      <c r="B12" s="69" t="s">
        <v>128</v>
      </c>
      <c r="C12" s="70"/>
      <c r="D12" s="40"/>
      <c r="E12" s="1"/>
      <c r="F12" s="1"/>
      <c r="G12" s="1"/>
      <c r="H12" s="1"/>
      <c r="I12" s="1"/>
      <c r="J12" s="1"/>
      <c r="K12" s="1"/>
      <c r="L12" s="1"/>
      <c r="M12" s="1"/>
      <c r="N12" s="1"/>
      <c r="O12" s="1"/>
      <c r="P12" s="10"/>
      <c r="Q12" s="10"/>
      <c r="R12" s="16"/>
    </row>
    <row r="13" spans="1:26" x14ac:dyDescent="0.25">
      <c r="A13" s="111"/>
      <c r="B13" s="69" t="s">
        <v>4</v>
      </c>
      <c r="C13" s="108"/>
      <c r="D13" s="40"/>
      <c r="E13" s="1"/>
      <c r="F13" s="1"/>
      <c r="G13" s="1"/>
      <c r="H13" s="1"/>
      <c r="I13" s="1"/>
      <c r="J13" s="1"/>
      <c r="K13" s="1"/>
      <c r="L13" s="1"/>
      <c r="M13" s="1"/>
      <c r="N13" s="1"/>
      <c r="O13" s="1"/>
      <c r="P13" s="10"/>
      <c r="Q13" s="10"/>
      <c r="R13" s="16"/>
    </row>
    <row r="14" spans="1:26" x14ac:dyDescent="0.25">
      <c r="A14" s="111"/>
      <c r="B14" s="69" t="s">
        <v>130</v>
      </c>
      <c r="C14" s="108"/>
      <c r="D14" s="40"/>
      <c r="E14" s="1"/>
      <c r="F14" s="1"/>
      <c r="G14" s="1"/>
      <c r="H14" s="1"/>
      <c r="I14" s="1"/>
      <c r="J14" s="1"/>
      <c r="K14" s="1"/>
      <c r="L14" s="1"/>
      <c r="M14" s="1"/>
      <c r="N14" s="1"/>
      <c r="O14" s="1"/>
      <c r="P14" s="10"/>
      <c r="Q14" s="10"/>
      <c r="R14" s="16"/>
    </row>
    <row r="15" spans="1:26" x14ac:dyDescent="0.25">
      <c r="A15" s="112"/>
      <c r="B15" s="69" t="s">
        <v>132</v>
      </c>
      <c r="C15" s="70"/>
      <c r="D15" s="40"/>
      <c r="E15" s="1"/>
      <c r="F15" s="1"/>
      <c r="G15" s="1"/>
      <c r="H15" s="1"/>
      <c r="I15" s="1"/>
      <c r="J15" s="1"/>
      <c r="K15" s="1"/>
      <c r="L15" s="1"/>
      <c r="M15" s="1"/>
      <c r="N15" s="1"/>
      <c r="O15" s="1"/>
      <c r="P15" s="10"/>
      <c r="Q15" s="10"/>
      <c r="R15" s="16"/>
    </row>
    <row r="16" spans="1:26" x14ac:dyDescent="0.25">
      <c r="A16" s="110" t="s">
        <v>152</v>
      </c>
      <c r="B16" s="69" t="s">
        <v>154</v>
      </c>
      <c r="C16" s="70"/>
      <c r="D16" s="40"/>
      <c r="E16" s="1"/>
      <c r="F16" s="1"/>
      <c r="G16" s="1"/>
      <c r="H16" s="1"/>
      <c r="I16" s="1"/>
      <c r="J16" s="1"/>
      <c r="K16" s="1"/>
      <c r="L16" s="1"/>
      <c r="M16" s="1"/>
      <c r="N16" s="1"/>
      <c r="O16" s="1"/>
      <c r="P16" s="10"/>
      <c r="Q16" s="10"/>
      <c r="R16" s="16"/>
    </row>
    <row r="17" spans="1:20" x14ac:dyDescent="0.25">
      <c r="A17" s="111"/>
      <c r="B17" s="69" t="s">
        <v>157</v>
      </c>
      <c r="C17" s="70"/>
      <c r="D17" s="40"/>
      <c r="E17" s="1"/>
      <c r="F17" s="1"/>
      <c r="G17" s="1"/>
      <c r="H17" s="1"/>
      <c r="I17" s="1"/>
      <c r="J17" s="1"/>
      <c r="K17" s="1"/>
      <c r="L17" s="1"/>
      <c r="M17" s="1"/>
      <c r="N17" s="1"/>
      <c r="O17" s="1"/>
      <c r="P17" s="10"/>
      <c r="Q17" s="10"/>
      <c r="R17" s="16"/>
    </row>
    <row r="18" spans="1:20" x14ac:dyDescent="0.25">
      <c r="A18" s="112"/>
      <c r="B18" s="69" t="s">
        <v>9</v>
      </c>
      <c r="C18" s="108"/>
      <c r="D18" s="40"/>
      <c r="E18" s="9"/>
      <c r="F18" s="9"/>
      <c r="G18" s="9"/>
      <c r="H18" s="9"/>
      <c r="I18" s="9"/>
      <c r="J18" s="9"/>
      <c r="K18" s="9"/>
      <c r="L18" s="9"/>
      <c r="M18" s="9"/>
      <c r="N18" s="1"/>
      <c r="O18" s="1"/>
      <c r="P18" s="10"/>
      <c r="Q18" s="10"/>
      <c r="R18" s="16"/>
    </row>
    <row r="19" spans="1:20" x14ac:dyDescent="0.25">
      <c r="A19" s="73" t="s">
        <v>8</v>
      </c>
      <c r="B19" s="69" t="s">
        <v>151</v>
      </c>
      <c r="C19" s="108"/>
      <c r="D19" s="40"/>
      <c r="E19" s="9"/>
      <c r="F19" s="9"/>
      <c r="G19" s="9"/>
      <c r="H19" s="9"/>
      <c r="I19" s="9"/>
      <c r="J19" s="9"/>
      <c r="K19" s="9"/>
      <c r="L19" s="9"/>
      <c r="M19" s="9"/>
      <c r="N19" s="1"/>
      <c r="O19" s="1"/>
      <c r="P19" s="10"/>
      <c r="Q19" s="10"/>
      <c r="R19" s="16"/>
    </row>
    <row r="20" spans="1:20" x14ac:dyDescent="0.25">
      <c r="A20" s="74" t="s">
        <v>140</v>
      </c>
      <c r="B20" s="69" t="s">
        <v>142</v>
      </c>
      <c r="C20" s="70"/>
      <c r="D20" s="40"/>
      <c r="E20" s="9"/>
      <c r="F20" s="9"/>
      <c r="G20" s="9"/>
      <c r="H20" s="9"/>
      <c r="I20" s="9"/>
      <c r="J20" s="9"/>
      <c r="K20" s="9"/>
      <c r="L20" s="9"/>
      <c r="M20" s="9"/>
      <c r="N20" s="1"/>
      <c r="O20" s="1"/>
      <c r="P20" s="10"/>
      <c r="Q20" s="10"/>
      <c r="R20" s="16"/>
    </row>
    <row r="21" spans="1:20" x14ac:dyDescent="0.25">
      <c r="A21" s="63"/>
      <c r="B21" s="63"/>
      <c r="C21" s="63"/>
      <c r="D21" s="63"/>
      <c r="E21" s="63"/>
      <c r="F21" s="63"/>
      <c r="G21" s="12"/>
      <c r="H21" s="12"/>
      <c r="I21" s="12"/>
      <c r="J21" s="12"/>
      <c r="K21" s="12"/>
      <c r="L21" s="12"/>
      <c r="M21" s="12"/>
      <c r="N21" s="12"/>
      <c r="O21" s="12"/>
      <c r="P21" s="1"/>
      <c r="Q21" s="1"/>
      <c r="R21" s="10"/>
      <c r="S21" s="10"/>
      <c r="T21" s="16"/>
    </row>
    <row r="22" spans="1:20" x14ac:dyDescent="0.25">
      <c r="A22" s="63"/>
      <c r="B22" s="63"/>
      <c r="C22" s="63"/>
      <c r="D22" s="63"/>
      <c r="E22" s="63"/>
      <c r="F22" s="63"/>
      <c r="G22" s="9"/>
      <c r="H22" s="9"/>
      <c r="I22" s="9"/>
      <c r="J22" s="9"/>
      <c r="K22" s="9"/>
      <c r="L22" s="9"/>
      <c r="M22" s="9"/>
      <c r="N22" s="9"/>
      <c r="O22" s="9"/>
      <c r="P22" s="1"/>
      <c r="Q22" s="1"/>
      <c r="R22" s="10"/>
      <c r="S22" s="10"/>
      <c r="T22" s="16"/>
    </row>
    <row r="23" spans="1:20" x14ac:dyDescent="0.25">
      <c r="A23" s="63"/>
      <c r="B23" s="63"/>
      <c r="C23" s="63"/>
      <c r="D23" s="63"/>
      <c r="E23" s="63"/>
      <c r="F23" s="63"/>
      <c r="G23" s="9"/>
      <c r="H23" s="9"/>
      <c r="I23" s="9"/>
      <c r="J23" s="9"/>
      <c r="K23" s="9"/>
      <c r="L23" s="9"/>
      <c r="M23" s="9"/>
      <c r="N23" s="9"/>
      <c r="O23" s="9"/>
      <c r="P23" s="1"/>
      <c r="Q23" s="1"/>
      <c r="R23" s="10"/>
      <c r="S23" s="10"/>
      <c r="T23" s="16"/>
    </row>
    <row r="24" spans="1:20" x14ac:dyDescent="0.25">
      <c r="A24" s="63"/>
      <c r="B24" s="63"/>
      <c r="C24" s="63"/>
      <c r="D24" s="63"/>
      <c r="E24" s="63"/>
      <c r="F24" s="63"/>
      <c r="G24" s="9"/>
      <c r="H24" s="9"/>
      <c r="I24" s="9"/>
      <c r="J24" s="9"/>
      <c r="K24" s="9"/>
      <c r="L24" s="9"/>
      <c r="M24" s="9"/>
      <c r="N24" s="9"/>
      <c r="O24" s="9"/>
      <c r="P24" s="1"/>
      <c r="Q24" s="1"/>
      <c r="R24" s="10"/>
      <c r="S24" s="10"/>
      <c r="T24" s="16"/>
    </row>
    <row r="25" spans="1:20" x14ac:dyDescent="0.25">
      <c r="A25" s="63"/>
      <c r="B25" s="63"/>
      <c r="C25" s="63"/>
      <c r="D25" s="63"/>
      <c r="E25" s="63"/>
      <c r="F25" s="63"/>
      <c r="G25" s="9"/>
      <c r="H25" s="9"/>
      <c r="I25" s="9"/>
      <c r="J25" s="9"/>
      <c r="K25" s="9"/>
      <c r="L25" s="9"/>
      <c r="M25" s="9"/>
      <c r="N25" s="9"/>
      <c r="O25" s="9"/>
      <c r="P25" s="1"/>
      <c r="Q25" s="1"/>
      <c r="R25" s="10"/>
      <c r="S25" s="10"/>
      <c r="T25" s="16"/>
    </row>
    <row r="26" spans="1:20" x14ac:dyDescent="0.25">
      <c r="A26" s="63"/>
      <c r="B26" s="63"/>
      <c r="C26" s="63"/>
      <c r="D26" s="63"/>
      <c r="E26" s="63"/>
      <c r="F26" s="63"/>
      <c r="G26" s="9"/>
      <c r="H26" s="9"/>
      <c r="I26" s="9"/>
      <c r="J26" s="9"/>
      <c r="K26" s="9"/>
      <c r="L26" s="9"/>
      <c r="M26" s="9"/>
      <c r="N26" s="9"/>
      <c r="O26" s="9"/>
      <c r="P26" s="1"/>
      <c r="Q26" s="1"/>
      <c r="R26" s="10"/>
      <c r="S26" s="10"/>
      <c r="T26" s="16"/>
    </row>
    <row r="27" spans="1:20" x14ac:dyDescent="0.25">
      <c r="A27" s="63"/>
      <c r="B27" s="63"/>
      <c r="C27" s="63"/>
      <c r="D27" s="63"/>
      <c r="E27" s="63"/>
      <c r="F27" s="63"/>
      <c r="G27" s="9"/>
      <c r="H27" s="9"/>
      <c r="I27" s="9"/>
      <c r="J27" s="9"/>
      <c r="K27" s="9"/>
      <c r="L27" s="9"/>
      <c r="M27" s="9"/>
      <c r="N27" s="9"/>
      <c r="O27" s="9"/>
      <c r="P27" s="1"/>
      <c r="Q27" s="1"/>
      <c r="R27" s="10"/>
      <c r="S27" s="10"/>
      <c r="T27" s="16"/>
    </row>
    <row r="28" spans="1:20" x14ac:dyDescent="0.25">
      <c r="A28" s="63"/>
      <c r="B28" s="63"/>
      <c r="C28" s="63"/>
      <c r="D28" s="63"/>
      <c r="E28" s="63"/>
      <c r="F28" s="63"/>
      <c r="G28" s="9"/>
      <c r="H28" s="9"/>
      <c r="I28" s="9"/>
      <c r="J28" s="9"/>
      <c r="K28" s="9"/>
      <c r="L28" s="9"/>
      <c r="M28" s="9"/>
      <c r="N28" s="9"/>
      <c r="O28" s="9"/>
      <c r="P28" s="1"/>
      <c r="Q28" s="1"/>
      <c r="R28" s="10"/>
      <c r="S28" s="10"/>
      <c r="T28" s="16"/>
    </row>
    <row r="29" spans="1:20" x14ac:dyDescent="0.25">
      <c r="A29" s="63"/>
      <c r="B29" s="63"/>
      <c r="C29" s="63"/>
      <c r="D29" s="63"/>
      <c r="E29" s="63"/>
      <c r="F29" s="63"/>
      <c r="G29" s="9"/>
      <c r="H29" s="9"/>
      <c r="I29" s="9"/>
      <c r="J29" s="9"/>
      <c r="K29" s="9"/>
      <c r="L29" s="9"/>
      <c r="M29" s="9"/>
      <c r="N29" s="9"/>
      <c r="O29" s="9"/>
      <c r="P29" s="1"/>
      <c r="Q29" s="1"/>
      <c r="R29" s="10"/>
      <c r="S29" s="10"/>
      <c r="T29" s="16"/>
    </row>
    <row r="30" spans="1:20" x14ac:dyDescent="0.25">
      <c r="A30" s="63"/>
      <c r="B30" s="63"/>
      <c r="C30" s="63"/>
      <c r="D30" s="63"/>
      <c r="E30" s="63"/>
      <c r="F30" s="63"/>
      <c r="G30" s="9"/>
      <c r="H30" s="9"/>
      <c r="I30" s="9"/>
      <c r="J30" s="9"/>
      <c r="K30" s="9"/>
      <c r="L30" s="9"/>
      <c r="M30" s="9"/>
      <c r="N30" s="9"/>
      <c r="O30" s="9"/>
      <c r="P30" s="1"/>
      <c r="Q30" s="1"/>
      <c r="R30" s="10"/>
      <c r="S30" s="10"/>
      <c r="T30" s="16"/>
    </row>
    <row r="31" spans="1:20" x14ac:dyDescent="0.25">
      <c r="A31" s="63"/>
      <c r="B31" s="63"/>
      <c r="C31" s="63"/>
      <c r="D31" s="63"/>
      <c r="E31" s="63"/>
      <c r="F31" s="63"/>
      <c r="G31" s="9"/>
      <c r="H31" s="9"/>
      <c r="I31" s="9"/>
      <c r="J31" s="9"/>
      <c r="K31" s="9"/>
      <c r="L31" s="9"/>
      <c r="M31" s="9"/>
      <c r="N31" s="9"/>
      <c r="O31" s="9"/>
      <c r="P31" s="1"/>
      <c r="Q31" s="1"/>
      <c r="R31" s="10"/>
      <c r="S31" s="10"/>
      <c r="T31" s="16"/>
    </row>
    <row r="32" spans="1:20" x14ac:dyDescent="0.25">
      <c r="A32" s="63"/>
      <c r="B32" s="63"/>
      <c r="C32" s="63"/>
      <c r="D32" s="63"/>
      <c r="E32" s="63"/>
      <c r="F32" s="63"/>
      <c r="G32" s="1"/>
      <c r="H32" s="1"/>
      <c r="I32" s="1"/>
      <c r="J32" s="1"/>
      <c r="K32" s="1"/>
      <c r="L32" s="1"/>
      <c r="M32" s="1"/>
      <c r="N32" s="1"/>
      <c r="O32" s="1"/>
      <c r="P32" s="1"/>
      <c r="Q32" s="1"/>
      <c r="R32" s="10"/>
      <c r="S32" s="10"/>
      <c r="T32" s="10"/>
    </row>
    <row r="33" spans="1:22" x14ac:dyDescent="0.25">
      <c r="A33" s="63"/>
      <c r="B33" s="63"/>
      <c r="C33" s="63"/>
      <c r="D33" s="63"/>
      <c r="E33" s="63"/>
      <c r="F33" s="63"/>
      <c r="G33" s="1"/>
      <c r="H33" s="1"/>
      <c r="I33" s="1"/>
      <c r="J33" s="1"/>
      <c r="K33" s="1"/>
      <c r="L33" s="1"/>
      <c r="M33" s="1"/>
      <c r="N33" s="1"/>
      <c r="O33" s="1"/>
      <c r="P33" s="1"/>
      <c r="Q33" s="1"/>
      <c r="R33" s="10"/>
      <c r="S33" s="10"/>
      <c r="T33" s="10"/>
    </row>
    <row r="34" spans="1:22" ht="21" x14ac:dyDescent="0.35">
      <c r="A34" s="63"/>
      <c r="B34" s="63"/>
      <c r="C34" s="63"/>
      <c r="D34" s="63"/>
      <c r="E34" s="63"/>
      <c r="F34" s="63"/>
      <c r="G34" s="21"/>
      <c r="H34" s="21"/>
      <c r="I34" s="21"/>
      <c r="J34" s="21"/>
      <c r="K34" s="21"/>
      <c r="L34" s="21"/>
      <c r="M34" s="21"/>
      <c r="N34" s="21"/>
      <c r="O34" s="21"/>
      <c r="P34" s="1"/>
      <c r="Q34" s="1"/>
      <c r="R34" s="10"/>
      <c r="S34" s="10"/>
      <c r="T34" s="10"/>
    </row>
    <row r="35" spans="1:22" x14ac:dyDescent="0.25">
      <c r="A35" s="63"/>
      <c r="B35" s="63"/>
      <c r="C35" s="63"/>
      <c r="D35" s="63"/>
      <c r="E35" s="63"/>
      <c r="F35" s="63"/>
      <c r="G35" s="1"/>
      <c r="H35" s="1"/>
      <c r="I35" s="1"/>
      <c r="J35" s="1"/>
      <c r="K35" s="1"/>
      <c r="L35" s="1"/>
      <c r="M35" s="1"/>
      <c r="N35" s="1"/>
      <c r="O35" s="1"/>
      <c r="P35" s="1"/>
      <c r="Q35" s="1"/>
      <c r="R35" s="10"/>
      <c r="S35" s="10"/>
      <c r="T35" s="10"/>
    </row>
    <row r="36" spans="1:22" x14ac:dyDescent="0.25">
      <c r="A36" s="63"/>
      <c r="B36" s="63"/>
      <c r="C36" s="63"/>
      <c r="D36" s="63"/>
      <c r="E36" s="63"/>
      <c r="F36" s="63"/>
      <c r="G36" s="1"/>
      <c r="H36" s="1"/>
      <c r="I36" s="1"/>
      <c r="J36" s="1"/>
      <c r="K36" s="1"/>
      <c r="L36" s="1"/>
      <c r="M36" s="1"/>
      <c r="N36" s="1"/>
      <c r="O36" s="1"/>
      <c r="P36" s="1"/>
      <c r="Q36" s="1"/>
      <c r="R36" s="10"/>
      <c r="S36" s="10"/>
      <c r="T36" s="10"/>
    </row>
    <row r="37" spans="1:22" x14ac:dyDescent="0.25">
      <c r="A37" s="63"/>
      <c r="B37" s="63"/>
      <c r="C37" s="63"/>
      <c r="D37" s="63"/>
      <c r="E37" s="63"/>
      <c r="F37" s="63"/>
      <c r="G37" s="1"/>
      <c r="H37" s="1"/>
      <c r="I37" s="1"/>
      <c r="J37" s="1"/>
      <c r="K37" s="1"/>
      <c r="L37" s="1"/>
      <c r="M37" s="1"/>
      <c r="N37" s="1"/>
      <c r="O37" s="1"/>
      <c r="P37" s="1"/>
      <c r="Q37" s="1"/>
      <c r="R37" s="10"/>
      <c r="S37" s="10"/>
      <c r="T37" s="10"/>
    </row>
    <row r="38" spans="1:22" x14ac:dyDescent="0.25">
      <c r="A38" s="63"/>
      <c r="B38" s="63"/>
      <c r="C38" s="63"/>
      <c r="D38" s="63"/>
      <c r="E38" s="63"/>
      <c r="F38" s="63"/>
      <c r="G38" s="1"/>
      <c r="H38" s="1"/>
      <c r="I38" s="1"/>
      <c r="J38" s="1"/>
      <c r="K38" s="1"/>
      <c r="L38" s="1"/>
      <c r="M38" s="1"/>
      <c r="N38" s="1"/>
      <c r="O38" s="1"/>
      <c r="P38" s="1"/>
      <c r="Q38" s="1"/>
      <c r="R38" s="10"/>
      <c r="S38" s="10"/>
      <c r="T38" s="10"/>
    </row>
    <row r="39" spans="1:22" x14ac:dyDescent="0.25">
      <c r="A39" s="63"/>
      <c r="B39" s="63"/>
      <c r="C39" s="63"/>
      <c r="D39" s="63"/>
      <c r="E39" s="63"/>
      <c r="F39" s="63"/>
      <c r="G39" s="1"/>
      <c r="H39" s="1"/>
      <c r="I39" s="1"/>
      <c r="J39" s="1"/>
      <c r="K39" s="1"/>
      <c r="L39" s="1"/>
      <c r="M39" s="1"/>
      <c r="N39" s="1"/>
      <c r="O39" s="1"/>
      <c r="P39" s="1"/>
      <c r="Q39" s="1"/>
      <c r="R39" s="10"/>
      <c r="S39" s="10"/>
      <c r="T39" s="10"/>
    </row>
    <row r="40" spans="1:22" x14ac:dyDescent="0.25">
      <c r="A40" s="63"/>
      <c r="B40" s="63"/>
      <c r="C40" s="63"/>
      <c r="D40" s="63"/>
      <c r="E40" s="63"/>
      <c r="F40" s="63"/>
      <c r="G40" s="1"/>
      <c r="H40" s="1"/>
      <c r="I40" s="1"/>
      <c r="J40" s="1"/>
      <c r="K40" s="1"/>
      <c r="L40" s="1"/>
      <c r="M40" s="1"/>
      <c r="N40" s="1"/>
      <c r="O40" s="1"/>
      <c r="P40" s="1"/>
      <c r="Q40" s="10"/>
      <c r="R40" s="10"/>
      <c r="S40" s="10"/>
    </row>
    <row r="41" spans="1:22" x14ac:dyDescent="0.25">
      <c r="A41" s="63"/>
      <c r="B41" s="63"/>
      <c r="C41" s="63"/>
      <c r="D41" s="63"/>
      <c r="E41" s="63"/>
      <c r="F41" s="63"/>
      <c r="G41" s="1"/>
      <c r="H41" s="1"/>
      <c r="I41" s="1"/>
      <c r="J41" s="1"/>
      <c r="K41" s="1"/>
      <c r="L41" s="1"/>
      <c r="M41" s="1"/>
      <c r="N41" s="1"/>
      <c r="O41" s="1"/>
      <c r="P41" s="1"/>
      <c r="Q41" s="10"/>
      <c r="R41" s="10"/>
      <c r="S41" s="10"/>
    </row>
    <row r="42" spans="1:22" x14ac:dyDescent="0.25">
      <c r="A42" s="63"/>
      <c r="B42" s="63"/>
      <c r="C42" s="63"/>
      <c r="D42" s="63"/>
      <c r="E42" s="63"/>
      <c r="F42" s="63"/>
      <c r="G42" s="1"/>
      <c r="H42" s="1"/>
      <c r="I42" s="1"/>
      <c r="J42" s="1"/>
      <c r="K42" s="1"/>
      <c r="L42" s="1"/>
      <c r="M42" s="1"/>
      <c r="N42" s="1"/>
      <c r="O42" s="1"/>
      <c r="P42" s="1"/>
      <c r="Q42" s="10"/>
      <c r="R42" s="10"/>
      <c r="S42" s="10"/>
    </row>
    <row r="43" spans="1:22" x14ac:dyDescent="0.25">
      <c r="A43" s="63"/>
      <c r="B43" s="63"/>
      <c r="C43" s="63"/>
      <c r="D43" s="63"/>
      <c r="E43" s="63"/>
      <c r="F43" s="63"/>
      <c r="G43" s="1"/>
      <c r="H43" s="1"/>
      <c r="I43" s="1"/>
      <c r="J43" s="1"/>
      <c r="K43" s="1"/>
      <c r="L43" s="1"/>
      <c r="M43" s="1"/>
      <c r="N43" s="1"/>
      <c r="O43" s="1"/>
      <c r="P43" s="1"/>
      <c r="Q43" s="10"/>
      <c r="R43" s="10"/>
      <c r="S43" s="10"/>
    </row>
    <row r="44" spans="1:22" x14ac:dyDescent="0.25">
      <c r="A44" s="63"/>
      <c r="B44" s="63"/>
      <c r="C44" s="63"/>
      <c r="D44" s="63"/>
      <c r="E44" s="63"/>
      <c r="F44" s="63"/>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C12 B15:C17 B13:B14 B20:C20 B18:B19">
    <cfRule type="expression" dxfId="41" priority="22">
      <formula>MOD(ROW(),2)=0</formula>
    </cfRule>
    <cfRule type="expression" dxfId="40" priority="23">
      <formula>"MOD(ROW(),2)=0"</formula>
    </cfRule>
  </conditionalFormatting>
  <conditionalFormatting sqref="B12:C12 B15:C17 B13:B14 B20:C20 B18:B19">
    <cfRule type="expression" dxfId="39" priority="21">
      <formula>MOD(ROW(),2)=1</formula>
    </cfRule>
  </conditionalFormatting>
  <conditionalFormatting sqref="D12:D20">
    <cfRule type="expression" dxfId="38" priority="19">
      <formula>MOD(ROW(),2)=0</formula>
    </cfRule>
    <cfRule type="expression" dxfId="37" priority="20">
      <formula>"MOD(ROW(),2)=0"</formula>
    </cfRule>
  </conditionalFormatting>
  <conditionalFormatting sqref="D12:D20">
    <cfRule type="expression" dxfId="36" priority="18">
      <formula>MOD(ROW(),2)=1</formula>
    </cfRule>
  </conditionalFormatting>
  <conditionalFormatting sqref="D12:D20">
    <cfRule type="expression" dxfId="35" priority="17">
      <formula>AND(ISBLANK(C12),ISBLANK(D12))</formula>
    </cfRule>
  </conditionalFormatting>
  <conditionalFormatting sqref="C13">
    <cfRule type="expression" dxfId="34" priority="15">
      <formula>MOD(ROW(),2)=0</formula>
    </cfRule>
    <cfRule type="expression" dxfId="33" priority="16">
      <formula>"MOD(ROW(),2)=0"</formula>
    </cfRule>
  </conditionalFormatting>
  <conditionalFormatting sqref="C13">
    <cfRule type="expression" dxfId="32" priority="14">
      <formula>MOD(ROW(),2)=1</formula>
    </cfRule>
  </conditionalFormatting>
  <conditionalFormatting sqref="C13">
    <cfRule type="expression" dxfId="31" priority="13">
      <formula>$C$13&gt;$C$12</formula>
    </cfRule>
  </conditionalFormatting>
  <conditionalFormatting sqref="C14">
    <cfRule type="expression" dxfId="30" priority="11">
      <formula>MOD(ROW(),2)=0</formula>
    </cfRule>
    <cfRule type="expression" dxfId="29" priority="12">
      <formula>"MOD(ROW(),2)=0"</formula>
    </cfRule>
  </conditionalFormatting>
  <conditionalFormatting sqref="C14">
    <cfRule type="expression" dxfId="28" priority="10">
      <formula>MOD(ROW(),2)=1</formula>
    </cfRule>
  </conditionalFormatting>
  <conditionalFormatting sqref="C14">
    <cfRule type="expression" dxfId="27" priority="9">
      <formula>$C$14&gt;$C$12</formula>
    </cfRule>
  </conditionalFormatting>
  <conditionalFormatting sqref="C18">
    <cfRule type="expression" dxfId="26" priority="7">
      <formula>MOD(ROW(),2)=0</formula>
    </cfRule>
    <cfRule type="expression" dxfId="25" priority="8">
      <formula>"MOD(ROW(),2)=0"</formula>
    </cfRule>
  </conditionalFormatting>
  <conditionalFormatting sqref="C18">
    <cfRule type="expression" dxfId="24" priority="6">
      <formula>MOD(ROW(),2)=1</formula>
    </cfRule>
  </conditionalFormatting>
  <conditionalFormatting sqref="C18">
    <cfRule type="expression" dxfId="23" priority="5">
      <formula>AND(NOT(ISBLANK($C$18)),$C$18&gt;100)</formula>
    </cfRule>
  </conditionalFormatting>
  <conditionalFormatting sqref="C19">
    <cfRule type="expression" dxfId="22" priority="3">
      <formula>MOD(ROW(),2)=0</formula>
    </cfRule>
    <cfRule type="expression" dxfId="21" priority="4">
      <formula>"MOD(ROW(),2)=0"</formula>
    </cfRule>
  </conditionalFormatting>
  <conditionalFormatting sqref="C19">
    <cfRule type="expression" dxfId="20" priority="2">
      <formula>MOD(ROW(),2)=1</formula>
    </cfRule>
  </conditionalFormatting>
  <conditionalFormatting sqref="C19">
    <cfRule type="expression" dxfId="19" priority="1">
      <formula>AND(NOT(ISBLANK($C$19)),$C$19&gt;100)</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G12" sqref="G12"/>
    </sheetView>
  </sheetViews>
  <sheetFormatPr defaultRowHeight="15" x14ac:dyDescent="0.25"/>
  <cols>
    <col min="1" max="1" width="3" style="59" hidden="1" customWidth="1"/>
    <col min="2" max="2" width="8.5703125" style="59" hidden="1" customWidth="1"/>
    <col min="3" max="3" width="28.7109375" style="36" customWidth="1"/>
    <col min="4" max="4" width="28.42578125" style="45" customWidth="1"/>
    <col min="5" max="5" width="18.28515625" style="36" customWidth="1"/>
    <col min="6" max="6" width="18.85546875" style="45" bestFit="1" customWidth="1"/>
    <col min="7" max="7" width="47.7109375" style="45"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49" t="str">
        <f>ACTUALS!B1</f>
        <v>CT HIX</v>
      </c>
      <c r="E1" s="5" t="s">
        <v>170</v>
      </c>
      <c r="F1" s="53"/>
      <c r="G1" s="53"/>
      <c r="H1" s="5"/>
      <c r="J1" s="5"/>
      <c r="K1" s="5"/>
      <c r="L1" s="5"/>
      <c r="M1" s="5"/>
      <c r="N1" s="5"/>
      <c r="O1" s="5"/>
      <c r="P1" s="1"/>
      <c r="Q1" s="10"/>
      <c r="R1" s="10"/>
      <c r="S1" s="10"/>
      <c r="T1" s="10"/>
      <c r="U1" s="10"/>
      <c r="V1" s="10"/>
    </row>
    <row r="2" spans="1:26" ht="21" x14ac:dyDescent="0.35">
      <c r="C2" s="14" t="s">
        <v>91</v>
      </c>
      <c r="D2" s="50" t="str">
        <f>ACTUALS!B2</f>
        <v>HIX</v>
      </c>
      <c r="E2" s="1"/>
      <c r="F2" s="53"/>
      <c r="G2" s="53"/>
      <c r="H2" s="5"/>
      <c r="I2" s="5"/>
      <c r="J2" s="5"/>
      <c r="K2" s="5"/>
      <c r="L2" s="5"/>
      <c r="M2" s="5"/>
      <c r="N2" s="5"/>
      <c r="O2" s="5"/>
      <c r="P2" s="1"/>
      <c r="Q2" s="1"/>
      <c r="R2" s="1"/>
      <c r="S2" s="1"/>
      <c r="T2" s="1"/>
      <c r="U2" s="1"/>
      <c r="V2" s="1"/>
      <c r="W2" s="1"/>
      <c r="X2" s="1"/>
      <c r="Y2" s="1"/>
      <c r="Z2" s="1"/>
    </row>
    <row r="3" spans="1:26" ht="21" x14ac:dyDescent="0.35">
      <c r="C3" s="14" t="s">
        <v>92</v>
      </c>
      <c r="D3" s="50" t="str">
        <f>ACTUALS!B3</f>
        <v>Connecticut</v>
      </c>
      <c r="E3" s="1"/>
      <c r="F3" s="53"/>
      <c r="G3" s="53"/>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4"/>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230</v>
      </c>
      <c r="E7" s="1"/>
      <c r="F7" s="53"/>
      <c r="G7" s="53"/>
      <c r="H7" s="5"/>
      <c r="I7" s="5"/>
      <c r="J7" s="5"/>
      <c r="K7" s="5"/>
      <c r="L7" s="5"/>
      <c r="M7" s="5"/>
      <c r="N7" s="5"/>
      <c r="O7" s="5"/>
      <c r="P7" s="1"/>
      <c r="Q7" s="10"/>
      <c r="R7" s="10"/>
      <c r="S7" s="16"/>
    </row>
    <row r="8" spans="1:26" x14ac:dyDescent="0.25">
      <c r="C8" s="2" t="s">
        <v>0</v>
      </c>
      <c r="D8" s="51" t="str">
        <f>ACTUALS!B8</f>
        <v>ME 08/31/2014</v>
      </c>
      <c r="E8" s="1"/>
      <c r="F8" s="23"/>
      <c r="G8" s="23"/>
      <c r="H8" s="1"/>
      <c r="I8" s="1"/>
      <c r="J8" s="1"/>
      <c r="K8" s="1"/>
      <c r="L8" s="1"/>
      <c r="M8" s="1"/>
      <c r="N8" s="1"/>
      <c r="O8" s="1"/>
      <c r="P8" s="1"/>
      <c r="Q8" s="10"/>
      <c r="R8" s="10"/>
      <c r="S8" s="16"/>
    </row>
    <row r="9" spans="1:26" x14ac:dyDescent="0.25">
      <c r="C9" s="2" t="s">
        <v>1</v>
      </c>
      <c r="D9" s="51">
        <f>ACTUALS!B9</f>
        <v>41884</v>
      </c>
      <c r="F9" s="23"/>
      <c r="G9" s="23"/>
      <c r="H9" s="1"/>
      <c r="I9" s="1"/>
      <c r="J9" s="1"/>
      <c r="K9" s="1"/>
      <c r="L9" s="1"/>
      <c r="M9" s="1"/>
      <c r="N9" s="1"/>
      <c r="O9" s="1"/>
      <c r="P9" s="1"/>
      <c r="Q9" s="10"/>
      <c r="R9" s="10"/>
      <c r="S9" s="16"/>
    </row>
    <row r="10" spans="1:26" x14ac:dyDescent="0.25">
      <c r="C10" s="1"/>
      <c r="D10" s="52"/>
      <c r="E10" s="1"/>
      <c r="F10" s="23"/>
      <c r="G10" s="23"/>
      <c r="H10" s="1"/>
      <c r="I10" s="1"/>
      <c r="J10" s="1"/>
      <c r="K10" s="1"/>
      <c r="L10" s="1"/>
      <c r="M10" s="1"/>
      <c r="N10" s="1"/>
      <c r="O10" s="1"/>
      <c r="P10" s="1"/>
      <c r="Q10" s="10"/>
      <c r="R10" s="10"/>
      <c r="S10" s="16"/>
    </row>
    <row r="11" spans="1:26" ht="60" x14ac:dyDescent="0.25">
      <c r="C11" s="55" t="s">
        <v>251</v>
      </c>
      <c r="D11" s="55" t="s">
        <v>229</v>
      </c>
      <c r="E11" s="55" t="s">
        <v>232</v>
      </c>
      <c r="F11" s="47" t="s">
        <v>227</v>
      </c>
      <c r="G11" s="47" t="s">
        <v>231</v>
      </c>
      <c r="H11" s="47" t="s">
        <v>224</v>
      </c>
      <c r="I11" s="55" t="s">
        <v>312</v>
      </c>
      <c r="J11" s="62"/>
      <c r="K11" s="62"/>
      <c r="L11" s="62"/>
      <c r="M11" s="1"/>
      <c r="N11" s="1"/>
      <c r="O11" s="1"/>
      <c r="P11" s="1"/>
      <c r="Q11" s="1"/>
      <c r="R11" s="1"/>
      <c r="S11" s="1"/>
      <c r="T11" s="1"/>
      <c r="U11" s="10"/>
      <c r="V11" s="10"/>
      <c r="W11" s="16"/>
    </row>
    <row r="12" spans="1:26" ht="60" x14ac:dyDescent="0.25">
      <c r="A12" s="59">
        <v>1</v>
      </c>
      <c r="B12" s="59" t="str">
        <f t="shared" ref="B12:B43" si="0">CONCATENATE($D$1,$A12)</f>
        <v>CT HIX1</v>
      </c>
      <c r="C12" s="56" t="str">
        <f>IFERROR(INDEX('SLA Definition'!$1:$1048576,MATCH(INDEX('Project SLA Config'!$1:$1048576,MATCH($B12,'Project SLA Config'!P:P,0),4),'SLA Definition'!A:A,0),3),"")</f>
        <v>AB RATE</v>
      </c>
      <c r="D12" s="56" t="str">
        <f>IFERROR(INDEX('Project SLA Config'!$1:$1048576,MATCH($B12,'Project SLA Config'!P:P,0),6),"")</f>
        <v>Less than 5% of total inbound calls in a month abandoned by the client</v>
      </c>
      <c r="E12" s="57" t="str">
        <f>IFERROR(INDEX('Project SLA Config'!$1:$1048576,MATCH($B12,'Project SLA Config'!P:P,0),5),"")</f>
        <v>Monthly</v>
      </c>
      <c r="F12" s="60"/>
      <c r="G12" s="40"/>
      <c r="H12" s="58"/>
      <c r="I12" s="56" t="str">
        <f>IFERROR(INDEX('Project SLA Config'!$1:$1048576,MATCH($B12,'Project SLA Config'!P:P,0),8),"")</f>
        <v>% abandoned of total inbound calls for the reporting period.</v>
      </c>
      <c r="J12" s="62"/>
      <c r="K12" s="62"/>
      <c r="L12" s="62"/>
      <c r="M12" s="1"/>
      <c r="N12" s="1"/>
      <c r="O12" s="1"/>
      <c r="P12" s="1"/>
      <c r="Q12" s="1"/>
      <c r="R12" s="1"/>
      <c r="S12" s="1"/>
      <c r="T12" s="1"/>
      <c r="U12" s="10"/>
      <c r="V12" s="10"/>
      <c r="W12" s="10"/>
    </row>
    <row r="13" spans="1:26" x14ac:dyDescent="0.25">
      <c r="A13" s="59">
        <v>2</v>
      </c>
      <c r="B13" s="59" t="str">
        <f t="shared" si="0"/>
        <v>CT HIX2</v>
      </c>
      <c r="C13" s="56" t="str">
        <f>IFERROR(INDEX('SLA Definition'!$1:$1048576,MATCH(INDEX('Project SLA Config'!$1:$1048576,MATCH($B13,'Project SLA Config'!P:P,0),4),'SLA Definition'!A:A,0),3),"")</f>
        <v>OCCUPANCY</v>
      </c>
      <c r="D13" s="56" t="str">
        <f>IFERROR(INDEX('Project SLA Config'!$1:$1048576,MATCH($B13,'Project SLA Config'!P:P,0),6),"")</f>
        <v>Less than 90% Occupancy for CCR Staff</v>
      </c>
      <c r="E13" s="57" t="str">
        <f>IFERROR(INDEX('Project SLA Config'!$1:$1048576,MATCH($B13,'Project SLA Config'!P:P,0),5),"")</f>
        <v>Monthly</v>
      </c>
      <c r="F13" s="60"/>
      <c r="G13" s="58"/>
      <c r="H13" s="58"/>
      <c r="I13" s="56" t="str">
        <f>IFERROR(INDEX('Project SLA Config'!$1:$1048576,MATCH($B13,'Project SLA Config'!P:P,0),8),"")</f>
        <v>% occupancy for the reporting period.</v>
      </c>
      <c r="J13" s="62"/>
      <c r="K13" s="62"/>
      <c r="L13" s="62"/>
      <c r="M13" s="1"/>
      <c r="N13" s="1"/>
      <c r="O13" s="1"/>
      <c r="P13" s="1"/>
      <c r="Q13" s="1"/>
      <c r="R13" s="1"/>
      <c r="S13" s="1"/>
      <c r="T13" s="1"/>
      <c r="U13" s="1"/>
      <c r="V13" s="10"/>
      <c r="W13" s="10"/>
      <c r="X13" s="10"/>
    </row>
    <row r="14" spans="1:26" x14ac:dyDescent="0.25">
      <c r="A14" s="59">
        <v>3</v>
      </c>
      <c r="B14" s="59" t="str">
        <f t="shared" si="0"/>
        <v>CT HIX3</v>
      </c>
      <c r="C14" s="56" t="str">
        <f>IFERROR(INDEX('SLA Definition'!$1:$1048576,MATCH(INDEX('Project SLA Config'!$1:$1048576,MATCH($B14,'Project SLA Config'!P:P,0),4),'SLA Definition'!A:A,0),3),"")</f>
        <v>SERVICE LEVEL</v>
      </c>
      <c r="D14" s="56" t="str">
        <f>IFERROR(INDEX('Project SLA Config'!$1:$1048576,MATCH($B14,'Project SLA Config'!P:P,0),6),"")</f>
        <v>At least 80% of inbound calls received in a week answered by an agent within 30 seconds of being placed in a queue</v>
      </c>
      <c r="E14" s="57" t="str">
        <f>IFERROR(INDEX('Project SLA Config'!$1:$1048576,MATCH($B14,'Project SLA Config'!P:P,0),5),"")</f>
        <v>Weekly</v>
      </c>
      <c r="F14" s="60"/>
      <c r="G14" s="58"/>
      <c r="H14" s="58"/>
      <c r="I14" s="56" t="str">
        <f>IFERROR(INDEX('Project SLA Config'!$1:$1048576,MATCH($B14,'Project SLA Config'!P:P,0),8),"")</f>
        <v>% of total inbound calls for the reporting period answered within 30 seconds or less.</v>
      </c>
      <c r="J14" s="62"/>
      <c r="K14" s="62"/>
      <c r="L14" s="62"/>
      <c r="M14" s="1"/>
      <c r="N14" s="1"/>
      <c r="O14" s="1"/>
      <c r="P14" s="1"/>
      <c r="Q14" s="1"/>
      <c r="R14" s="1"/>
      <c r="S14" s="1"/>
      <c r="T14" s="10"/>
      <c r="U14" s="10"/>
      <c r="V14" s="10"/>
    </row>
    <row r="15" spans="1:26" x14ac:dyDescent="0.25">
      <c r="A15" s="59">
        <v>4</v>
      </c>
      <c r="B15" s="59" t="str">
        <f t="shared" si="0"/>
        <v>CT HIX4</v>
      </c>
      <c r="C15" s="56" t="str">
        <f>IFERROR(INDEX('SLA Definition'!$1:$1048576,MATCH(INDEX('Project SLA Config'!$1:$1048576,MATCH($B15,'Project SLA Config'!P:P,0),4),'SLA Definition'!A:A,0),3),"")</f>
        <v/>
      </c>
      <c r="D15" s="56" t="str">
        <f>IFERROR(INDEX('Project SLA Config'!$1:$1048576,MATCH($B15,'Project SLA Config'!P:P,0),6),"")</f>
        <v/>
      </c>
      <c r="E15" s="57" t="str">
        <f>IFERROR(INDEX('Project SLA Config'!$1:$1048576,MATCH($B15,'Project SLA Config'!P:P,0),5),"")</f>
        <v/>
      </c>
      <c r="F15" s="72" t="str">
        <f>IFERROR(INDEX('Project SLA Config'!$1:$1048576,MATCH($B15,'Project SLA Config'!P:P,0),7),"")</f>
        <v/>
      </c>
      <c r="G15" s="71"/>
      <c r="H15" s="71" t="s">
        <v>262</v>
      </c>
      <c r="I15" s="56" t="str">
        <f>IFERROR(INDEX('Project SLA Config'!$1:$1048576,MATCH($B15,'Project SLA Config'!P:P,0),8),"")</f>
        <v/>
      </c>
      <c r="J15" s="62"/>
      <c r="K15" s="62"/>
      <c r="L15" s="62"/>
      <c r="M15" s="1"/>
      <c r="N15" s="1"/>
      <c r="O15" s="1"/>
      <c r="P15" s="1"/>
      <c r="Q15" s="1"/>
      <c r="R15" s="1"/>
      <c r="S15" s="1"/>
      <c r="T15" s="10"/>
      <c r="U15" s="10"/>
      <c r="V15" s="10"/>
    </row>
    <row r="16" spans="1:26" x14ac:dyDescent="0.25">
      <c r="A16" s="59">
        <v>5</v>
      </c>
      <c r="B16" s="59" t="str">
        <f t="shared" si="0"/>
        <v>CT HIX5</v>
      </c>
      <c r="C16" s="56" t="str">
        <f>IFERROR(INDEX('SLA Definition'!$1:$1048576,MATCH(INDEX('Project SLA Config'!$1:$1048576,MATCH($B16,'Project SLA Config'!P:P,0),4),'SLA Definition'!A:A,0),3),"")</f>
        <v/>
      </c>
      <c r="D16" s="56" t="str">
        <f>IFERROR(INDEX('Project SLA Config'!$1:$1048576,MATCH($B16,'Project SLA Config'!P:P,0),6),"")</f>
        <v/>
      </c>
      <c r="E16" s="57" t="str">
        <f>IFERROR(INDEX('Project SLA Config'!$1:$1048576,MATCH($B16,'Project SLA Config'!P:P,0),5),"")</f>
        <v/>
      </c>
      <c r="F16" s="72" t="str">
        <f>IFERROR(INDEX('Project SLA Config'!$1:$1048576,MATCH($B16,'Project SLA Config'!P:P,0),7),"")</f>
        <v/>
      </c>
      <c r="G16" s="71"/>
      <c r="H16" s="71" t="s">
        <v>262</v>
      </c>
      <c r="I16" s="56" t="str">
        <f>IFERROR(INDEX('Project SLA Config'!$1:$1048576,MATCH($B16,'Project SLA Config'!P:P,0),8),"")</f>
        <v/>
      </c>
      <c r="J16" s="62"/>
      <c r="K16" s="62"/>
      <c r="L16" s="62"/>
      <c r="M16" s="1"/>
      <c r="N16" s="1"/>
      <c r="O16" s="1"/>
      <c r="P16" s="1"/>
      <c r="Q16" s="1"/>
      <c r="R16" s="1"/>
      <c r="S16" s="1"/>
      <c r="T16" s="10"/>
      <c r="U16" s="10"/>
      <c r="V16" s="10"/>
    </row>
    <row r="17" spans="1:25" x14ac:dyDescent="0.25">
      <c r="A17" s="59">
        <v>6</v>
      </c>
      <c r="B17" s="59" t="str">
        <f t="shared" si="0"/>
        <v>CT HIX6</v>
      </c>
      <c r="C17" s="56" t="str">
        <f>IFERROR(INDEX('SLA Definition'!$1:$1048576,MATCH(INDEX('Project SLA Config'!$1:$1048576,MATCH($B17,'Project SLA Config'!P:P,0),4),'SLA Definition'!A:A,0),3),"")</f>
        <v/>
      </c>
      <c r="D17" s="56" t="str">
        <f>IFERROR(INDEX('Project SLA Config'!$1:$1048576,MATCH($B17,'Project SLA Config'!P:P,0),6),"")</f>
        <v/>
      </c>
      <c r="E17" s="57" t="str">
        <f>IFERROR(INDEX('Project SLA Config'!$1:$1048576,MATCH($B17,'Project SLA Config'!P:P,0),5),"")</f>
        <v/>
      </c>
      <c r="F17" s="72" t="str">
        <f>IFERROR(INDEX('Project SLA Config'!$1:$1048576,MATCH($B17,'Project SLA Config'!P:P,0),7),"")</f>
        <v/>
      </c>
      <c r="G17" s="71"/>
      <c r="H17" s="71" t="s">
        <v>262</v>
      </c>
      <c r="I17" s="56" t="str">
        <f>IFERROR(INDEX('Project SLA Config'!$1:$1048576,MATCH($B17,'Project SLA Config'!P:P,0),8),"")</f>
        <v/>
      </c>
      <c r="J17" s="62"/>
      <c r="K17" s="62"/>
      <c r="L17" s="62"/>
      <c r="M17" s="1"/>
      <c r="N17" s="1"/>
      <c r="O17" s="1"/>
      <c r="P17" s="1"/>
      <c r="Q17" s="1"/>
      <c r="R17" s="1"/>
      <c r="S17" s="1"/>
      <c r="T17" s="10"/>
      <c r="U17" s="10"/>
      <c r="V17" s="10"/>
    </row>
    <row r="18" spans="1:25" x14ac:dyDescent="0.25">
      <c r="A18" s="59">
        <v>7</v>
      </c>
      <c r="B18" s="59" t="str">
        <f t="shared" si="0"/>
        <v>CT HIX7</v>
      </c>
      <c r="C18" s="56" t="str">
        <f>IFERROR(INDEX('SLA Definition'!$1:$1048576,MATCH(INDEX('Project SLA Config'!$1:$1048576,MATCH($B18,'Project SLA Config'!P:P,0),4),'SLA Definition'!A:A,0),3),"")</f>
        <v/>
      </c>
      <c r="D18" s="56" t="str">
        <f>IFERROR(INDEX('Project SLA Config'!$1:$1048576,MATCH($B18,'Project SLA Config'!P:P,0),6),"")</f>
        <v/>
      </c>
      <c r="E18" s="57" t="str">
        <f>IFERROR(INDEX('Project SLA Config'!$1:$1048576,MATCH($B18,'Project SLA Config'!P:P,0),5),"")</f>
        <v/>
      </c>
      <c r="F18" s="72" t="str">
        <f>IFERROR(INDEX('Project SLA Config'!$1:$1048576,MATCH($B18,'Project SLA Config'!P:P,0),7),"")</f>
        <v/>
      </c>
      <c r="G18" s="71"/>
      <c r="H18" s="71" t="s">
        <v>262</v>
      </c>
      <c r="I18" s="56" t="str">
        <f>IFERROR(INDEX('Project SLA Config'!$1:$1048576,MATCH($B18,'Project SLA Config'!P:P,0),8),"")</f>
        <v/>
      </c>
      <c r="J18" s="62"/>
      <c r="K18" s="62"/>
      <c r="L18" s="62"/>
      <c r="M18" s="1"/>
      <c r="N18" s="1"/>
      <c r="O18" s="1"/>
      <c r="P18" s="1"/>
      <c r="Q18" s="1"/>
      <c r="R18" s="1"/>
      <c r="S18" s="1"/>
      <c r="T18" s="10"/>
      <c r="U18" s="10"/>
      <c r="V18" s="10"/>
    </row>
    <row r="19" spans="1:25" x14ac:dyDescent="0.25">
      <c r="A19" s="59">
        <v>8</v>
      </c>
      <c r="B19" s="59" t="str">
        <f t="shared" si="0"/>
        <v>CT HIX8</v>
      </c>
      <c r="C19" s="56" t="str">
        <f>IFERROR(INDEX('SLA Definition'!$1:$1048576,MATCH(INDEX('Project SLA Config'!$1:$1048576,MATCH($B19,'Project SLA Config'!P:P,0),4),'SLA Definition'!A:A,0),3),"")</f>
        <v/>
      </c>
      <c r="D19" s="56" t="str">
        <f>IFERROR(INDEX('Project SLA Config'!$1:$1048576,MATCH($B19,'Project SLA Config'!P:P,0),6),"")</f>
        <v/>
      </c>
      <c r="E19" s="57" t="str">
        <f>IFERROR(INDEX('Project SLA Config'!$1:$1048576,MATCH($B19,'Project SLA Config'!P:P,0),5),"")</f>
        <v/>
      </c>
      <c r="F19" s="72" t="str">
        <f>IFERROR(INDEX('Project SLA Config'!$1:$1048576,MATCH($B19,'Project SLA Config'!P:P,0),7),"")</f>
        <v/>
      </c>
      <c r="G19" s="71"/>
      <c r="H19" s="71" t="s">
        <v>262</v>
      </c>
      <c r="I19" s="56" t="str">
        <f>IFERROR(INDEX('Project SLA Config'!$1:$1048576,MATCH($B19,'Project SLA Config'!P:P,0),8),"")</f>
        <v/>
      </c>
      <c r="J19" s="62"/>
      <c r="K19" s="62"/>
      <c r="L19" s="62"/>
      <c r="M19" s="1"/>
      <c r="N19" s="1"/>
      <c r="O19" s="1"/>
      <c r="P19" s="1"/>
      <c r="Q19" s="1"/>
      <c r="R19" s="1"/>
      <c r="S19" s="1"/>
      <c r="T19" s="10"/>
      <c r="U19" s="10"/>
      <c r="V19" s="10"/>
    </row>
    <row r="20" spans="1:25" x14ac:dyDescent="0.25">
      <c r="A20" s="59">
        <v>9</v>
      </c>
      <c r="B20" s="59" t="str">
        <f t="shared" si="0"/>
        <v>CT HIX9</v>
      </c>
      <c r="C20" s="56" t="str">
        <f>IFERROR(INDEX('SLA Definition'!$1:$1048576,MATCH(INDEX('Project SLA Config'!$1:$1048576,MATCH($B20,'Project SLA Config'!P:P,0),4),'SLA Definition'!A:A,0),3),"")</f>
        <v/>
      </c>
      <c r="D20" s="56" t="str">
        <f>IFERROR(INDEX('Project SLA Config'!$1:$1048576,MATCH($B20,'Project SLA Config'!P:P,0),6),"")</f>
        <v/>
      </c>
      <c r="E20" s="57" t="str">
        <f>IFERROR(INDEX('Project SLA Config'!$1:$1048576,MATCH($B20,'Project SLA Config'!P:P,0),5),"")</f>
        <v/>
      </c>
      <c r="F20" s="72" t="str">
        <f>IFERROR(INDEX('Project SLA Config'!$1:$1048576,MATCH($B20,'Project SLA Config'!P:P,0),7),"")</f>
        <v/>
      </c>
      <c r="G20" s="71"/>
      <c r="H20" s="71" t="s">
        <v>262</v>
      </c>
      <c r="I20" s="56" t="str">
        <f>IFERROR(INDEX('Project SLA Config'!$1:$1048576,MATCH($B20,'Project SLA Config'!P:P,0),8),"")</f>
        <v/>
      </c>
      <c r="J20" s="62"/>
      <c r="K20" s="62"/>
      <c r="L20" s="62"/>
      <c r="M20" s="1"/>
      <c r="N20" s="1"/>
      <c r="O20" s="1"/>
      <c r="P20" s="1"/>
      <c r="Q20" s="1"/>
      <c r="R20" s="1"/>
      <c r="S20" s="1"/>
      <c r="T20" s="10"/>
      <c r="U20" s="10"/>
      <c r="V20" s="10"/>
    </row>
    <row r="21" spans="1:25" x14ac:dyDescent="0.25">
      <c r="A21" s="59">
        <v>10</v>
      </c>
      <c r="B21" s="59" t="str">
        <f t="shared" si="0"/>
        <v>CT HIX10</v>
      </c>
      <c r="C21" s="56" t="str">
        <f>IFERROR(INDEX('SLA Definition'!$1:$1048576,MATCH(INDEX('Project SLA Config'!$1:$1048576,MATCH($B21,'Project SLA Config'!P:P,0),4),'SLA Definition'!A:A,0),3),"")</f>
        <v/>
      </c>
      <c r="D21" s="56" t="str">
        <f>IFERROR(INDEX('Project SLA Config'!$1:$1048576,MATCH($B21,'Project SLA Config'!P:P,0),6),"")</f>
        <v/>
      </c>
      <c r="E21" s="57" t="str">
        <f>IFERROR(INDEX('Project SLA Config'!$1:$1048576,MATCH($B21,'Project SLA Config'!P:P,0),5),"")</f>
        <v/>
      </c>
      <c r="F21" s="72" t="str">
        <f>IFERROR(INDEX('Project SLA Config'!$1:$1048576,MATCH($B21,'Project SLA Config'!P:P,0),7),"")</f>
        <v/>
      </c>
      <c r="G21" s="71"/>
      <c r="H21" s="71" t="s">
        <v>262</v>
      </c>
      <c r="I21" s="56" t="str">
        <f>IFERROR(INDEX('Project SLA Config'!$1:$1048576,MATCH($B21,'Project SLA Config'!P:P,0),8),"")</f>
        <v/>
      </c>
      <c r="J21" s="62"/>
      <c r="K21" s="62"/>
      <c r="L21" s="62"/>
      <c r="M21" s="1"/>
      <c r="N21" s="1"/>
      <c r="P21" s="1"/>
      <c r="R21" s="1"/>
      <c r="S21" s="1"/>
      <c r="T21" s="10"/>
      <c r="U21" s="10"/>
      <c r="V21" s="10"/>
      <c r="W21" s="10"/>
      <c r="X21" s="10"/>
      <c r="Y21" s="10"/>
    </row>
    <row r="22" spans="1:25" x14ac:dyDescent="0.25">
      <c r="A22" s="59">
        <v>11</v>
      </c>
      <c r="B22" s="59" t="str">
        <f t="shared" si="0"/>
        <v>CT HIX11</v>
      </c>
      <c r="C22" s="56" t="str">
        <f>IFERROR(INDEX('SLA Definition'!$1:$1048576,MATCH(INDEX('Project SLA Config'!$1:$1048576,MATCH($B22,'Project SLA Config'!P:P,0),4),'SLA Definition'!A:A,0),3),"")</f>
        <v/>
      </c>
      <c r="D22" s="56" t="str">
        <f>IFERROR(INDEX('Project SLA Config'!$1:$1048576,MATCH($B22,'Project SLA Config'!P:P,0),6),"")</f>
        <v/>
      </c>
      <c r="E22" s="57" t="str">
        <f>IFERROR(INDEX('Project SLA Config'!$1:$1048576,MATCH($B22,'Project SLA Config'!P:P,0),5),"")</f>
        <v/>
      </c>
      <c r="F22" s="72" t="str">
        <f>IFERROR(INDEX('Project SLA Config'!$1:$1048576,MATCH($B22,'Project SLA Config'!P:P,0),7),"")</f>
        <v/>
      </c>
      <c r="G22" s="71"/>
      <c r="H22" s="71" t="s">
        <v>262</v>
      </c>
      <c r="I22" s="56" t="str">
        <f>IFERROR(INDEX('Project SLA Config'!$1:$1048576,MATCH($B22,'Project SLA Config'!P:P,0),8),"")</f>
        <v/>
      </c>
      <c r="J22" s="62"/>
      <c r="K22" s="62"/>
      <c r="L22" s="62"/>
      <c r="R22" s="1"/>
      <c r="S22" s="1"/>
      <c r="T22" s="10"/>
      <c r="U22" s="10"/>
      <c r="V22" s="10"/>
      <c r="W22" s="10"/>
      <c r="X22" s="10"/>
      <c r="Y22" s="10"/>
    </row>
    <row r="23" spans="1:25" x14ac:dyDescent="0.25">
      <c r="A23" s="59">
        <v>12</v>
      </c>
      <c r="B23" s="59" t="str">
        <f t="shared" si="0"/>
        <v>CT HIX12</v>
      </c>
      <c r="C23" s="56" t="str">
        <f>IFERROR(INDEX('SLA Definition'!$1:$1048576,MATCH(INDEX('Project SLA Config'!$1:$1048576,MATCH($B23,'Project SLA Config'!P:P,0),4),'SLA Definition'!A:A,0),3),"")</f>
        <v/>
      </c>
      <c r="D23" s="56" t="str">
        <f>IFERROR(INDEX('Project SLA Config'!$1:$1048576,MATCH($B23,'Project SLA Config'!P:P,0),6),"")</f>
        <v/>
      </c>
      <c r="E23" s="57" t="str">
        <f>IFERROR(INDEX('Project SLA Config'!$1:$1048576,MATCH($B23,'Project SLA Config'!P:P,0),5),"")</f>
        <v/>
      </c>
      <c r="F23" s="72" t="str">
        <f>IFERROR(INDEX('Project SLA Config'!$1:$1048576,MATCH($B23,'Project SLA Config'!P:P,0),7),"")</f>
        <v/>
      </c>
      <c r="G23" s="71"/>
      <c r="H23" s="71" t="s">
        <v>262</v>
      </c>
      <c r="I23" s="56" t="str">
        <f>IFERROR(INDEX('Project SLA Config'!$1:$1048576,MATCH($B23,'Project SLA Config'!P:P,0),8),"")</f>
        <v/>
      </c>
      <c r="J23" s="62"/>
      <c r="K23" s="62"/>
      <c r="L23" s="62"/>
      <c r="M23" s="1"/>
      <c r="N23" s="1"/>
      <c r="O23" s="1"/>
      <c r="P23" s="1"/>
      <c r="Q23" s="1"/>
      <c r="R23" s="1"/>
      <c r="S23" s="1"/>
      <c r="T23" s="10"/>
      <c r="U23" s="10"/>
      <c r="V23" s="10"/>
      <c r="W23" s="10"/>
      <c r="X23" s="10"/>
      <c r="Y23" s="10"/>
    </row>
    <row r="24" spans="1:25" x14ac:dyDescent="0.25">
      <c r="A24" s="59">
        <v>13</v>
      </c>
      <c r="B24" s="59" t="str">
        <f t="shared" si="0"/>
        <v>CT HIX13</v>
      </c>
      <c r="C24" s="56" t="str">
        <f>IFERROR(INDEX('SLA Definition'!$1:$1048576,MATCH(INDEX('Project SLA Config'!$1:$1048576,MATCH($B24,'Project SLA Config'!P:P,0),4),'SLA Definition'!A:A,0),3),"")</f>
        <v/>
      </c>
      <c r="D24" s="56" t="str">
        <f>IFERROR(INDEX('Project SLA Config'!$1:$1048576,MATCH($B24,'Project SLA Config'!P:P,0),6),"")</f>
        <v/>
      </c>
      <c r="E24" s="57" t="str">
        <f>IFERROR(INDEX('Project SLA Config'!$1:$1048576,MATCH($B24,'Project SLA Config'!P:P,0),5),"")</f>
        <v/>
      </c>
      <c r="F24" s="72" t="str">
        <f>IFERROR(INDEX('Project SLA Config'!$1:$1048576,MATCH($B24,'Project SLA Config'!P:P,0),7),"")</f>
        <v/>
      </c>
      <c r="G24" s="71"/>
      <c r="H24" s="71" t="s">
        <v>262</v>
      </c>
      <c r="I24" s="56" t="str">
        <f>IFERROR(INDEX('Project SLA Config'!$1:$1048576,MATCH($B24,'Project SLA Config'!P:P,0),8),"")</f>
        <v/>
      </c>
      <c r="J24" s="62"/>
      <c r="K24" s="62"/>
      <c r="L24" s="62"/>
      <c r="M24" s="1"/>
      <c r="N24" s="1"/>
      <c r="O24" s="1"/>
      <c r="P24" s="1"/>
      <c r="Q24" s="1"/>
      <c r="R24" s="1"/>
      <c r="S24" s="1"/>
      <c r="T24" s="10"/>
      <c r="U24" s="10"/>
      <c r="V24" s="10"/>
      <c r="W24" s="10"/>
      <c r="X24" s="10"/>
      <c r="Y24" s="10"/>
    </row>
    <row r="25" spans="1:25" x14ac:dyDescent="0.25">
      <c r="A25" s="59">
        <v>14</v>
      </c>
      <c r="B25" s="59" t="str">
        <f t="shared" si="0"/>
        <v>CT HIX14</v>
      </c>
      <c r="C25" s="56" t="str">
        <f>IFERROR(INDEX('SLA Definition'!$1:$1048576,MATCH(INDEX('Project SLA Config'!$1:$1048576,MATCH($B25,'Project SLA Config'!P:P,0),4),'SLA Definition'!A:A,0),3),"")</f>
        <v/>
      </c>
      <c r="D25" s="56" t="str">
        <f>IFERROR(INDEX('Project SLA Config'!$1:$1048576,MATCH($B25,'Project SLA Config'!P:P,0),6),"")</f>
        <v/>
      </c>
      <c r="E25" s="57" t="str">
        <f>IFERROR(INDEX('Project SLA Config'!$1:$1048576,MATCH($B25,'Project SLA Config'!P:P,0),5),"")</f>
        <v/>
      </c>
      <c r="F25" s="72" t="str">
        <f>IFERROR(INDEX('Project SLA Config'!$1:$1048576,MATCH($B25,'Project SLA Config'!P:P,0),7),"")</f>
        <v/>
      </c>
      <c r="G25" s="71"/>
      <c r="H25" s="71" t="s">
        <v>262</v>
      </c>
      <c r="I25" s="56" t="str">
        <f>IFERROR(INDEX('Project SLA Config'!$1:$1048576,MATCH($B25,'Project SLA Config'!P:P,0),8),"")</f>
        <v/>
      </c>
      <c r="J25" s="62"/>
      <c r="K25" s="62"/>
      <c r="L25" s="62"/>
    </row>
    <row r="26" spans="1:25" x14ac:dyDescent="0.25">
      <c r="A26" s="59">
        <v>15</v>
      </c>
      <c r="B26" s="59" t="str">
        <f t="shared" si="0"/>
        <v>CT HIX15</v>
      </c>
      <c r="C26" s="56" t="str">
        <f>IFERROR(INDEX('SLA Definition'!$1:$1048576,MATCH(INDEX('Project SLA Config'!$1:$1048576,MATCH($B26,'Project SLA Config'!P:P,0),4),'SLA Definition'!A:A,0),3),"")</f>
        <v/>
      </c>
      <c r="D26" s="56" t="str">
        <f>IFERROR(INDEX('Project SLA Config'!$1:$1048576,MATCH($B26,'Project SLA Config'!P:P,0),6),"")</f>
        <v/>
      </c>
      <c r="E26" s="57" t="str">
        <f>IFERROR(INDEX('Project SLA Config'!$1:$1048576,MATCH($B26,'Project SLA Config'!P:P,0),5),"")</f>
        <v/>
      </c>
      <c r="F26" s="72" t="str">
        <f>IFERROR(INDEX('Project SLA Config'!$1:$1048576,MATCH($B26,'Project SLA Config'!P:P,0),7),"")</f>
        <v/>
      </c>
      <c r="G26" s="71"/>
      <c r="H26" s="71" t="s">
        <v>262</v>
      </c>
      <c r="I26" s="56" t="str">
        <f>IFERROR(INDEX('Project SLA Config'!$1:$1048576,MATCH($B26,'Project SLA Config'!P:P,0),8),"")</f>
        <v/>
      </c>
      <c r="J26" s="62"/>
      <c r="K26" s="62"/>
      <c r="L26" s="62"/>
    </row>
    <row r="27" spans="1:25" x14ac:dyDescent="0.25">
      <c r="A27" s="59">
        <v>16</v>
      </c>
      <c r="B27" s="59" t="str">
        <f t="shared" si="0"/>
        <v>CT HIX16</v>
      </c>
      <c r="C27" s="56" t="str">
        <f>IFERROR(INDEX('SLA Definition'!$1:$1048576,MATCH(INDEX('Project SLA Config'!$1:$1048576,MATCH($B27,'Project SLA Config'!P:P,0),4),'SLA Definition'!A:A,0),3),"")</f>
        <v/>
      </c>
      <c r="D27" s="56" t="str">
        <f>IFERROR(INDEX('Project SLA Config'!$1:$1048576,MATCH($B27,'Project SLA Config'!P:P,0),6),"")</f>
        <v/>
      </c>
      <c r="E27" s="57" t="str">
        <f>IFERROR(INDEX('Project SLA Config'!$1:$1048576,MATCH($B27,'Project SLA Config'!P:P,0),5),"")</f>
        <v/>
      </c>
      <c r="F27" s="72" t="str">
        <f>IFERROR(INDEX('Project SLA Config'!$1:$1048576,MATCH($B27,'Project SLA Config'!P:P,0),7),"")</f>
        <v/>
      </c>
      <c r="G27" s="71"/>
      <c r="H27" s="71" t="s">
        <v>262</v>
      </c>
      <c r="I27" s="56" t="str">
        <f>IFERROR(INDEX('Project SLA Config'!$1:$1048576,MATCH($B27,'Project SLA Config'!P:P,0),8),"")</f>
        <v/>
      </c>
      <c r="J27" s="62"/>
      <c r="K27" s="62"/>
      <c r="L27" s="62"/>
    </row>
    <row r="28" spans="1:25" x14ac:dyDescent="0.25">
      <c r="A28" s="59">
        <v>17</v>
      </c>
      <c r="B28" s="59" t="str">
        <f t="shared" si="0"/>
        <v>CT HIX17</v>
      </c>
      <c r="C28" s="56" t="str">
        <f>IFERROR(INDEX('SLA Definition'!$1:$1048576,MATCH(INDEX('Project SLA Config'!$1:$1048576,MATCH($B28,'Project SLA Config'!P:P,0),4),'SLA Definition'!A:A,0),3),"")</f>
        <v/>
      </c>
      <c r="D28" s="56" t="str">
        <f>IFERROR(INDEX('Project SLA Config'!$1:$1048576,MATCH($B28,'Project SLA Config'!P:P,0),6),"")</f>
        <v/>
      </c>
      <c r="E28" s="57" t="str">
        <f>IFERROR(INDEX('Project SLA Config'!$1:$1048576,MATCH($B28,'Project SLA Config'!P:P,0),5),"")</f>
        <v/>
      </c>
      <c r="F28" s="72" t="str">
        <f>IFERROR(INDEX('Project SLA Config'!$1:$1048576,MATCH($B28,'Project SLA Config'!P:P,0),7),"")</f>
        <v/>
      </c>
      <c r="G28" s="71"/>
      <c r="H28" s="71" t="s">
        <v>262</v>
      </c>
      <c r="I28" s="56" t="str">
        <f>IFERROR(INDEX('Project SLA Config'!$1:$1048576,MATCH($B28,'Project SLA Config'!P:P,0),8),"")</f>
        <v/>
      </c>
      <c r="J28" s="62"/>
      <c r="K28" s="62"/>
      <c r="L28" s="62"/>
    </row>
    <row r="29" spans="1:25" x14ac:dyDescent="0.25">
      <c r="A29" s="59">
        <v>18</v>
      </c>
      <c r="B29" s="59" t="str">
        <f t="shared" si="0"/>
        <v>CT HIX18</v>
      </c>
      <c r="C29" s="56" t="str">
        <f>IFERROR(INDEX('SLA Definition'!$1:$1048576,MATCH(INDEX('Project SLA Config'!$1:$1048576,MATCH($B29,'Project SLA Config'!P:P,0),4),'SLA Definition'!A:A,0),3),"")</f>
        <v/>
      </c>
      <c r="D29" s="56" t="str">
        <f>IFERROR(INDEX('Project SLA Config'!$1:$1048576,MATCH($B29,'Project SLA Config'!P:P,0),6),"")</f>
        <v/>
      </c>
      <c r="E29" s="57" t="str">
        <f>IFERROR(INDEX('Project SLA Config'!$1:$1048576,MATCH($B29,'Project SLA Config'!P:P,0),5),"")</f>
        <v/>
      </c>
      <c r="F29" s="72" t="str">
        <f>IFERROR(INDEX('Project SLA Config'!$1:$1048576,MATCH($B29,'Project SLA Config'!P:P,0),7),"")</f>
        <v/>
      </c>
      <c r="G29" s="71"/>
      <c r="H29" s="71" t="s">
        <v>262</v>
      </c>
      <c r="I29" s="56" t="str">
        <f>IFERROR(INDEX('Project SLA Config'!$1:$1048576,MATCH($B29,'Project SLA Config'!P:P,0),8),"")</f>
        <v/>
      </c>
      <c r="J29" s="62"/>
      <c r="K29" s="62"/>
      <c r="L29" s="62"/>
    </row>
    <row r="30" spans="1:25" x14ac:dyDescent="0.25">
      <c r="A30" s="59">
        <v>19</v>
      </c>
      <c r="B30" s="59" t="str">
        <f t="shared" si="0"/>
        <v>CT HIX19</v>
      </c>
      <c r="C30" s="56" t="str">
        <f>IFERROR(INDEX('SLA Definition'!$1:$1048576,MATCH(INDEX('Project SLA Config'!$1:$1048576,MATCH($B30,'Project SLA Config'!P:P,0),4),'SLA Definition'!A:A,0),3),"")</f>
        <v/>
      </c>
      <c r="D30" s="56" t="str">
        <f>IFERROR(INDEX('Project SLA Config'!$1:$1048576,MATCH($B30,'Project SLA Config'!P:P,0),6),"")</f>
        <v/>
      </c>
      <c r="E30" s="57" t="str">
        <f>IFERROR(INDEX('Project SLA Config'!$1:$1048576,MATCH($B30,'Project SLA Config'!P:P,0),5),"")</f>
        <v/>
      </c>
      <c r="F30" s="72" t="str">
        <f>IFERROR(INDEX('Project SLA Config'!$1:$1048576,MATCH($B30,'Project SLA Config'!P:P,0),7),"")</f>
        <v/>
      </c>
      <c r="G30" s="71"/>
      <c r="H30" s="71" t="s">
        <v>262</v>
      </c>
      <c r="I30" s="56" t="str">
        <f>IFERROR(INDEX('Project SLA Config'!$1:$1048576,MATCH($B30,'Project SLA Config'!P:P,0),8),"")</f>
        <v/>
      </c>
      <c r="J30" s="62"/>
      <c r="K30" s="62"/>
      <c r="L30" s="62"/>
    </row>
    <row r="31" spans="1:25" x14ac:dyDescent="0.25">
      <c r="A31" s="59">
        <v>20</v>
      </c>
      <c r="B31" s="59" t="str">
        <f t="shared" si="0"/>
        <v>CT HIX20</v>
      </c>
      <c r="C31" s="56" t="str">
        <f>IFERROR(INDEX('SLA Definition'!$1:$1048576,MATCH(INDEX('Project SLA Config'!$1:$1048576,MATCH($B31,'Project SLA Config'!P:P,0),4),'SLA Definition'!A:A,0),3),"")</f>
        <v/>
      </c>
      <c r="D31" s="56" t="str">
        <f>IFERROR(INDEX('Project SLA Config'!$1:$1048576,MATCH($B31,'Project SLA Config'!P:P,0),6),"")</f>
        <v/>
      </c>
      <c r="E31" s="57" t="str">
        <f>IFERROR(INDEX('Project SLA Config'!$1:$1048576,MATCH($B31,'Project SLA Config'!P:P,0),5),"")</f>
        <v/>
      </c>
      <c r="F31" s="72" t="str">
        <f>IFERROR(INDEX('Project SLA Config'!$1:$1048576,MATCH($B31,'Project SLA Config'!P:P,0),7),"")</f>
        <v/>
      </c>
      <c r="G31" s="71"/>
      <c r="H31" s="71" t="s">
        <v>262</v>
      </c>
      <c r="I31" s="56" t="str">
        <f>IFERROR(INDEX('Project SLA Config'!$1:$1048576,MATCH($B31,'Project SLA Config'!P:P,0),8),"")</f>
        <v/>
      </c>
      <c r="J31" s="62"/>
      <c r="K31" s="62"/>
      <c r="L31" s="62"/>
    </row>
    <row r="32" spans="1:25" x14ac:dyDescent="0.25">
      <c r="A32" s="59">
        <v>21</v>
      </c>
      <c r="B32" s="59" t="str">
        <f t="shared" si="0"/>
        <v>CT HIX21</v>
      </c>
      <c r="C32" s="56" t="str">
        <f>IFERROR(INDEX('SLA Definition'!$1:$1048576,MATCH(INDEX('Project SLA Config'!$1:$1048576,MATCH($B32,'Project SLA Config'!P:P,0),4),'SLA Definition'!A:A,0),3),"")</f>
        <v/>
      </c>
      <c r="D32" s="56" t="str">
        <f>IFERROR(INDEX('Project SLA Config'!$1:$1048576,MATCH($B32,'Project SLA Config'!P:P,0),6),"")</f>
        <v/>
      </c>
      <c r="E32" s="57" t="str">
        <f>IFERROR(INDEX('Project SLA Config'!$1:$1048576,MATCH($B32,'Project SLA Config'!P:P,0),5),"")</f>
        <v/>
      </c>
      <c r="F32" s="72" t="str">
        <f>IFERROR(INDEX('Project SLA Config'!$1:$1048576,MATCH($B32,'Project SLA Config'!P:P,0),7),"")</f>
        <v/>
      </c>
      <c r="G32" s="71"/>
      <c r="H32" s="71" t="s">
        <v>262</v>
      </c>
      <c r="I32" s="56" t="str">
        <f>IFERROR(INDEX('Project SLA Config'!$1:$1048576,MATCH($B32,'Project SLA Config'!P:P,0),8),"")</f>
        <v/>
      </c>
      <c r="J32" s="62"/>
      <c r="K32" s="62"/>
      <c r="L32" s="62"/>
    </row>
    <row r="33" spans="1:12" x14ac:dyDescent="0.25">
      <c r="A33" s="59">
        <v>22</v>
      </c>
      <c r="B33" s="59" t="str">
        <f t="shared" si="0"/>
        <v>CT HIX22</v>
      </c>
      <c r="C33" s="56" t="str">
        <f>IFERROR(INDEX('SLA Definition'!$1:$1048576,MATCH(INDEX('Project SLA Config'!$1:$1048576,MATCH($B33,'Project SLA Config'!P:P,0),4),'SLA Definition'!A:A,0),3),"")</f>
        <v/>
      </c>
      <c r="D33" s="56" t="str">
        <f>IFERROR(INDEX('Project SLA Config'!$1:$1048576,MATCH($B33,'Project SLA Config'!P:P,0),6),"")</f>
        <v/>
      </c>
      <c r="E33" s="57" t="str">
        <f>IFERROR(INDEX('Project SLA Config'!$1:$1048576,MATCH($B33,'Project SLA Config'!P:P,0),5),"")</f>
        <v/>
      </c>
      <c r="F33" s="72" t="str">
        <f>IFERROR(INDEX('Project SLA Config'!$1:$1048576,MATCH($B33,'Project SLA Config'!P:P,0),7),"")</f>
        <v/>
      </c>
      <c r="G33" s="71"/>
      <c r="H33" s="71" t="s">
        <v>262</v>
      </c>
      <c r="I33" s="56" t="str">
        <f>IFERROR(INDEX('Project SLA Config'!$1:$1048576,MATCH($B33,'Project SLA Config'!P:P,0),8),"")</f>
        <v/>
      </c>
      <c r="J33" s="62"/>
      <c r="K33" s="62"/>
      <c r="L33" s="62"/>
    </row>
    <row r="34" spans="1:12" x14ac:dyDescent="0.25">
      <c r="A34" s="59">
        <v>23</v>
      </c>
      <c r="B34" s="59" t="str">
        <f t="shared" si="0"/>
        <v>CT HIX23</v>
      </c>
      <c r="C34" s="56" t="str">
        <f>IFERROR(INDEX('SLA Definition'!$1:$1048576,MATCH(INDEX('Project SLA Config'!$1:$1048576,MATCH($B34,'Project SLA Config'!P:P,0),4),'SLA Definition'!A:A,0),3),"")</f>
        <v/>
      </c>
      <c r="D34" s="56" t="str">
        <f>IFERROR(INDEX('Project SLA Config'!$1:$1048576,MATCH($B34,'Project SLA Config'!P:P,0),6),"")</f>
        <v/>
      </c>
      <c r="E34" s="57" t="str">
        <f>IFERROR(INDEX('Project SLA Config'!$1:$1048576,MATCH($B34,'Project SLA Config'!P:P,0),5),"")</f>
        <v/>
      </c>
      <c r="F34" s="72" t="str">
        <f>IFERROR(INDEX('Project SLA Config'!$1:$1048576,MATCH($B34,'Project SLA Config'!P:P,0),7),"")</f>
        <v/>
      </c>
      <c r="G34" s="71"/>
      <c r="H34" s="71" t="s">
        <v>262</v>
      </c>
      <c r="I34" s="56" t="str">
        <f>IFERROR(INDEX('Project SLA Config'!$1:$1048576,MATCH($B34,'Project SLA Config'!P:P,0),8),"")</f>
        <v/>
      </c>
      <c r="J34" s="62"/>
      <c r="K34" s="62"/>
      <c r="L34" s="62"/>
    </row>
    <row r="35" spans="1:12" x14ac:dyDescent="0.25">
      <c r="A35" s="59">
        <v>24</v>
      </c>
      <c r="B35" s="59" t="str">
        <f t="shared" si="0"/>
        <v>CT HIX24</v>
      </c>
      <c r="C35" s="56" t="str">
        <f>IFERROR(INDEX('SLA Definition'!$1:$1048576,MATCH(INDEX('Project SLA Config'!$1:$1048576,MATCH($B35,'Project SLA Config'!P:P,0),4),'SLA Definition'!A:A,0),3),"")</f>
        <v/>
      </c>
      <c r="D35" s="56" t="str">
        <f>IFERROR(INDEX('Project SLA Config'!$1:$1048576,MATCH($B35,'Project SLA Config'!P:P,0),6),"")</f>
        <v/>
      </c>
      <c r="E35" s="57" t="str">
        <f>IFERROR(INDEX('Project SLA Config'!$1:$1048576,MATCH($B35,'Project SLA Config'!P:P,0),5),"")</f>
        <v/>
      </c>
      <c r="F35" s="72" t="str">
        <f>IFERROR(INDEX('Project SLA Config'!$1:$1048576,MATCH($B35,'Project SLA Config'!P:P,0),7),"")</f>
        <v/>
      </c>
      <c r="G35" s="71"/>
      <c r="H35" s="71" t="s">
        <v>262</v>
      </c>
      <c r="I35" s="56" t="str">
        <f>IFERROR(INDEX('Project SLA Config'!$1:$1048576,MATCH($B35,'Project SLA Config'!P:P,0),8),"")</f>
        <v/>
      </c>
      <c r="J35" s="62"/>
      <c r="K35" s="62"/>
      <c r="L35" s="62"/>
    </row>
    <row r="36" spans="1:12" x14ac:dyDescent="0.25">
      <c r="A36" s="59">
        <v>25</v>
      </c>
      <c r="B36" s="59" t="str">
        <f t="shared" si="0"/>
        <v>CT HIX25</v>
      </c>
      <c r="C36" s="56" t="str">
        <f>IFERROR(INDEX('SLA Definition'!$1:$1048576,MATCH(INDEX('Project SLA Config'!$1:$1048576,MATCH($B36,'Project SLA Config'!P:P,0),4),'SLA Definition'!A:A,0),3),"")</f>
        <v/>
      </c>
      <c r="D36" s="56" t="str">
        <f>IFERROR(INDEX('Project SLA Config'!$1:$1048576,MATCH($B36,'Project SLA Config'!P:P,0),6),"")</f>
        <v/>
      </c>
      <c r="E36" s="57" t="str">
        <f>IFERROR(INDEX('Project SLA Config'!$1:$1048576,MATCH($B36,'Project SLA Config'!P:P,0),5),"")</f>
        <v/>
      </c>
      <c r="F36" s="72" t="str">
        <f>IFERROR(INDEX('Project SLA Config'!$1:$1048576,MATCH($B36,'Project SLA Config'!P:P,0),7),"")</f>
        <v/>
      </c>
      <c r="G36" s="71"/>
      <c r="H36" s="71" t="s">
        <v>262</v>
      </c>
      <c r="I36" s="56" t="str">
        <f>IFERROR(INDEX('Project SLA Config'!$1:$1048576,MATCH($B36,'Project SLA Config'!P:P,0),8),"")</f>
        <v/>
      </c>
      <c r="J36" s="62"/>
      <c r="K36" s="62"/>
      <c r="L36" s="62"/>
    </row>
    <row r="37" spans="1:12" x14ac:dyDescent="0.25">
      <c r="A37" s="59">
        <v>26</v>
      </c>
      <c r="B37" s="59" t="str">
        <f t="shared" si="0"/>
        <v>CT HIX26</v>
      </c>
      <c r="C37" s="56" t="str">
        <f>IFERROR(INDEX('SLA Definition'!$1:$1048576,MATCH(INDEX('Project SLA Config'!$1:$1048576,MATCH($B37,'Project SLA Config'!P:P,0),4),'SLA Definition'!A:A,0),3),"")</f>
        <v/>
      </c>
      <c r="D37" s="56" t="str">
        <f>IFERROR(INDEX('Project SLA Config'!$1:$1048576,MATCH($B37,'Project SLA Config'!P:P,0),6),"")</f>
        <v/>
      </c>
      <c r="E37" s="57" t="str">
        <f>IFERROR(INDEX('Project SLA Config'!$1:$1048576,MATCH($B37,'Project SLA Config'!P:P,0),5),"")</f>
        <v/>
      </c>
      <c r="F37" s="72" t="str">
        <f>IFERROR(INDEX('Project SLA Config'!$1:$1048576,MATCH($B37,'Project SLA Config'!P:P,0),7),"")</f>
        <v/>
      </c>
      <c r="G37" s="71"/>
      <c r="H37" s="71" t="s">
        <v>262</v>
      </c>
      <c r="I37" s="56" t="str">
        <f>IFERROR(INDEX('Project SLA Config'!$1:$1048576,MATCH($B37,'Project SLA Config'!P:P,0),8),"")</f>
        <v/>
      </c>
      <c r="J37" s="62"/>
      <c r="K37" s="62"/>
      <c r="L37" s="62"/>
    </row>
    <row r="38" spans="1:12" x14ac:dyDescent="0.25">
      <c r="A38" s="59">
        <v>27</v>
      </c>
      <c r="B38" s="59" t="str">
        <f t="shared" si="0"/>
        <v>CT HIX27</v>
      </c>
      <c r="C38" s="56" t="str">
        <f>IFERROR(INDEX('SLA Definition'!$1:$1048576,MATCH(INDEX('Project SLA Config'!$1:$1048576,MATCH($B38,'Project SLA Config'!P:P,0),4),'SLA Definition'!A:A,0),3),"")</f>
        <v/>
      </c>
      <c r="D38" s="56" t="str">
        <f>IFERROR(INDEX('Project SLA Config'!$1:$1048576,MATCH($B38,'Project SLA Config'!P:P,0),6),"")</f>
        <v/>
      </c>
      <c r="E38" s="57" t="str">
        <f>IFERROR(INDEX('Project SLA Config'!$1:$1048576,MATCH($B38,'Project SLA Config'!P:P,0),5),"")</f>
        <v/>
      </c>
      <c r="F38" s="72" t="str">
        <f>IFERROR(INDEX('Project SLA Config'!$1:$1048576,MATCH($B38,'Project SLA Config'!P:P,0),7),"")</f>
        <v/>
      </c>
      <c r="G38" s="71"/>
      <c r="H38" s="71" t="s">
        <v>262</v>
      </c>
      <c r="I38" s="56" t="str">
        <f>IFERROR(INDEX('Project SLA Config'!$1:$1048576,MATCH($B38,'Project SLA Config'!P:P,0),8),"")</f>
        <v/>
      </c>
      <c r="J38" s="62"/>
      <c r="K38" s="62"/>
      <c r="L38" s="62"/>
    </row>
    <row r="39" spans="1:12" x14ac:dyDescent="0.25">
      <c r="A39" s="59">
        <v>28</v>
      </c>
      <c r="B39" s="59" t="str">
        <f t="shared" si="0"/>
        <v>CT HIX28</v>
      </c>
      <c r="C39" s="56" t="str">
        <f>IFERROR(INDEX('SLA Definition'!$1:$1048576,MATCH(INDEX('Project SLA Config'!$1:$1048576,MATCH($B39,'Project SLA Config'!P:P,0),4),'SLA Definition'!A:A,0),3),"")</f>
        <v/>
      </c>
      <c r="D39" s="56" t="str">
        <f>IFERROR(INDEX('Project SLA Config'!$1:$1048576,MATCH($B39,'Project SLA Config'!P:P,0),6),"")</f>
        <v/>
      </c>
      <c r="E39" s="57" t="str">
        <f>IFERROR(INDEX('Project SLA Config'!$1:$1048576,MATCH($B39,'Project SLA Config'!P:P,0),5),"")</f>
        <v/>
      </c>
      <c r="F39" s="72" t="str">
        <f>IFERROR(INDEX('Project SLA Config'!$1:$1048576,MATCH($B39,'Project SLA Config'!P:P,0),7),"")</f>
        <v/>
      </c>
      <c r="G39" s="71"/>
      <c r="H39" s="71" t="s">
        <v>262</v>
      </c>
      <c r="I39" s="56" t="str">
        <f>IFERROR(INDEX('Project SLA Config'!$1:$1048576,MATCH($B39,'Project SLA Config'!P:P,0),8),"")</f>
        <v/>
      </c>
      <c r="J39" s="62"/>
      <c r="K39" s="62"/>
      <c r="L39" s="62"/>
    </row>
    <row r="40" spans="1:12" x14ac:dyDescent="0.25">
      <c r="A40" s="59">
        <v>29</v>
      </c>
      <c r="B40" s="59" t="str">
        <f t="shared" si="0"/>
        <v>CT HIX29</v>
      </c>
      <c r="C40" s="56" t="str">
        <f>IFERROR(INDEX('SLA Definition'!$1:$1048576,MATCH(INDEX('Project SLA Config'!$1:$1048576,MATCH($B40,'Project SLA Config'!P:P,0),4),'SLA Definition'!A:A,0),3),"")</f>
        <v/>
      </c>
      <c r="D40" s="56" t="str">
        <f>IFERROR(INDEX('Project SLA Config'!$1:$1048576,MATCH($B40,'Project SLA Config'!P:P,0),6),"")</f>
        <v/>
      </c>
      <c r="E40" s="57" t="str">
        <f>IFERROR(INDEX('Project SLA Config'!$1:$1048576,MATCH($B40,'Project SLA Config'!P:P,0),5),"")</f>
        <v/>
      </c>
      <c r="F40" s="72" t="str">
        <f>IFERROR(INDEX('Project SLA Config'!$1:$1048576,MATCH($B40,'Project SLA Config'!P:P,0),7),"")</f>
        <v/>
      </c>
      <c r="G40" s="71"/>
      <c r="H40" s="71" t="s">
        <v>262</v>
      </c>
      <c r="I40" s="56" t="str">
        <f>IFERROR(INDEX('Project SLA Config'!$1:$1048576,MATCH($B40,'Project SLA Config'!P:P,0),8),"")</f>
        <v/>
      </c>
      <c r="J40" s="62"/>
      <c r="K40" s="62"/>
      <c r="L40" s="62"/>
    </row>
    <row r="41" spans="1:12" x14ac:dyDescent="0.25">
      <c r="A41" s="59">
        <v>30</v>
      </c>
      <c r="B41" s="59" t="str">
        <f t="shared" si="0"/>
        <v>CT HIX30</v>
      </c>
      <c r="C41" s="56" t="str">
        <f>IFERROR(INDEX('SLA Definition'!$1:$1048576,MATCH(INDEX('Project SLA Config'!$1:$1048576,MATCH($B41,'Project SLA Config'!P:P,0),4),'SLA Definition'!A:A,0),3),"")</f>
        <v/>
      </c>
      <c r="D41" s="56" t="str">
        <f>IFERROR(INDEX('Project SLA Config'!$1:$1048576,MATCH($B41,'Project SLA Config'!P:P,0),6),"")</f>
        <v/>
      </c>
      <c r="E41" s="57" t="str">
        <f>IFERROR(INDEX('Project SLA Config'!$1:$1048576,MATCH($B41,'Project SLA Config'!P:P,0),5),"")</f>
        <v/>
      </c>
      <c r="F41" s="72" t="str">
        <f>IFERROR(INDEX('Project SLA Config'!$1:$1048576,MATCH($B41,'Project SLA Config'!P:P,0),7),"")</f>
        <v/>
      </c>
      <c r="G41" s="71"/>
      <c r="H41" s="71" t="s">
        <v>262</v>
      </c>
      <c r="I41" s="56" t="str">
        <f>IFERROR(INDEX('Project SLA Config'!$1:$1048576,MATCH($B41,'Project SLA Config'!P:P,0),8),"")</f>
        <v/>
      </c>
      <c r="J41" s="62"/>
      <c r="K41" s="62"/>
      <c r="L41" s="62"/>
    </row>
    <row r="42" spans="1:12" x14ac:dyDescent="0.25">
      <c r="A42" s="59">
        <v>31</v>
      </c>
      <c r="B42" s="59" t="str">
        <f t="shared" si="0"/>
        <v>CT HIX31</v>
      </c>
      <c r="C42" s="56" t="str">
        <f>IFERROR(INDEX('SLA Definition'!$1:$1048576,MATCH(INDEX('Project SLA Config'!$1:$1048576,MATCH($B42,'Project SLA Config'!P:P,0),4),'SLA Definition'!A:A,0),3),"")</f>
        <v/>
      </c>
      <c r="D42" s="56" t="str">
        <f>IFERROR(INDEX('Project SLA Config'!$1:$1048576,MATCH($B42,'Project SLA Config'!P:P,0),6),"")</f>
        <v/>
      </c>
      <c r="E42" s="57" t="str">
        <f>IFERROR(INDEX('Project SLA Config'!$1:$1048576,MATCH($B42,'Project SLA Config'!P:P,0),5),"")</f>
        <v/>
      </c>
      <c r="F42" s="72" t="str">
        <f>IFERROR(INDEX('Project SLA Config'!$1:$1048576,MATCH($B42,'Project SLA Config'!P:P,0),7),"")</f>
        <v/>
      </c>
      <c r="G42" s="71"/>
      <c r="H42" s="71" t="s">
        <v>262</v>
      </c>
      <c r="I42" s="56" t="str">
        <f>IFERROR(INDEX('Project SLA Config'!$1:$1048576,MATCH($B42,'Project SLA Config'!P:P,0),8),"")</f>
        <v/>
      </c>
      <c r="J42" s="62"/>
      <c r="K42" s="62"/>
      <c r="L42" s="62"/>
    </row>
    <row r="43" spans="1:12" x14ac:dyDescent="0.25">
      <c r="A43" s="59">
        <v>32</v>
      </c>
      <c r="B43" s="59" t="str">
        <f t="shared" si="0"/>
        <v>CT HIX32</v>
      </c>
      <c r="C43" s="56" t="str">
        <f>IFERROR(INDEX('SLA Definition'!$1:$1048576,MATCH(INDEX('Project SLA Config'!$1:$1048576,MATCH($B43,'Project SLA Config'!P:P,0),4),'SLA Definition'!A:A,0),3),"")</f>
        <v/>
      </c>
      <c r="D43" s="56" t="str">
        <f>IFERROR(INDEX('Project SLA Config'!$1:$1048576,MATCH($B43,'Project SLA Config'!P:P,0),6),"")</f>
        <v/>
      </c>
      <c r="E43" s="57" t="str">
        <f>IFERROR(INDEX('Project SLA Config'!$1:$1048576,MATCH($B43,'Project SLA Config'!P:P,0),5),"")</f>
        <v/>
      </c>
      <c r="F43" s="72" t="str">
        <f>IFERROR(INDEX('Project SLA Config'!$1:$1048576,MATCH($B43,'Project SLA Config'!P:P,0),7),"")</f>
        <v/>
      </c>
      <c r="G43" s="71"/>
      <c r="H43" s="71" t="s">
        <v>262</v>
      </c>
      <c r="I43" s="56" t="str">
        <f>IFERROR(INDEX('Project SLA Config'!$1:$1048576,MATCH($B43,'Project SLA Config'!P:P,0),8),"")</f>
        <v/>
      </c>
      <c r="J43" s="62"/>
      <c r="K43" s="62"/>
      <c r="L43" s="62"/>
    </row>
    <row r="44" spans="1:12" x14ac:dyDescent="0.25">
      <c r="A44" s="59">
        <v>33</v>
      </c>
      <c r="B44" s="59" t="str">
        <f t="shared" ref="B44:B61" si="1">CONCATENATE($D$1,$A44)</f>
        <v>CT HIX33</v>
      </c>
      <c r="C44" s="56" t="str">
        <f>IFERROR(INDEX('SLA Definition'!$1:$1048576,MATCH(INDEX('Project SLA Config'!$1:$1048576,MATCH($B44,'Project SLA Config'!P:P,0),4),'SLA Definition'!A:A,0),3),"")</f>
        <v/>
      </c>
      <c r="D44" s="56" t="str">
        <f>IFERROR(INDEX('Project SLA Config'!$1:$1048576,MATCH($B44,'Project SLA Config'!P:P,0),6),"")</f>
        <v/>
      </c>
      <c r="E44" s="57" t="str">
        <f>IFERROR(INDEX('Project SLA Config'!$1:$1048576,MATCH($B44,'Project SLA Config'!P:P,0),5),"")</f>
        <v/>
      </c>
      <c r="F44" s="72" t="str">
        <f>IFERROR(INDEX('Project SLA Config'!$1:$1048576,MATCH($B44,'Project SLA Config'!P:P,0),7),"")</f>
        <v/>
      </c>
      <c r="G44" s="71"/>
      <c r="H44" s="71" t="s">
        <v>262</v>
      </c>
      <c r="I44" s="56" t="str">
        <f>IFERROR(INDEX('Project SLA Config'!$1:$1048576,MATCH($B44,'Project SLA Config'!P:P,0),8),"")</f>
        <v/>
      </c>
      <c r="J44" s="62"/>
      <c r="K44" s="62"/>
      <c r="L44" s="62"/>
    </row>
    <row r="45" spans="1:12" x14ac:dyDescent="0.25">
      <c r="A45" s="59">
        <v>34</v>
      </c>
      <c r="B45" s="59" t="str">
        <f t="shared" si="1"/>
        <v>CT HIX34</v>
      </c>
      <c r="C45" s="56" t="str">
        <f>IFERROR(INDEX('SLA Definition'!$1:$1048576,MATCH(INDEX('Project SLA Config'!$1:$1048576,MATCH($B45,'Project SLA Config'!P:P,0),4),'SLA Definition'!A:A,0),3),"")</f>
        <v/>
      </c>
      <c r="D45" s="56" t="str">
        <f>IFERROR(INDEX('Project SLA Config'!$1:$1048576,MATCH($B45,'Project SLA Config'!P:P,0),6),"")</f>
        <v/>
      </c>
      <c r="E45" s="57" t="str">
        <f>IFERROR(INDEX('Project SLA Config'!$1:$1048576,MATCH($B45,'Project SLA Config'!P:P,0),5),"")</f>
        <v/>
      </c>
      <c r="F45" s="72" t="str">
        <f>IFERROR(INDEX('Project SLA Config'!$1:$1048576,MATCH($B45,'Project SLA Config'!P:P,0),7),"")</f>
        <v/>
      </c>
      <c r="G45" s="71"/>
      <c r="H45" s="71" t="s">
        <v>262</v>
      </c>
      <c r="I45" s="56" t="str">
        <f>IFERROR(INDEX('Project SLA Config'!$1:$1048576,MATCH($B45,'Project SLA Config'!P:P,0),8),"")</f>
        <v/>
      </c>
      <c r="J45" s="62"/>
      <c r="K45" s="62"/>
      <c r="L45" s="62"/>
    </row>
    <row r="46" spans="1:12" x14ac:dyDescent="0.25">
      <c r="A46" s="59">
        <v>35</v>
      </c>
      <c r="B46" s="59" t="str">
        <f t="shared" si="1"/>
        <v>CT HIX35</v>
      </c>
      <c r="C46" s="56" t="str">
        <f>IFERROR(INDEX('SLA Definition'!$1:$1048576,MATCH(INDEX('Project SLA Config'!$1:$1048576,MATCH($B46,'Project SLA Config'!P:P,0),4),'SLA Definition'!A:A,0),3),"")</f>
        <v/>
      </c>
      <c r="D46" s="56" t="str">
        <f>IFERROR(INDEX('Project SLA Config'!$1:$1048576,MATCH($B46,'Project SLA Config'!P:P,0),6),"")</f>
        <v/>
      </c>
      <c r="E46" s="57" t="str">
        <f>IFERROR(INDEX('Project SLA Config'!$1:$1048576,MATCH($B46,'Project SLA Config'!P:P,0),5),"")</f>
        <v/>
      </c>
      <c r="F46" s="72" t="str">
        <f>IFERROR(INDEX('Project SLA Config'!$1:$1048576,MATCH($B46,'Project SLA Config'!P:P,0),7),"")</f>
        <v/>
      </c>
      <c r="G46" s="71"/>
      <c r="H46" s="71" t="s">
        <v>262</v>
      </c>
      <c r="I46" s="56" t="str">
        <f>IFERROR(INDEX('Project SLA Config'!$1:$1048576,MATCH($B46,'Project SLA Config'!P:P,0),8),"")</f>
        <v/>
      </c>
      <c r="J46" s="62"/>
      <c r="K46" s="62"/>
      <c r="L46" s="62"/>
    </row>
    <row r="47" spans="1:12" x14ac:dyDescent="0.25">
      <c r="A47" s="59">
        <v>36</v>
      </c>
      <c r="B47" s="59" t="str">
        <f t="shared" si="1"/>
        <v>CT HIX36</v>
      </c>
      <c r="C47" s="56" t="str">
        <f>IFERROR(INDEX('SLA Definition'!$1:$1048576,MATCH(INDEX('Project SLA Config'!$1:$1048576,MATCH($B47,'Project SLA Config'!P:P,0),4),'SLA Definition'!A:A,0),3),"")</f>
        <v/>
      </c>
      <c r="D47" s="56" t="str">
        <f>IFERROR(INDEX('Project SLA Config'!$1:$1048576,MATCH($B47,'Project SLA Config'!P:P,0),6),"")</f>
        <v/>
      </c>
      <c r="E47" s="57" t="str">
        <f>IFERROR(INDEX('Project SLA Config'!$1:$1048576,MATCH($B47,'Project SLA Config'!P:P,0),5),"")</f>
        <v/>
      </c>
      <c r="F47" s="72" t="str">
        <f>IFERROR(INDEX('Project SLA Config'!$1:$1048576,MATCH($B47,'Project SLA Config'!P:P,0),7),"")</f>
        <v/>
      </c>
      <c r="G47" s="71"/>
      <c r="H47" s="71" t="s">
        <v>262</v>
      </c>
      <c r="I47" s="56" t="str">
        <f>IFERROR(INDEX('Project SLA Config'!$1:$1048576,MATCH($B47,'Project SLA Config'!P:P,0),8),"")</f>
        <v/>
      </c>
      <c r="J47" s="62"/>
      <c r="K47" s="62"/>
      <c r="L47" s="62"/>
    </row>
    <row r="48" spans="1:12" x14ac:dyDescent="0.25">
      <c r="A48" s="59">
        <v>37</v>
      </c>
      <c r="B48" s="59" t="str">
        <f t="shared" si="1"/>
        <v>CT HIX37</v>
      </c>
      <c r="C48" s="56" t="str">
        <f>IFERROR(INDEX('SLA Definition'!$1:$1048576,MATCH(INDEX('Project SLA Config'!$1:$1048576,MATCH($B48,'Project SLA Config'!P:P,0),4),'SLA Definition'!A:A,0),3),"")</f>
        <v/>
      </c>
      <c r="D48" s="56" t="str">
        <f>IFERROR(INDEX('Project SLA Config'!$1:$1048576,MATCH($B48,'Project SLA Config'!P:P,0),6),"")</f>
        <v/>
      </c>
      <c r="E48" s="57" t="str">
        <f>IFERROR(INDEX('Project SLA Config'!$1:$1048576,MATCH($B48,'Project SLA Config'!P:P,0),5),"")</f>
        <v/>
      </c>
      <c r="F48" s="72" t="str">
        <f>IFERROR(INDEX('Project SLA Config'!$1:$1048576,MATCH($B48,'Project SLA Config'!P:P,0),7),"")</f>
        <v/>
      </c>
      <c r="G48" s="71"/>
      <c r="H48" s="71" t="s">
        <v>262</v>
      </c>
      <c r="I48" s="56" t="str">
        <f>IFERROR(INDEX('Project SLA Config'!$1:$1048576,MATCH($B48,'Project SLA Config'!P:P,0),8),"")</f>
        <v/>
      </c>
      <c r="J48" s="62"/>
      <c r="K48" s="62"/>
      <c r="L48" s="62"/>
    </row>
    <row r="49" spans="1:12" x14ac:dyDescent="0.25">
      <c r="A49" s="59">
        <v>38</v>
      </c>
      <c r="B49" s="59" t="str">
        <f t="shared" si="1"/>
        <v>CT HIX38</v>
      </c>
      <c r="C49" s="56" t="str">
        <f>IFERROR(INDEX('SLA Definition'!$1:$1048576,MATCH(INDEX('Project SLA Config'!$1:$1048576,MATCH($B49,'Project SLA Config'!P:P,0),4),'SLA Definition'!A:A,0),3),"")</f>
        <v/>
      </c>
      <c r="D49" s="56" t="str">
        <f>IFERROR(INDEX('Project SLA Config'!$1:$1048576,MATCH($B49,'Project SLA Config'!P:P,0),6),"")</f>
        <v/>
      </c>
      <c r="E49" s="57" t="str">
        <f>IFERROR(INDEX('Project SLA Config'!$1:$1048576,MATCH($B49,'Project SLA Config'!P:P,0),5),"")</f>
        <v/>
      </c>
      <c r="F49" s="72" t="str">
        <f>IFERROR(INDEX('Project SLA Config'!$1:$1048576,MATCH($B49,'Project SLA Config'!P:P,0),7),"")</f>
        <v/>
      </c>
      <c r="G49" s="71"/>
      <c r="H49" s="71" t="s">
        <v>262</v>
      </c>
      <c r="I49" s="56" t="str">
        <f>IFERROR(INDEX('Project SLA Config'!$1:$1048576,MATCH($B49,'Project SLA Config'!P:P,0),8),"")</f>
        <v/>
      </c>
      <c r="J49" s="62"/>
      <c r="K49" s="62"/>
      <c r="L49" s="62"/>
    </row>
    <row r="50" spans="1:12" x14ac:dyDescent="0.25">
      <c r="A50" s="59">
        <v>39</v>
      </c>
      <c r="B50" s="59" t="str">
        <f t="shared" si="1"/>
        <v>CT HIX39</v>
      </c>
      <c r="C50" s="56" t="str">
        <f>IFERROR(INDEX('SLA Definition'!$1:$1048576,MATCH(INDEX('Project SLA Config'!$1:$1048576,MATCH($B50,'Project SLA Config'!P:P,0),4),'SLA Definition'!A:A,0),3),"")</f>
        <v/>
      </c>
      <c r="D50" s="56" t="str">
        <f>IFERROR(INDEX('Project SLA Config'!$1:$1048576,MATCH($B50,'Project SLA Config'!P:P,0),6),"")</f>
        <v/>
      </c>
      <c r="E50" s="57" t="str">
        <f>IFERROR(INDEX('Project SLA Config'!$1:$1048576,MATCH($B50,'Project SLA Config'!P:P,0),5),"")</f>
        <v/>
      </c>
      <c r="F50" s="72" t="str">
        <f>IFERROR(INDEX('Project SLA Config'!$1:$1048576,MATCH($B50,'Project SLA Config'!P:P,0),7),"")</f>
        <v/>
      </c>
      <c r="G50" s="71"/>
      <c r="H50" s="71" t="s">
        <v>262</v>
      </c>
      <c r="I50" s="56" t="str">
        <f>IFERROR(INDEX('Project SLA Config'!$1:$1048576,MATCH($B50,'Project SLA Config'!P:P,0),8),"")</f>
        <v/>
      </c>
      <c r="J50" s="62"/>
      <c r="K50" s="62"/>
      <c r="L50" s="62"/>
    </row>
    <row r="51" spans="1:12" x14ac:dyDescent="0.25">
      <c r="A51" s="59">
        <v>40</v>
      </c>
      <c r="B51" s="59" t="str">
        <f t="shared" si="1"/>
        <v>CT HIX40</v>
      </c>
      <c r="C51" s="56" t="str">
        <f>IFERROR(INDEX('SLA Definition'!$1:$1048576,MATCH(INDEX('Project SLA Config'!$1:$1048576,MATCH($B51,'Project SLA Config'!P:P,0),4),'SLA Definition'!A:A,0),3),"")</f>
        <v/>
      </c>
      <c r="D51" s="56" t="str">
        <f>IFERROR(INDEX('Project SLA Config'!$1:$1048576,MATCH($B51,'Project SLA Config'!P:P,0),6),"")</f>
        <v/>
      </c>
      <c r="E51" s="57" t="str">
        <f>IFERROR(INDEX('Project SLA Config'!$1:$1048576,MATCH($B51,'Project SLA Config'!P:P,0),5),"")</f>
        <v/>
      </c>
      <c r="F51" s="72" t="str">
        <f>IFERROR(INDEX('Project SLA Config'!$1:$1048576,MATCH($B51,'Project SLA Config'!P:P,0),7),"")</f>
        <v/>
      </c>
      <c r="G51" s="71"/>
      <c r="H51" s="71" t="s">
        <v>262</v>
      </c>
      <c r="I51" s="56" t="str">
        <f>IFERROR(INDEX('Project SLA Config'!$1:$1048576,MATCH($B51,'Project SLA Config'!P:P,0),8),"")</f>
        <v/>
      </c>
      <c r="J51" s="62"/>
      <c r="K51" s="62"/>
      <c r="L51" s="62"/>
    </row>
    <row r="52" spans="1:12" x14ac:dyDescent="0.25">
      <c r="A52" s="59">
        <v>41</v>
      </c>
      <c r="B52" s="59" t="str">
        <f t="shared" si="1"/>
        <v>CT HIX41</v>
      </c>
      <c r="C52" s="56" t="str">
        <f>IFERROR(INDEX('SLA Definition'!$1:$1048576,MATCH(INDEX('Project SLA Config'!$1:$1048576,MATCH($B52,'Project SLA Config'!P:P,0),4),'SLA Definition'!A:A,0),3),"")</f>
        <v/>
      </c>
      <c r="D52" s="56" t="str">
        <f>IFERROR(INDEX('Project SLA Config'!$1:$1048576,MATCH($B52,'Project SLA Config'!P:P,0),6),"")</f>
        <v/>
      </c>
      <c r="E52" s="57" t="str">
        <f>IFERROR(INDEX('Project SLA Config'!$1:$1048576,MATCH($B52,'Project SLA Config'!P:P,0),5),"")</f>
        <v/>
      </c>
      <c r="F52" s="72" t="str">
        <f>IFERROR(INDEX('Project SLA Config'!$1:$1048576,MATCH($B52,'Project SLA Config'!P:P,0),7),"")</f>
        <v/>
      </c>
      <c r="G52" s="71"/>
      <c r="H52" s="71" t="s">
        <v>262</v>
      </c>
      <c r="I52" s="56" t="str">
        <f>IFERROR(INDEX('Project SLA Config'!$1:$1048576,MATCH($B52,'Project SLA Config'!P:P,0),8),"")</f>
        <v/>
      </c>
      <c r="J52" s="62"/>
      <c r="K52" s="62"/>
      <c r="L52" s="62"/>
    </row>
    <row r="53" spans="1:12" x14ac:dyDescent="0.25">
      <c r="A53" s="59">
        <v>42</v>
      </c>
      <c r="B53" s="59" t="str">
        <f t="shared" si="1"/>
        <v>CT HIX42</v>
      </c>
      <c r="C53" s="56" t="str">
        <f>IFERROR(INDEX('SLA Definition'!$1:$1048576,MATCH(INDEX('Project SLA Config'!$1:$1048576,MATCH($B53,'Project SLA Config'!P:P,0),4),'SLA Definition'!A:A,0),3),"")</f>
        <v/>
      </c>
      <c r="D53" s="56" t="str">
        <f>IFERROR(INDEX('Project SLA Config'!$1:$1048576,MATCH($B53,'Project SLA Config'!P:P,0),6),"")</f>
        <v/>
      </c>
      <c r="E53" s="57" t="str">
        <f>IFERROR(INDEX('Project SLA Config'!$1:$1048576,MATCH($B53,'Project SLA Config'!P:P,0),5),"")</f>
        <v/>
      </c>
      <c r="F53" s="72" t="str">
        <f>IFERROR(INDEX('Project SLA Config'!$1:$1048576,MATCH($B53,'Project SLA Config'!P:P,0),7),"")</f>
        <v/>
      </c>
      <c r="G53" s="71"/>
      <c r="H53" s="71" t="s">
        <v>262</v>
      </c>
      <c r="I53" s="56" t="str">
        <f>IFERROR(INDEX('Project SLA Config'!$1:$1048576,MATCH($B53,'Project SLA Config'!P:P,0),8),"")</f>
        <v/>
      </c>
      <c r="J53" s="62"/>
      <c r="K53" s="62"/>
      <c r="L53" s="62"/>
    </row>
    <row r="54" spans="1:12" x14ac:dyDescent="0.25">
      <c r="A54" s="59">
        <v>43</v>
      </c>
      <c r="B54" s="59" t="str">
        <f t="shared" si="1"/>
        <v>CT HIX43</v>
      </c>
      <c r="C54" s="56" t="str">
        <f>IFERROR(INDEX('SLA Definition'!$1:$1048576,MATCH(INDEX('Project SLA Config'!$1:$1048576,MATCH($B54,'Project SLA Config'!P:P,0),4),'SLA Definition'!A:A,0),3),"")</f>
        <v/>
      </c>
      <c r="D54" s="56" t="str">
        <f>IFERROR(INDEX('Project SLA Config'!$1:$1048576,MATCH($B54,'Project SLA Config'!P:P,0),6),"")</f>
        <v/>
      </c>
      <c r="E54" s="57" t="str">
        <f>IFERROR(INDEX('Project SLA Config'!$1:$1048576,MATCH($B54,'Project SLA Config'!P:P,0),5),"")</f>
        <v/>
      </c>
      <c r="F54" s="72" t="str">
        <f>IFERROR(INDEX('Project SLA Config'!$1:$1048576,MATCH($B54,'Project SLA Config'!P:P,0),7),"")</f>
        <v/>
      </c>
      <c r="G54" s="71"/>
      <c r="H54" s="71" t="s">
        <v>262</v>
      </c>
      <c r="I54" s="56" t="str">
        <f>IFERROR(INDEX('Project SLA Config'!$1:$1048576,MATCH($B54,'Project SLA Config'!P:P,0),8),"")</f>
        <v/>
      </c>
      <c r="J54" s="62"/>
      <c r="K54" s="62"/>
      <c r="L54" s="62"/>
    </row>
    <row r="55" spans="1:12" x14ac:dyDescent="0.25">
      <c r="A55" s="59">
        <v>44</v>
      </c>
      <c r="B55" s="59" t="str">
        <f t="shared" si="1"/>
        <v>CT HIX44</v>
      </c>
      <c r="C55" s="56" t="str">
        <f>IFERROR(INDEX('SLA Definition'!$1:$1048576,MATCH(INDEX('Project SLA Config'!$1:$1048576,MATCH($B55,'Project SLA Config'!P:P,0),4),'SLA Definition'!A:A,0),3),"")</f>
        <v/>
      </c>
      <c r="D55" s="56" t="str">
        <f>IFERROR(INDEX('Project SLA Config'!$1:$1048576,MATCH($B55,'Project SLA Config'!P:P,0),6),"")</f>
        <v/>
      </c>
      <c r="E55" s="57" t="str">
        <f>IFERROR(INDEX('Project SLA Config'!$1:$1048576,MATCH($B55,'Project SLA Config'!P:P,0),5),"")</f>
        <v/>
      </c>
      <c r="F55" s="72" t="str">
        <f>IFERROR(INDEX('Project SLA Config'!$1:$1048576,MATCH($B55,'Project SLA Config'!P:P,0),7),"")</f>
        <v/>
      </c>
      <c r="G55" s="71"/>
      <c r="H55" s="71" t="s">
        <v>262</v>
      </c>
      <c r="I55" s="56" t="str">
        <f>IFERROR(INDEX('Project SLA Config'!$1:$1048576,MATCH($B55,'Project SLA Config'!P:P,0),8),"")</f>
        <v/>
      </c>
      <c r="J55" s="62"/>
      <c r="K55" s="62"/>
      <c r="L55" s="62"/>
    </row>
    <row r="56" spans="1:12" x14ac:dyDescent="0.25">
      <c r="A56" s="59">
        <v>45</v>
      </c>
      <c r="B56" s="59" t="str">
        <f t="shared" si="1"/>
        <v>CT HIX45</v>
      </c>
      <c r="C56" s="56" t="str">
        <f>IFERROR(INDEX('SLA Definition'!$1:$1048576,MATCH(INDEX('Project SLA Config'!$1:$1048576,MATCH($B56,'Project SLA Config'!P:P,0),4),'SLA Definition'!A:A,0),3),"")</f>
        <v/>
      </c>
      <c r="D56" s="56" t="str">
        <f>IFERROR(INDEX('Project SLA Config'!$1:$1048576,MATCH($B56,'Project SLA Config'!P:P,0),6),"")</f>
        <v/>
      </c>
      <c r="E56" s="57" t="str">
        <f>IFERROR(INDEX('Project SLA Config'!$1:$1048576,MATCH($B56,'Project SLA Config'!P:P,0),5),"")</f>
        <v/>
      </c>
      <c r="F56" s="72" t="str">
        <f>IFERROR(INDEX('Project SLA Config'!$1:$1048576,MATCH($B56,'Project SLA Config'!P:P,0),7),"")</f>
        <v/>
      </c>
      <c r="G56" s="71"/>
      <c r="H56" s="71" t="s">
        <v>262</v>
      </c>
      <c r="I56" s="56" t="str">
        <f>IFERROR(INDEX('Project SLA Config'!$1:$1048576,MATCH($B56,'Project SLA Config'!P:P,0),8),"")</f>
        <v/>
      </c>
      <c r="J56" s="62"/>
      <c r="K56" s="62"/>
      <c r="L56" s="62"/>
    </row>
    <row r="57" spans="1:12" x14ac:dyDescent="0.25">
      <c r="A57" s="59">
        <v>46</v>
      </c>
      <c r="B57" s="59" t="str">
        <f t="shared" si="1"/>
        <v>CT HIX46</v>
      </c>
      <c r="C57" s="56" t="str">
        <f>IFERROR(INDEX('SLA Definition'!$1:$1048576,MATCH(INDEX('Project SLA Config'!$1:$1048576,MATCH($B57,'Project SLA Config'!P:P,0),4),'SLA Definition'!A:A,0),3),"")</f>
        <v/>
      </c>
      <c r="D57" s="56" t="str">
        <f>IFERROR(INDEX('Project SLA Config'!$1:$1048576,MATCH($B57,'Project SLA Config'!P:P,0),6),"")</f>
        <v/>
      </c>
      <c r="E57" s="57" t="str">
        <f>IFERROR(INDEX('Project SLA Config'!$1:$1048576,MATCH($B57,'Project SLA Config'!P:P,0),5),"")</f>
        <v/>
      </c>
      <c r="F57" s="72" t="str">
        <f>IFERROR(INDEX('Project SLA Config'!$1:$1048576,MATCH($B57,'Project SLA Config'!P:P,0),7),"")</f>
        <v/>
      </c>
      <c r="G57" s="71"/>
      <c r="H57" s="71" t="s">
        <v>262</v>
      </c>
      <c r="I57" s="56" t="str">
        <f>IFERROR(INDEX('Project SLA Config'!$1:$1048576,MATCH($B57,'Project SLA Config'!P:P,0),8),"")</f>
        <v/>
      </c>
      <c r="J57" s="62"/>
      <c r="K57" s="62"/>
      <c r="L57" s="62"/>
    </row>
    <row r="58" spans="1:12" x14ac:dyDescent="0.25">
      <c r="A58" s="59">
        <v>47</v>
      </c>
      <c r="B58" s="59" t="str">
        <f t="shared" si="1"/>
        <v>CT HIX47</v>
      </c>
      <c r="C58" s="56" t="str">
        <f>IFERROR(INDEX('SLA Definition'!$1:$1048576,MATCH(INDEX('Project SLA Config'!$1:$1048576,MATCH($B58,'Project SLA Config'!P:P,0),4),'SLA Definition'!A:A,0),3),"")</f>
        <v/>
      </c>
      <c r="D58" s="56" t="str">
        <f>IFERROR(INDEX('Project SLA Config'!$1:$1048576,MATCH($B58,'Project SLA Config'!P:P,0),6),"")</f>
        <v/>
      </c>
      <c r="E58" s="57" t="str">
        <f>IFERROR(INDEX('Project SLA Config'!$1:$1048576,MATCH($B58,'Project SLA Config'!P:P,0),5),"")</f>
        <v/>
      </c>
      <c r="F58" s="72" t="str">
        <f>IFERROR(INDEX('Project SLA Config'!$1:$1048576,MATCH($B58,'Project SLA Config'!P:P,0),7),"")</f>
        <v/>
      </c>
      <c r="G58" s="71"/>
      <c r="H58" s="71" t="s">
        <v>262</v>
      </c>
      <c r="I58" s="56" t="str">
        <f>IFERROR(INDEX('Project SLA Config'!$1:$1048576,MATCH($B58,'Project SLA Config'!P:P,0),8),"")</f>
        <v/>
      </c>
      <c r="J58" s="62"/>
      <c r="K58" s="62"/>
      <c r="L58" s="62"/>
    </row>
    <row r="59" spans="1:12" x14ac:dyDescent="0.25">
      <c r="A59" s="59">
        <v>48</v>
      </c>
      <c r="B59" s="59" t="str">
        <f t="shared" si="1"/>
        <v>CT HIX48</v>
      </c>
      <c r="C59" s="56" t="str">
        <f>IFERROR(INDEX('SLA Definition'!$1:$1048576,MATCH(INDEX('Project SLA Config'!$1:$1048576,MATCH($B59,'Project SLA Config'!P:P,0),4),'SLA Definition'!A:A,0),3),"")</f>
        <v/>
      </c>
      <c r="D59" s="56" t="str">
        <f>IFERROR(INDEX('Project SLA Config'!$1:$1048576,MATCH($B59,'Project SLA Config'!P:P,0),6),"")</f>
        <v/>
      </c>
      <c r="E59" s="57" t="str">
        <f>IFERROR(INDEX('Project SLA Config'!$1:$1048576,MATCH($B59,'Project SLA Config'!P:P,0),5),"")</f>
        <v/>
      </c>
      <c r="F59" s="72" t="str">
        <f>IFERROR(INDEX('Project SLA Config'!$1:$1048576,MATCH($B59,'Project SLA Config'!P:P,0),7),"")</f>
        <v/>
      </c>
      <c r="G59" s="71"/>
      <c r="H59" s="71" t="s">
        <v>262</v>
      </c>
      <c r="I59" s="56" t="str">
        <f>IFERROR(INDEX('Project SLA Config'!$1:$1048576,MATCH($B59,'Project SLA Config'!P:P,0),8),"")</f>
        <v/>
      </c>
      <c r="J59" s="62"/>
      <c r="K59" s="62"/>
      <c r="L59" s="62"/>
    </row>
    <row r="60" spans="1:12" x14ac:dyDescent="0.25">
      <c r="A60" s="59">
        <v>49</v>
      </c>
      <c r="B60" s="59" t="str">
        <f t="shared" si="1"/>
        <v>CT HIX49</v>
      </c>
      <c r="C60" s="56" t="str">
        <f>IFERROR(INDEX('SLA Definition'!$1:$1048576,MATCH(INDEX('Project SLA Config'!$1:$1048576,MATCH($B60,'Project SLA Config'!P:P,0),4),'SLA Definition'!A:A,0),3),"")</f>
        <v/>
      </c>
      <c r="D60" s="56" t="str">
        <f>IFERROR(INDEX('Project SLA Config'!$1:$1048576,MATCH($B60,'Project SLA Config'!P:P,0),6),"")</f>
        <v/>
      </c>
      <c r="E60" s="57" t="str">
        <f>IFERROR(INDEX('Project SLA Config'!$1:$1048576,MATCH($B60,'Project SLA Config'!P:P,0),5),"")</f>
        <v/>
      </c>
      <c r="F60" s="72" t="str">
        <f>IFERROR(INDEX('Project SLA Config'!$1:$1048576,MATCH($B60,'Project SLA Config'!P:P,0),7),"")</f>
        <v/>
      </c>
      <c r="G60" s="71"/>
      <c r="H60" s="71" t="s">
        <v>262</v>
      </c>
      <c r="I60" s="56" t="str">
        <f>IFERROR(INDEX('Project SLA Config'!$1:$1048576,MATCH($B60,'Project SLA Config'!P:P,0),8),"")</f>
        <v/>
      </c>
      <c r="J60" s="62"/>
      <c r="K60" s="62"/>
      <c r="L60" s="62"/>
    </row>
    <row r="61" spans="1:12" x14ac:dyDescent="0.25">
      <c r="A61" s="59">
        <v>50</v>
      </c>
      <c r="B61" s="59" t="str">
        <f t="shared" si="1"/>
        <v>CT HIX50</v>
      </c>
      <c r="C61" s="56" t="str">
        <f>IFERROR(INDEX('SLA Definition'!$1:$1048576,MATCH(INDEX('Project SLA Config'!$1:$1048576,MATCH($B61,'Project SLA Config'!P:P,0),4),'SLA Definition'!A:A,0),3),"")</f>
        <v/>
      </c>
      <c r="D61" s="56" t="str">
        <f>IFERROR(INDEX('Project SLA Config'!$1:$1048576,MATCH($B61,'Project SLA Config'!P:P,0),6),"")</f>
        <v/>
      </c>
      <c r="E61" s="57" t="str">
        <f>IFERROR(INDEX('Project SLA Config'!$1:$1048576,MATCH($B61,'Project SLA Config'!P:P,0),5),"")</f>
        <v/>
      </c>
      <c r="F61" s="72" t="str">
        <f>IFERROR(INDEX('Project SLA Config'!$1:$1048576,MATCH($B61,'Project SLA Config'!P:P,0),7),"")</f>
        <v/>
      </c>
      <c r="G61" s="71"/>
      <c r="H61" s="71" t="s">
        <v>262</v>
      </c>
      <c r="I61" s="56" t="str">
        <f>IFERROR(INDEX('Project SLA Config'!$1:$1048576,MATCH($B61,'Project SLA Config'!P:P,0),8),"")</f>
        <v/>
      </c>
      <c r="J61" s="62"/>
      <c r="K61" s="62"/>
      <c r="L61" s="62"/>
    </row>
    <row r="62" spans="1:12" x14ac:dyDescent="0.25">
      <c r="G62" s="66"/>
      <c r="H62" s="66"/>
      <c r="J62" s="62"/>
      <c r="K62" s="62"/>
      <c r="L62" s="62"/>
    </row>
  </sheetData>
  <protectedRanges>
    <protectedRange sqref="G15:H61 F12:G14 H12:H14" name="Metrics"/>
  </protectedRanges>
  <conditionalFormatting sqref="F13:H14 F12 H12">
    <cfRule type="expression" dxfId="18" priority="16">
      <formula>MOD(ROW(),2)=1</formula>
    </cfRule>
  </conditionalFormatting>
  <conditionalFormatting sqref="F13:H14 F12 H12">
    <cfRule type="expression" dxfId="17" priority="17">
      <formula>MOD(ROW(),2)=0</formula>
    </cfRule>
    <cfRule type="expression" dxfId="16" priority="18">
      <formula>"MOD(ROW(),2)=0"</formula>
    </cfRule>
  </conditionalFormatting>
  <conditionalFormatting sqref="F15:H61">
    <cfRule type="expression" dxfId="15" priority="7">
      <formula>MOD(ROW(),2)=1</formula>
    </cfRule>
  </conditionalFormatting>
  <conditionalFormatting sqref="F15:H61">
    <cfRule type="expression" dxfId="14" priority="8">
      <formula>MOD(ROW(),2)=0</formula>
    </cfRule>
    <cfRule type="expression" dxfId="13" priority="9">
      <formula>"MOD(ROW(),2)=0"</formula>
    </cfRule>
  </conditionalFormatting>
  <conditionalFormatting sqref="G12">
    <cfRule type="expression" dxfId="12" priority="5">
      <formula>MOD(ROW(),2)=0</formula>
    </cfRule>
    <cfRule type="expression" dxfId="11" priority="6">
      <formula>"MOD(ROW(),2)=0"</formula>
    </cfRule>
  </conditionalFormatting>
  <conditionalFormatting sqref="G12">
    <cfRule type="expression" dxfId="10" priority="4">
      <formula>MOD(ROW(),2)=1</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25" zoomScale="115" zoomScaleNormal="115" workbookViewId="0">
      <selection activeCell="B2" sqref="B2"/>
    </sheetView>
  </sheetViews>
  <sheetFormatPr defaultRowHeight="15" x14ac:dyDescent="0.25"/>
  <cols>
    <col min="1" max="1" width="41.7109375" style="100" customWidth="1"/>
    <col min="2" max="2" width="103.140625" style="101" customWidth="1"/>
    <col min="3" max="16384" width="9.140625" style="75"/>
  </cols>
  <sheetData>
    <row r="1" spans="1:2" ht="15.75" thickBot="1" x14ac:dyDescent="0.3">
      <c r="A1" s="113" t="s">
        <v>278</v>
      </c>
      <c r="B1" s="114"/>
    </row>
    <row r="2" spans="1:2" x14ac:dyDescent="0.25">
      <c r="A2" s="76" t="s">
        <v>279</v>
      </c>
      <c r="B2" s="77" t="s">
        <v>3</v>
      </c>
    </row>
    <row r="3" spans="1:2" x14ac:dyDescent="0.25">
      <c r="A3" s="78" t="s">
        <v>126</v>
      </c>
      <c r="B3" s="79"/>
    </row>
    <row r="4" spans="1:2" x14ac:dyDescent="0.25">
      <c r="A4" s="80" t="s">
        <v>127</v>
      </c>
      <c r="B4" s="81"/>
    </row>
    <row r="5" spans="1:2" ht="25.5" x14ac:dyDescent="0.25">
      <c r="A5" s="82" t="s">
        <v>128</v>
      </c>
      <c r="B5" s="83" t="s">
        <v>5</v>
      </c>
    </row>
    <row r="6" spans="1:2" x14ac:dyDescent="0.25">
      <c r="A6" s="82" t="s">
        <v>129</v>
      </c>
      <c r="B6" s="83" t="s">
        <v>318</v>
      </c>
    </row>
    <row r="7" spans="1:2" ht="25.5" x14ac:dyDescent="0.25">
      <c r="A7" s="82" t="s">
        <v>4</v>
      </c>
      <c r="B7" s="83" t="s">
        <v>280</v>
      </c>
    </row>
    <row r="8" spans="1:2" ht="18" customHeight="1" x14ac:dyDescent="0.25">
      <c r="A8" s="82" t="s">
        <v>130</v>
      </c>
      <c r="B8" s="83" t="s">
        <v>281</v>
      </c>
    </row>
    <row r="9" spans="1:2" x14ac:dyDescent="0.25">
      <c r="A9" s="80" t="s">
        <v>131</v>
      </c>
      <c r="B9" s="84"/>
    </row>
    <row r="10" spans="1:2" x14ac:dyDescent="0.25">
      <c r="A10" s="82" t="s">
        <v>132</v>
      </c>
      <c r="B10" s="83" t="s">
        <v>282</v>
      </c>
    </row>
    <row r="11" spans="1:2" x14ac:dyDescent="0.25">
      <c r="A11" s="82" t="s">
        <v>133</v>
      </c>
      <c r="B11" s="83" t="s">
        <v>283</v>
      </c>
    </row>
    <row r="12" spans="1:2" x14ac:dyDescent="0.25">
      <c r="A12" s="80" t="s">
        <v>134</v>
      </c>
      <c r="B12" s="84"/>
    </row>
    <row r="13" spans="1:2" x14ac:dyDescent="0.25">
      <c r="A13" s="82" t="s">
        <v>135</v>
      </c>
      <c r="B13" s="83" t="s">
        <v>284</v>
      </c>
    </row>
    <row r="14" spans="1:2" x14ac:dyDescent="0.25">
      <c r="A14" s="82" t="s">
        <v>136</v>
      </c>
      <c r="B14" s="83" t="s">
        <v>285</v>
      </c>
    </row>
    <row r="15" spans="1:2" x14ac:dyDescent="0.25">
      <c r="A15" s="80" t="s">
        <v>137</v>
      </c>
      <c r="B15" s="84"/>
    </row>
    <row r="16" spans="1:2" x14ac:dyDescent="0.25">
      <c r="A16" s="82" t="s">
        <v>138</v>
      </c>
      <c r="B16" s="83" t="s">
        <v>286</v>
      </c>
    </row>
    <row r="17" spans="1:2" x14ac:dyDescent="0.25">
      <c r="A17" s="85" t="s">
        <v>139</v>
      </c>
      <c r="B17" s="86"/>
    </row>
    <row r="18" spans="1:2" x14ac:dyDescent="0.25">
      <c r="A18" s="82" t="s">
        <v>277</v>
      </c>
      <c r="B18" s="83" t="s">
        <v>310</v>
      </c>
    </row>
    <row r="19" spans="1:2" x14ac:dyDescent="0.25">
      <c r="A19" s="82" t="s">
        <v>275</v>
      </c>
      <c r="B19" s="83" t="s">
        <v>311</v>
      </c>
    </row>
    <row r="20" spans="1:2" x14ac:dyDescent="0.25">
      <c r="A20" s="78" t="s">
        <v>140</v>
      </c>
      <c r="B20" s="87"/>
    </row>
    <row r="21" spans="1:2" x14ac:dyDescent="0.25">
      <c r="A21" s="88" t="s">
        <v>141</v>
      </c>
      <c r="B21" s="83" t="s">
        <v>287</v>
      </c>
    </row>
    <row r="22" spans="1:2" ht="25.5" x14ac:dyDescent="0.25">
      <c r="A22" s="88" t="s">
        <v>142</v>
      </c>
      <c r="B22" s="83" t="s">
        <v>288</v>
      </c>
    </row>
    <row r="23" spans="1:2" ht="25.5" x14ac:dyDescent="0.25">
      <c r="A23" s="88" t="s">
        <v>289</v>
      </c>
      <c r="B23" s="83" t="s">
        <v>290</v>
      </c>
    </row>
    <row r="24" spans="1:2" ht="18" customHeight="1" x14ac:dyDescent="0.25">
      <c r="A24" s="88" t="s">
        <v>291</v>
      </c>
      <c r="B24" s="83" t="s">
        <v>292</v>
      </c>
    </row>
    <row r="25" spans="1:2" ht="25.5" x14ac:dyDescent="0.25">
      <c r="A25" s="88" t="s">
        <v>293</v>
      </c>
      <c r="B25" s="83" t="s">
        <v>294</v>
      </c>
    </row>
    <row r="26" spans="1:2" x14ac:dyDescent="0.25">
      <c r="A26" s="80" t="s">
        <v>143</v>
      </c>
      <c r="B26" s="84"/>
    </row>
    <row r="27" spans="1:2" ht="18" customHeight="1" x14ac:dyDescent="0.25">
      <c r="A27" s="82" t="s">
        <v>144</v>
      </c>
      <c r="B27" s="89" t="s">
        <v>295</v>
      </c>
    </row>
    <row r="28" spans="1:2" x14ac:dyDescent="0.25">
      <c r="A28" s="82" t="s">
        <v>145</v>
      </c>
      <c r="B28" s="89" t="s">
        <v>317</v>
      </c>
    </row>
    <row r="29" spans="1:2" ht="25.5" x14ac:dyDescent="0.25">
      <c r="A29" s="82" t="s">
        <v>146</v>
      </c>
      <c r="B29" s="89" t="s">
        <v>296</v>
      </c>
    </row>
    <row r="30" spans="1:2" ht="25.5" x14ac:dyDescent="0.25">
      <c r="A30" s="82" t="s">
        <v>147</v>
      </c>
      <c r="B30" s="89" t="s">
        <v>297</v>
      </c>
    </row>
    <row r="31" spans="1:2" x14ac:dyDescent="0.25">
      <c r="A31" s="80" t="s">
        <v>148</v>
      </c>
      <c r="B31" s="84"/>
    </row>
    <row r="32" spans="1:2" ht="25.5" x14ac:dyDescent="0.25">
      <c r="A32" s="82" t="s">
        <v>149</v>
      </c>
      <c r="B32" s="90" t="s">
        <v>298</v>
      </c>
    </row>
    <row r="33" spans="1:2" x14ac:dyDescent="0.25">
      <c r="A33" s="78" t="s">
        <v>8</v>
      </c>
      <c r="B33" s="87"/>
    </row>
    <row r="34" spans="1:2" ht="38.25" x14ac:dyDescent="0.25">
      <c r="A34" s="88" t="s">
        <v>150</v>
      </c>
      <c r="B34" s="89" t="s">
        <v>299</v>
      </c>
    </row>
    <row r="35" spans="1:2" x14ac:dyDescent="0.25">
      <c r="A35" s="88" t="s">
        <v>151</v>
      </c>
      <c r="B35" s="89" t="s">
        <v>300</v>
      </c>
    </row>
    <row r="36" spans="1:2" x14ac:dyDescent="0.25">
      <c r="A36" s="78" t="s">
        <v>152</v>
      </c>
      <c r="B36" s="87"/>
    </row>
    <row r="37" spans="1:2" x14ac:dyDescent="0.25">
      <c r="A37" s="91" t="s">
        <v>153</v>
      </c>
      <c r="B37" s="84"/>
    </row>
    <row r="38" spans="1:2" ht="25.5" x14ac:dyDescent="0.25">
      <c r="A38" s="82" t="s">
        <v>154</v>
      </c>
      <c r="B38" s="92" t="s">
        <v>301</v>
      </c>
    </row>
    <row r="39" spans="1:2" x14ac:dyDescent="0.25">
      <c r="A39" s="82" t="s">
        <v>155</v>
      </c>
      <c r="B39" s="92" t="s">
        <v>302</v>
      </c>
    </row>
    <row r="40" spans="1:2" x14ac:dyDescent="0.25">
      <c r="A40" s="91" t="s">
        <v>156</v>
      </c>
      <c r="B40" s="84"/>
    </row>
    <row r="41" spans="1:2" ht="25.5" x14ac:dyDescent="0.25">
      <c r="A41" s="82" t="s">
        <v>157</v>
      </c>
      <c r="B41" s="93" t="s">
        <v>303</v>
      </c>
    </row>
    <row r="42" spans="1:2" x14ac:dyDescent="0.25">
      <c r="A42" s="82" t="s">
        <v>158</v>
      </c>
      <c r="B42" s="93" t="s">
        <v>304</v>
      </c>
    </row>
    <row r="43" spans="1:2" ht="25.5" x14ac:dyDescent="0.25">
      <c r="A43" s="88" t="s">
        <v>9</v>
      </c>
      <c r="B43" s="94" t="s">
        <v>6</v>
      </c>
    </row>
    <row r="44" spans="1:2" x14ac:dyDescent="0.25">
      <c r="A44" s="91" t="s">
        <v>159</v>
      </c>
      <c r="B44" s="84"/>
    </row>
    <row r="45" spans="1:2" x14ac:dyDescent="0.25">
      <c r="A45" s="95" t="s">
        <v>305</v>
      </c>
      <c r="B45" s="93" t="s">
        <v>306</v>
      </c>
    </row>
    <row r="46" spans="1:2" x14ac:dyDescent="0.25">
      <c r="A46" s="78" t="s">
        <v>160</v>
      </c>
      <c r="B46" s="87"/>
    </row>
    <row r="47" spans="1:2" x14ac:dyDescent="0.25">
      <c r="A47" s="88" t="s">
        <v>161</v>
      </c>
      <c r="B47" s="93" t="s">
        <v>307</v>
      </c>
    </row>
    <row r="48" spans="1:2" ht="15.75" thickBot="1" x14ac:dyDescent="0.3">
      <c r="A48" s="96" t="s">
        <v>308</v>
      </c>
      <c r="B48" s="97" t="s">
        <v>309</v>
      </c>
    </row>
    <row r="49" spans="1:2" x14ac:dyDescent="0.25">
      <c r="A49" s="98"/>
      <c r="B49" s="99"/>
    </row>
    <row r="50" spans="1:2" x14ac:dyDescent="0.25">
      <c r="A50" s="98"/>
      <c r="B50" s="99"/>
    </row>
    <row r="51" spans="1:2" x14ac:dyDescent="0.25">
      <c r="A51" s="98"/>
      <c r="B51" s="99"/>
    </row>
    <row r="52" spans="1:2" x14ac:dyDescent="0.25">
      <c r="A52" s="98"/>
      <c r="B52" s="99"/>
    </row>
    <row r="53" spans="1:2" x14ac:dyDescent="0.25">
      <c r="A53" s="98"/>
      <c r="B53" s="99"/>
    </row>
    <row r="54" spans="1:2" x14ac:dyDescent="0.25">
      <c r="A54" s="98"/>
      <c r="B54" s="99"/>
    </row>
    <row r="55" spans="1:2" x14ac:dyDescent="0.25">
      <c r="A55" s="98"/>
      <c r="B55" s="99"/>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5" t="s">
        <v>125</v>
      </c>
      <c r="B1" s="115"/>
      <c r="C1" s="115"/>
      <c r="D1" s="115"/>
      <c r="E1" s="115"/>
      <c r="F1" s="115"/>
      <c r="G1" s="115"/>
      <c r="H1" s="115"/>
      <c r="I1" s="115"/>
      <c r="J1" s="115"/>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abSelected="1" workbookViewId="0">
      <selection activeCell="A29" sqref="A29"/>
    </sheetView>
  </sheetViews>
  <sheetFormatPr defaultRowHeight="15" x14ac:dyDescent="0.25"/>
  <cols>
    <col min="1" max="1" width="58.42578125" bestFit="1" customWidth="1"/>
    <col min="2" max="2" width="63.7109375" style="36" bestFit="1" customWidth="1"/>
    <col min="3" max="3" width="12.5703125" style="43"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1" bestFit="1" customWidth="1"/>
    <col min="13" max="13" width="12.28515625" bestFit="1" customWidth="1"/>
    <col min="14" max="14" width="14.7109375" bestFit="1" customWidth="1"/>
    <col min="15" max="15" width="14.7109375" style="42" customWidth="1"/>
    <col min="16" max="16" width="14.85546875" bestFit="1" customWidth="1"/>
    <col min="17" max="17" width="10.42578125" style="43" bestFit="1" customWidth="1"/>
    <col min="18" max="18" width="12.28515625" style="43" bestFit="1" customWidth="1"/>
    <col min="19" max="19" width="15.5703125" style="15" bestFit="1" customWidth="1"/>
    <col min="20" max="20" width="16.28515625" style="15" bestFit="1" customWidth="1"/>
  </cols>
  <sheetData>
    <row r="1" spans="1:20" x14ac:dyDescent="0.25">
      <c r="A1" s="41" t="s">
        <v>175</v>
      </c>
      <c r="B1" t="s">
        <v>20</v>
      </c>
      <c r="C1" s="43" t="s">
        <v>216</v>
      </c>
      <c r="D1" s="36" t="s">
        <v>88</v>
      </c>
      <c r="E1" t="s">
        <v>171</v>
      </c>
      <c r="F1" t="s">
        <v>10</v>
      </c>
      <c r="G1" t="s">
        <v>11</v>
      </c>
      <c r="H1" t="s">
        <v>17</v>
      </c>
      <c r="I1" t="s">
        <v>12</v>
      </c>
      <c r="J1" s="36" t="s">
        <v>172</v>
      </c>
      <c r="K1" t="s">
        <v>13</v>
      </c>
      <c r="L1" s="42" t="s">
        <v>176</v>
      </c>
      <c r="M1" t="s">
        <v>14</v>
      </c>
      <c r="N1" t="s">
        <v>15</v>
      </c>
      <c r="O1" s="42" t="s">
        <v>177</v>
      </c>
      <c r="P1" t="s">
        <v>16</v>
      </c>
      <c r="Q1" s="43" t="s">
        <v>215</v>
      </c>
      <c r="R1" s="43" t="s">
        <v>214</v>
      </c>
      <c r="S1" s="15" t="s">
        <v>18</v>
      </c>
      <c r="T1" s="15" t="s">
        <v>19</v>
      </c>
    </row>
    <row r="2" spans="1:20" x14ac:dyDescent="0.25">
      <c r="A2" s="36" t="s">
        <v>326</v>
      </c>
      <c r="B2" s="36" t="s">
        <v>319</v>
      </c>
      <c r="C2" s="43">
        <v>1</v>
      </c>
      <c r="D2" s="36" t="s">
        <v>126</v>
      </c>
      <c r="E2" s="36" t="s">
        <v>127</v>
      </c>
      <c r="F2" t="s">
        <v>21</v>
      </c>
      <c r="G2" t="s">
        <v>22</v>
      </c>
      <c r="H2" t="s">
        <v>25</v>
      </c>
      <c r="I2" t="s">
        <v>23</v>
      </c>
      <c r="J2" s="36" t="s">
        <v>164</v>
      </c>
      <c r="K2" t="s">
        <v>179</v>
      </c>
      <c r="L2" s="41" t="s">
        <v>24</v>
      </c>
      <c r="M2" t="s">
        <v>178</v>
      </c>
      <c r="N2" t="s">
        <v>24</v>
      </c>
      <c r="O2" s="42" t="s">
        <v>178</v>
      </c>
      <c r="P2" t="s">
        <v>178</v>
      </c>
      <c r="Q2" s="43" t="s">
        <v>24</v>
      </c>
      <c r="R2" s="43" t="s">
        <v>24</v>
      </c>
      <c r="S2" s="15">
        <v>1</v>
      </c>
      <c r="T2" s="15">
        <v>109574</v>
      </c>
    </row>
    <row r="3" spans="1:20" x14ac:dyDescent="0.25">
      <c r="A3" s="36" t="s">
        <v>186</v>
      </c>
      <c r="B3" s="36" t="s">
        <v>129</v>
      </c>
      <c r="C3" s="43">
        <v>2</v>
      </c>
      <c r="D3" s="36" t="s">
        <v>126</v>
      </c>
      <c r="E3" s="36" t="s">
        <v>127</v>
      </c>
      <c r="F3" t="s">
        <v>21</v>
      </c>
      <c r="G3" t="s">
        <v>22</v>
      </c>
      <c r="H3" t="s">
        <v>25</v>
      </c>
      <c r="I3" t="s">
        <v>23</v>
      </c>
      <c r="J3" s="36" t="s">
        <v>164</v>
      </c>
      <c r="K3" s="43" t="s">
        <v>179</v>
      </c>
      <c r="L3" s="42" t="s">
        <v>24</v>
      </c>
      <c r="M3" s="43" t="s">
        <v>178</v>
      </c>
      <c r="N3" t="s">
        <v>178</v>
      </c>
      <c r="O3" s="42" t="s">
        <v>178</v>
      </c>
      <c r="P3" s="42" t="s">
        <v>178</v>
      </c>
      <c r="Q3" s="43" t="s">
        <v>24</v>
      </c>
      <c r="R3" s="43" t="s">
        <v>24</v>
      </c>
      <c r="S3" s="15">
        <v>1</v>
      </c>
      <c r="T3" s="15">
        <v>109574</v>
      </c>
    </row>
    <row r="4" spans="1:20" x14ac:dyDescent="0.25">
      <c r="A4" s="36" t="s">
        <v>4</v>
      </c>
      <c r="B4" s="36" t="s">
        <v>4</v>
      </c>
      <c r="C4" s="43">
        <v>3</v>
      </c>
      <c r="D4" s="36" t="s">
        <v>126</v>
      </c>
      <c r="E4" s="36" t="s">
        <v>127</v>
      </c>
      <c r="F4" t="s">
        <v>21</v>
      </c>
      <c r="G4" t="s">
        <v>22</v>
      </c>
      <c r="H4" t="s">
        <v>25</v>
      </c>
      <c r="I4" t="s">
        <v>23</v>
      </c>
      <c r="J4" s="36" t="s">
        <v>164</v>
      </c>
      <c r="K4" s="43" t="s">
        <v>179</v>
      </c>
      <c r="L4" s="42" t="s">
        <v>24</v>
      </c>
      <c r="M4" s="43" t="s">
        <v>178</v>
      </c>
      <c r="N4" t="s">
        <v>24</v>
      </c>
      <c r="O4" s="42" t="s">
        <v>178</v>
      </c>
      <c r="P4" s="42" t="s">
        <v>178</v>
      </c>
      <c r="Q4" s="43" t="s">
        <v>24</v>
      </c>
      <c r="R4" s="43" t="s">
        <v>24</v>
      </c>
      <c r="S4" s="15">
        <v>1</v>
      </c>
      <c r="T4" s="15">
        <v>109574</v>
      </c>
    </row>
    <row r="5" spans="1:20" x14ac:dyDescent="0.25">
      <c r="A5" s="36" t="s">
        <v>187</v>
      </c>
      <c r="B5" s="36" t="s">
        <v>130</v>
      </c>
      <c r="C5" s="43">
        <v>4</v>
      </c>
      <c r="D5" s="36" t="s">
        <v>126</v>
      </c>
      <c r="E5" s="36" t="s">
        <v>127</v>
      </c>
      <c r="F5" t="s">
        <v>21</v>
      </c>
      <c r="G5" t="s">
        <v>22</v>
      </c>
      <c r="H5" t="s">
        <v>25</v>
      </c>
      <c r="I5" t="s">
        <v>23</v>
      </c>
      <c r="J5" s="36" t="s">
        <v>164</v>
      </c>
      <c r="K5" s="43" t="s">
        <v>179</v>
      </c>
      <c r="L5" s="42" t="s">
        <v>24</v>
      </c>
      <c r="M5" s="43" t="s">
        <v>178</v>
      </c>
      <c r="N5" t="s">
        <v>24</v>
      </c>
      <c r="O5" s="42" t="s">
        <v>178</v>
      </c>
      <c r="P5" s="42" t="s">
        <v>178</v>
      </c>
      <c r="Q5" s="43" t="s">
        <v>24</v>
      </c>
      <c r="R5" s="43" t="s">
        <v>24</v>
      </c>
      <c r="S5" s="15">
        <v>1</v>
      </c>
      <c r="T5" s="15">
        <v>109574</v>
      </c>
    </row>
    <row r="6" spans="1:20" x14ac:dyDescent="0.25">
      <c r="A6" s="36" t="s">
        <v>188</v>
      </c>
      <c r="B6" s="36" t="s">
        <v>132</v>
      </c>
      <c r="C6" s="43">
        <v>5</v>
      </c>
      <c r="D6" s="36" t="s">
        <v>126</v>
      </c>
      <c r="E6" s="36" t="s">
        <v>131</v>
      </c>
      <c r="F6" t="s">
        <v>21</v>
      </c>
      <c r="G6" t="s">
        <v>22</v>
      </c>
      <c r="H6" t="s">
        <v>25</v>
      </c>
      <c r="I6" t="s">
        <v>23</v>
      </c>
      <c r="J6" s="36" t="s">
        <v>164</v>
      </c>
      <c r="K6" s="43" t="s">
        <v>179</v>
      </c>
      <c r="L6" s="42" t="s">
        <v>24</v>
      </c>
      <c r="M6" s="43" t="s">
        <v>178</v>
      </c>
      <c r="N6" t="s">
        <v>24</v>
      </c>
      <c r="O6" s="42" t="s">
        <v>178</v>
      </c>
      <c r="P6" s="42" t="s">
        <v>178</v>
      </c>
      <c r="Q6" s="43" t="s">
        <v>24</v>
      </c>
      <c r="R6" s="43" t="s">
        <v>24</v>
      </c>
      <c r="S6" s="15">
        <v>1</v>
      </c>
      <c r="T6" s="15">
        <v>109574</v>
      </c>
    </row>
    <row r="7" spans="1:20" x14ac:dyDescent="0.25">
      <c r="A7" s="36" t="s">
        <v>189</v>
      </c>
      <c r="B7" s="36" t="s">
        <v>133</v>
      </c>
      <c r="C7" s="43">
        <v>7</v>
      </c>
      <c r="D7" s="36" t="s">
        <v>126</v>
      </c>
      <c r="E7" s="36" t="s">
        <v>131</v>
      </c>
      <c r="F7" s="36" t="s">
        <v>21</v>
      </c>
      <c r="G7" s="36" t="s">
        <v>22</v>
      </c>
      <c r="H7" s="36" t="s">
        <v>25</v>
      </c>
      <c r="I7" s="36" t="s">
        <v>23</v>
      </c>
      <c r="J7" s="36" t="s">
        <v>164</v>
      </c>
      <c r="K7" s="43" t="s">
        <v>179</v>
      </c>
      <c r="L7" s="42" t="s">
        <v>24</v>
      </c>
      <c r="M7" s="43" t="s">
        <v>178</v>
      </c>
      <c r="N7" s="36" t="s">
        <v>178</v>
      </c>
      <c r="O7" s="42" t="s">
        <v>178</v>
      </c>
      <c r="P7" s="42" t="s">
        <v>178</v>
      </c>
      <c r="Q7" s="43" t="s">
        <v>24</v>
      </c>
      <c r="R7" s="43" t="s">
        <v>24</v>
      </c>
      <c r="S7" s="15">
        <v>1</v>
      </c>
      <c r="T7" s="15">
        <v>109574</v>
      </c>
    </row>
    <row r="8" spans="1:20" x14ac:dyDescent="0.25">
      <c r="A8" s="36" t="s">
        <v>190</v>
      </c>
      <c r="B8" s="36" t="s">
        <v>135</v>
      </c>
      <c r="C8" s="43">
        <v>8</v>
      </c>
      <c r="D8" s="36" t="s">
        <v>126</v>
      </c>
      <c r="E8" s="36" t="s">
        <v>134</v>
      </c>
      <c r="F8" s="36" t="s">
        <v>21</v>
      </c>
      <c r="G8" s="36" t="s">
        <v>22</v>
      </c>
      <c r="H8" s="36" t="s">
        <v>25</v>
      </c>
      <c r="I8" s="36" t="s">
        <v>23</v>
      </c>
      <c r="J8" s="36" t="s">
        <v>164</v>
      </c>
      <c r="K8" s="43" t="s">
        <v>179</v>
      </c>
      <c r="L8" s="42" t="s">
        <v>24</v>
      </c>
      <c r="M8" s="43" t="s">
        <v>178</v>
      </c>
      <c r="N8" s="36" t="s">
        <v>178</v>
      </c>
      <c r="O8" s="42" t="s">
        <v>178</v>
      </c>
      <c r="P8" s="42" t="s">
        <v>178</v>
      </c>
      <c r="Q8" s="43" t="s">
        <v>24</v>
      </c>
      <c r="R8" s="43" t="s">
        <v>24</v>
      </c>
      <c r="S8" s="15">
        <v>1</v>
      </c>
      <c r="T8" s="15">
        <v>109574</v>
      </c>
    </row>
    <row r="9" spans="1:20" x14ac:dyDescent="0.25">
      <c r="A9" s="36" t="s">
        <v>191</v>
      </c>
      <c r="B9" s="36" t="s">
        <v>136</v>
      </c>
      <c r="C9" s="43">
        <v>9</v>
      </c>
      <c r="D9" s="36" t="s">
        <v>126</v>
      </c>
      <c r="E9" s="36" t="s">
        <v>134</v>
      </c>
      <c r="F9" s="36" t="s">
        <v>21</v>
      </c>
      <c r="G9" s="36" t="s">
        <v>22</v>
      </c>
      <c r="H9" s="36" t="s">
        <v>25</v>
      </c>
      <c r="I9" s="36" t="s">
        <v>23</v>
      </c>
      <c r="J9" s="36" t="s">
        <v>164</v>
      </c>
      <c r="K9" s="43" t="s">
        <v>179</v>
      </c>
      <c r="L9" s="42" t="s">
        <v>24</v>
      </c>
      <c r="M9" s="43" t="s">
        <v>178</v>
      </c>
      <c r="N9" s="36" t="s">
        <v>178</v>
      </c>
      <c r="O9" s="42" t="s">
        <v>178</v>
      </c>
      <c r="P9" s="42" t="s">
        <v>178</v>
      </c>
      <c r="Q9" s="43" t="s">
        <v>24</v>
      </c>
      <c r="R9" s="43" t="s">
        <v>24</v>
      </c>
      <c r="S9" s="15">
        <v>1</v>
      </c>
      <c r="T9" s="15">
        <v>109574</v>
      </c>
    </row>
    <row r="10" spans="1:20" x14ac:dyDescent="0.25">
      <c r="A10" s="36" t="s">
        <v>192</v>
      </c>
      <c r="B10" s="36" t="s">
        <v>138</v>
      </c>
      <c r="C10" s="43">
        <v>10</v>
      </c>
      <c r="D10" s="36" t="s">
        <v>126</v>
      </c>
      <c r="E10" s="36" t="s">
        <v>137</v>
      </c>
      <c r="F10" s="36" t="s">
        <v>21</v>
      </c>
      <c r="G10" s="36" t="s">
        <v>22</v>
      </c>
      <c r="H10" s="36" t="s">
        <v>25</v>
      </c>
      <c r="I10" s="36" t="s">
        <v>23</v>
      </c>
      <c r="J10" s="36" t="s">
        <v>164</v>
      </c>
      <c r="K10" s="43" t="s">
        <v>179</v>
      </c>
      <c r="L10" s="42" t="s">
        <v>24</v>
      </c>
      <c r="M10" s="43" t="s">
        <v>178</v>
      </c>
      <c r="N10" s="36" t="s">
        <v>24</v>
      </c>
      <c r="O10" s="42" t="s">
        <v>178</v>
      </c>
      <c r="P10" s="42" t="s">
        <v>178</v>
      </c>
      <c r="Q10" s="43" t="s">
        <v>24</v>
      </c>
      <c r="R10" s="43" t="s">
        <v>24</v>
      </c>
      <c r="S10" s="15">
        <v>1</v>
      </c>
      <c r="T10" s="15">
        <v>109574</v>
      </c>
    </row>
    <row r="11" spans="1:20" s="61" customFormat="1" x14ac:dyDescent="0.25">
      <c r="A11" s="61" t="s">
        <v>193</v>
      </c>
      <c r="B11" s="61" t="s">
        <v>277</v>
      </c>
      <c r="C11" s="61">
        <v>11</v>
      </c>
      <c r="D11" s="61" t="s">
        <v>126</v>
      </c>
      <c r="E11" s="61" t="s">
        <v>139</v>
      </c>
      <c r="F11" s="61" t="s">
        <v>21</v>
      </c>
      <c r="G11" s="61" t="s">
        <v>22</v>
      </c>
      <c r="H11" s="61" t="s">
        <v>25</v>
      </c>
      <c r="I11" s="61" t="s">
        <v>23</v>
      </c>
      <c r="J11" s="61" t="s">
        <v>165</v>
      </c>
      <c r="K11" s="61" t="s">
        <v>179</v>
      </c>
      <c r="L11" s="61" t="s">
        <v>24</v>
      </c>
      <c r="M11" s="61" t="s">
        <v>178</v>
      </c>
      <c r="N11" s="61" t="s">
        <v>178</v>
      </c>
      <c r="O11" s="61" t="s">
        <v>178</v>
      </c>
      <c r="P11" s="61" t="s">
        <v>178</v>
      </c>
      <c r="Q11" s="61" t="s">
        <v>24</v>
      </c>
      <c r="R11" s="61" t="s">
        <v>178</v>
      </c>
      <c r="S11" s="64">
        <v>1</v>
      </c>
      <c r="T11" s="64">
        <v>109574</v>
      </c>
    </row>
    <row r="12" spans="1:20" x14ac:dyDescent="0.25">
      <c r="A12" s="36" t="s">
        <v>276</v>
      </c>
      <c r="B12" s="36" t="s">
        <v>275</v>
      </c>
      <c r="C12" s="43">
        <v>11</v>
      </c>
      <c r="D12" s="36" t="s">
        <v>126</v>
      </c>
      <c r="E12" s="36" t="s">
        <v>139</v>
      </c>
      <c r="F12" s="36" t="s">
        <v>21</v>
      </c>
      <c r="G12" s="36" t="s">
        <v>22</v>
      </c>
      <c r="H12" s="36" t="s">
        <v>25</v>
      </c>
      <c r="I12" s="36" t="s">
        <v>23</v>
      </c>
      <c r="J12" s="36" t="s">
        <v>165</v>
      </c>
      <c r="K12" s="43" t="s">
        <v>179</v>
      </c>
      <c r="L12" s="42" t="s">
        <v>24</v>
      </c>
      <c r="M12" s="43" t="s">
        <v>178</v>
      </c>
      <c r="N12" s="36" t="s">
        <v>178</v>
      </c>
      <c r="O12" s="42" t="s">
        <v>178</v>
      </c>
      <c r="P12" s="42" t="s">
        <v>178</v>
      </c>
      <c r="Q12" s="43" t="s">
        <v>178</v>
      </c>
      <c r="R12" s="43" t="s">
        <v>24</v>
      </c>
      <c r="S12" s="15">
        <v>1</v>
      </c>
      <c r="T12" s="15">
        <v>109574</v>
      </c>
    </row>
    <row r="13" spans="1:20" x14ac:dyDescent="0.25">
      <c r="A13" s="36" t="s">
        <v>194</v>
      </c>
      <c r="B13" s="36" t="s">
        <v>141</v>
      </c>
      <c r="C13" s="43">
        <v>21</v>
      </c>
      <c r="D13" s="36" t="s">
        <v>140</v>
      </c>
      <c r="E13" s="36" t="s">
        <v>140</v>
      </c>
      <c r="F13" s="36" t="s">
        <v>21</v>
      </c>
      <c r="G13" s="36" t="s">
        <v>22</v>
      </c>
      <c r="H13" s="36" t="s">
        <v>25</v>
      </c>
      <c r="I13" s="36" t="s">
        <v>23</v>
      </c>
      <c r="J13" s="36" t="s">
        <v>164</v>
      </c>
      <c r="K13" s="43" t="s">
        <v>179</v>
      </c>
      <c r="L13" s="42" t="s">
        <v>24</v>
      </c>
      <c r="M13" s="43" t="s">
        <v>178</v>
      </c>
      <c r="N13" s="36" t="s">
        <v>178</v>
      </c>
      <c r="O13" s="42" t="s">
        <v>178</v>
      </c>
      <c r="P13" s="42" t="s">
        <v>178</v>
      </c>
      <c r="Q13" s="43" t="s">
        <v>24</v>
      </c>
      <c r="R13" s="43" t="s">
        <v>24</v>
      </c>
      <c r="S13" s="15">
        <v>1</v>
      </c>
      <c r="T13" s="15">
        <v>109574</v>
      </c>
    </row>
    <row r="14" spans="1:20" x14ac:dyDescent="0.25">
      <c r="A14" s="36" t="s">
        <v>329</v>
      </c>
      <c r="B14" s="36" t="s">
        <v>320</v>
      </c>
      <c r="C14" s="43">
        <v>20</v>
      </c>
      <c r="D14" s="36" t="s">
        <v>140</v>
      </c>
      <c r="E14" s="36" t="s">
        <v>140</v>
      </c>
      <c r="F14" s="36" t="s">
        <v>21</v>
      </c>
      <c r="G14" s="36" t="s">
        <v>22</v>
      </c>
      <c r="H14" s="36" t="s">
        <v>25</v>
      </c>
      <c r="I14" s="36" t="s">
        <v>23</v>
      </c>
      <c r="J14" s="36" t="s">
        <v>164</v>
      </c>
      <c r="K14" s="43" t="s">
        <v>179</v>
      </c>
      <c r="L14" s="42" t="s">
        <v>24</v>
      </c>
      <c r="M14" s="43" t="s">
        <v>178</v>
      </c>
      <c r="N14" s="36" t="s">
        <v>178</v>
      </c>
      <c r="O14" s="42" t="s">
        <v>178</v>
      </c>
      <c r="P14" s="42" t="s">
        <v>178</v>
      </c>
      <c r="Q14" s="43" t="s">
        <v>24</v>
      </c>
      <c r="R14" s="43" t="s">
        <v>24</v>
      </c>
      <c r="S14" s="15">
        <v>1</v>
      </c>
      <c r="T14" s="15">
        <v>109574</v>
      </c>
    </row>
    <row r="15" spans="1:20" x14ac:dyDescent="0.25">
      <c r="A15" s="37" t="s">
        <v>195</v>
      </c>
      <c r="B15" s="37" t="s">
        <v>321</v>
      </c>
      <c r="C15" s="43">
        <v>22</v>
      </c>
      <c r="D15" s="36" t="s">
        <v>140</v>
      </c>
      <c r="E15" s="36" t="s">
        <v>140</v>
      </c>
      <c r="F15" s="36" t="s">
        <v>21</v>
      </c>
      <c r="G15" s="36" t="s">
        <v>22</v>
      </c>
      <c r="H15" s="36" t="s">
        <v>25</v>
      </c>
      <c r="I15" s="36" t="s">
        <v>23</v>
      </c>
      <c r="J15" s="36" t="s">
        <v>164</v>
      </c>
      <c r="K15" s="43" t="s">
        <v>179</v>
      </c>
      <c r="L15" s="42" t="s">
        <v>24</v>
      </c>
      <c r="M15" s="43" t="s">
        <v>178</v>
      </c>
      <c r="N15" s="36" t="s">
        <v>178</v>
      </c>
      <c r="O15" s="42" t="s">
        <v>178</v>
      </c>
      <c r="P15" s="42" t="s">
        <v>178</v>
      </c>
      <c r="Q15" s="43" t="s">
        <v>24</v>
      </c>
      <c r="R15" s="43" t="s">
        <v>24</v>
      </c>
      <c r="S15" s="15">
        <v>1</v>
      </c>
      <c r="T15" s="15">
        <v>109574</v>
      </c>
    </row>
    <row r="16" spans="1:20" x14ac:dyDescent="0.25">
      <c r="A16" s="37" t="s">
        <v>196</v>
      </c>
      <c r="B16" s="37" t="s">
        <v>322</v>
      </c>
      <c r="C16" s="43">
        <v>23</v>
      </c>
      <c r="D16" s="36" t="s">
        <v>140</v>
      </c>
      <c r="E16" s="36" t="s">
        <v>140</v>
      </c>
      <c r="F16" s="36" t="s">
        <v>21</v>
      </c>
      <c r="G16" s="36" t="s">
        <v>22</v>
      </c>
      <c r="H16" s="36" t="s">
        <v>25</v>
      </c>
      <c r="I16" s="36" t="s">
        <v>23</v>
      </c>
      <c r="J16" s="36" t="s">
        <v>164</v>
      </c>
      <c r="K16" s="43" t="s">
        <v>179</v>
      </c>
      <c r="L16" s="42" t="s">
        <v>24</v>
      </c>
      <c r="M16" s="43" t="s">
        <v>178</v>
      </c>
      <c r="N16" s="36" t="s">
        <v>178</v>
      </c>
      <c r="O16" s="42" t="s">
        <v>178</v>
      </c>
      <c r="P16" s="42" t="s">
        <v>178</v>
      </c>
      <c r="Q16" s="43" t="s">
        <v>24</v>
      </c>
      <c r="R16" s="43" t="s">
        <v>24</v>
      </c>
      <c r="S16" s="15">
        <v>1</v>
      </c>
      <c r="T16" s="15">
        <v>109574</v>
      </c>
    </row>
    <row r="17" spans="1:20" x14ac:dyDescent="0.25">
      <c r="A17" s="37" t="s">
        <v>197</v>
      </c>
      <c r="B17" s="37" t="s">
        <v>323</v>
      </c>
      <c r="C17" s="43">
        <v>24</v>
      </c>
      <c r="D17" s="36" t="s">
        <v>140</v>
      </c>
      <c r="E17" s="36" t="s">
        <v>140</v>
      </c>
      <c r="F17" s="36" t="s">
        <v>21</v>
      </c>
      <c r="G17" s="36" t="s">
        <v>22</v>
      </c>
      <c r="H17" s="36" t="s">
        <v>25</v>
      </c>
      <c r="I17" s="36" t="s">
        <v>23</v>
      </c>
      <c r="J17" s="36" t="s">
        <v>164</v>
      </c>
      <c r="K17" s="43" t="s">
        <v>179</v>
      </c>
      <c r="L17" s="42" t="s">
        <v>24</v>
      </c>
      <c r="M17" s="43" t="s">
        <v>178</v>
      </c>
      <c r="N17" s="36" t="s">
        <v>178</v>
      </c>
      <c r="O17" s="42" t="s">
        <v>178</v>
      </c>
      <c r="P17" s="42" t="s">
        <v>178</v>
      </c>
      <c r="Q17" s="43" t="s">
        <v>24</v>
      </c>
      <c r="R17" s="43" t="s">
        <v>24</v>
      </c>
      <c r="S17" s="15">
        <v>1</v>
      </c>
      <c r="T17" s="15">
        <v>109574</v>
      </c>
    </row>
    <row r="18" spans="1:20" x14ac:dyDescent="0.25">
      <c r="A18" s="36" t="s">
        <v>198</v>
      </c>
      <c r="B18" s="36" t="s">
        <v>144</v>
      </c>
      <c r="C18" s="43">
        <v>25</v>
      </c>
      <c r="D18" s="36" t="s">
        <v>140</v>
      </c>
      <c r="E18" s="36" t="s">
        <v>143</v>
      </c>
      <c r="F18" s="36" t="s">
        <v>21</v>
      </c>
      <c r="G18" s="36" t="s">
        <v>22</v>
      </c>
      <c r="H18" s="36" t="s">
        <v>25</v>
      </c>
      <c r="I18" s="36" t="s">
        <v>23</v>
      </c>
      <c r="J18" s="36" t="s">
        <v>164</v>
      </c>
      <c r="K18" s="43" t="s">
        <v>179</v>
      </c>
      <c r="L18" s="42" t="s">
        <v>24</v>
      </c>
      <c r="M18" s="43" t="s">
        <v>178</v>
      </c>
      <c r="N18" s="36" t="s">
        <v>178</v>
      </c>
      <c r="O18" s="42" t="s">
        <v>178</v>
      </c>
      <c r="P18" s="42" t="s">
        <v>178</v>
      </c>
      <c r="Q18" s="43" t="s">
        <v>24</v>
      </c>
      <c r="R18" s="43" t="s">
        <v>24</v>
      </c>
      <c r="S18" s="15">
        <v>1</v>
      </c>
      <c r="T18" s="15">
        <v>109574</v>
      </c>
    </row>
    <row r="19" spans="1:20" x14ac:dyDescent="0.25">
      <c r="A19" s="36" t="s">
        <v>199</v>
      </c>
      <c r="B19" s="36" t="s">
        <v>145</v>
      </c>
      <c r="C19" s="43">
        <v>26</v>
      </c>
      <c r="D19" s="36" t="s">
        <v>140</v>
      </c>
      <c r="E19" s="36" t="s">
        <v>143</v>
      </c>
      <c r="F19" s="36" t="s">
        <v>21</v>
      </c>
      <c r="G19" s="36" t="s">
        <v>22</v>
      </c>
      <c r="H19" s="36" t="s">
        <v>25</v>
      </c>
      <c r="I19" s="36" t="s">
        <v>23</v>
      </c>
      <c r="J19" s="36" t="s">
        <v>164</v>
      </c>
      <c r="K19" s="43" t="s">
        <v>179</v>
      </c>
      <c r="L19" s="42" t="s">
        <v>24</v>
      </c>
      <c r="M19" s="43" t="s">
        <v>178</v>
      </c>
      <c r="N19" s="36" t="s">
        <v>178</v>
      </c>
      <c r="O19" s="42" t="s">
        <v>178</v>
      </c>
      <c r="P19" s="42" t="s">
        <v>178</v>
      </c>
      <c r="Q19" s="43" t="s">
        <v>24</v>
      </c>
      <c r="R19" s="43" t="s">
        <v>24</v>
      </c>
      <c r="S19" s="15">
        <v>1</v>
      </c>
      <c r="T19" s="15">
        <v>109574</v>
      </c>
    </row>
    <row r="20" spans="1:20" x14ac:dyDescent="0.25">
      <c r="A20" s="36" t="s">
        <v>200</v>
      </c>
      <c r="B20" s="36" t="s">
        <v>146</v>
      </c>
      <c r="C20" s="43">
        <v>27</v>
      </c>
      <c r="D20" s="36" t="s">
        <v>140</v>
      </c>
      <c r="E20" s="36" t="s">
        <v>143</v>
      </c>
      <c r="F20" s="36" t="s">
        <v>21</v>
      </c>
      <c r="G20" s="36" t="s">
        <v>22</v>
      </c>
      <c r="H20" s="36" t="s">
        <v>25</v>
      </c>
      <c r="I20" s="36" t="s">
        <v>23</v>
      </c>
      <c r="J20" s="36" t="s">
        <v>164</v>
      </c>
      <c r="K20" s="43" t="s">
        <v>179</v>
      </c>
      <c r="L20" s="42" t="s">
        <v>24</v>
      </c>
      <c r="M20" s="43" t="s">
        <v>178</v>
      </c>
      <c r="N20" s="36" t="s">
        <v>178</v>
      </c>
      <c r="O20" s="42" t="s">
        <v>178</v>
      </c>
      <c r="P20" s="42" t="s">
        <v>178</v>
      </c>
      <c r="Q20" s="43" t="s">
        <v>24</v>
      </c>
      <c r="R20" s="43" t="s">
        <v>24</v>
      </c>
      <c r="S20" s="15">
        <v>1</v>
      </c>
      <c r="T20" s="15">
        <v>109574</v>
      </c>
    </row>
    <row r="21" spans="1:20" x14ac:dyDescent="0.25">
      <c r="A21" s="36" t="s">
        <v>201</v>
      </c>
      <c r="B21" s="36" t="s">
        <v>147</v>
      </c>
      <c r="C21" s="43">
        <v>28</v>
      </c>
      <c r="D21" s="36" t="s">
        <v>140</v>
      </c>
      <c r="E21" s="36" t="s">
        <v>143</v>
      </c>
      <c r="F21" s="36" t="s">
        <v>21</v>
      </c>
      <c r="G21" s="36" t="s">
        <v>22</v>
      </c>
      <c r="H21" s="36" t="s">
        <v>25</v>
      </c>
      <c r="I21" s="36" t="s">
        <v>23</v>
      </c>
      <c r="J21" s="36" t="s">
        <v>164</v>
      </c>
      <c r="K21" s="43" t="s">
        <v>179</v>
      </c>
      <c r="L21" s="42" t="s">
        <v>24</v>
      </c>
      <c r="M21" s="43" t="s">
        <v>178</v>
      </c>
      <c r="N21" s="36" t="s">
        <v>178</v>
      </c>
      <c r="O21" s="42" t="s">
        <v>178</v>
      </c>
      <c r="P21" s="42" t="s">
        <v>178</v>
      </c>
      <c r="Q21" s="43" t="s">
        <v>24</v>
      </c>
      <c r="R21" s="43" t="s">
        <v>24</v>
      </c>
      <c r="S21" s="15">
        <v>1</v>
      </c>
      <c r="T21" s="15">
        <v>109574</v>
      </c>
    </row>
    <row r="22" spans="1:20" x14ac:dyDescent="0.25">
      <c r="A22" s="36" t="s">
        <v>202</v>
      </c>
      <c r="B22" s="36" t="s">
        <v>324</v>
      </c>
      <c r="C22" s="43">
        <v>29</v>
      </c>
      <c r="D22" s="36" t="s">
        <v>140</v>
      </c>
      <c r="E22" s="36" t="s">
        <v>148</v>
      </c>
      <c r="F22" s="36" t="s">
        <v>21</v>
      </c>
      <c r="G22" s="36" t="s">
        <v>22</v>
      </c>
      <c r="H22" s="36" t="s">
        <v>25</v>
      </c>
      <c r="I22" s="36" t="s">
        <v>23</v>
      </c>
      <c r="J22" s="36" t="s">
        <v>164</v>
      </c>
      <c r="K22" s="43" t="s">
        <v>179</v>
      </c>
      <c r="L22" s="42" t="s">
        <v>24</v>
      </c>
      <c r="M22" s="43" t="s">
        <v>178</v>
      </c>
      <c r="N22" s="36" t="s">
        <v>178</v>
      </c>
      <c r="O22" s="42" t="s">
        <v>178</v>
      </c>
      <c r="P22" s="42" t="s">
        <v>178</v>
      </c>
      <c r="Q22" s="43" t="s">
        <v>24</v>
      </c>
      <c r="R22" s="43" t="s">
        <v>24</v>
      </c>
      <c r="S22" s="15">
        <v>1</v>
      </c>
      <c r="T22" s="15">
        <v>109574</v>
      </c>
    </row>
    <row r="23" spans="1:20" x14ac:dyDescent="0.25">
      <c r="A23" s="36" t="s">
        <v>150</v>
      </c>
      <c r="B23" s="36" t="s">
        <v>150</v>
      </c>
      <c r="C23" s="43">
        <v>18</v>
      </c>
      <c r="D23" s="36" t="s">
        <v>8</v>
      </c>
      <c r="E23" s="36" t="s">
        <v>8</v>
      </c>
      <c r="F23" s="36" t="s">
        <v>21</v>
      </c>
      <c r="G23" s="36" t="s">
        <v>22</v>
      </c>
      <c r="H23" s="36" t="s">
        <v>25</v>
      </c>
      <c r="I23" s="36" t="s">
        <v>23</v>
      </c>
      <c r="J23" s="36" t="s">
        <v>164</v>
      </c>
      <c r="K23" s="43" t="s">
        <v>179</v>
      </c>
      <c r="L23" s="42" t="s">
        <v>24</v>
      </c>
      <c r="M23" s="43" t="s">
        <v>178</v>
      </c>
      <c r="N23" s="36" t="s">
        <v>178</v>
      </c>
      <c r="O23" s="42" t="s">
        <v>178</v>
      </c>
      <c r="P23" s="42" t="s">
        <v>178</v>
      </c>
      <c r="Q23" s="43" t="s">
        <v>24</v>
      </c>
      <c r="R23" s="43" t="s">
        <v>24</v>
      </c>
      <c r="S23" s="15">
        <v>1</v>
      </c>
      <c r="T23" s="15">
        <v>109574</v>
      </c>
    </row>
    <row r="24" spans="1:20" x14ac:dyDescent="0.25">
      <c r="A24" s="36" t="s">
        <v>330</v>
      </c>
      <c r="B24" s="36" t="s">
        <v>151</v>
      </c>
      <c r="C24" s="43">
        <v>19</v>
      </c>
      <c r="D24" s="36" t="s">
        <v>8</v>
      </c>
      <c r="E24" s="36" t="s">
        <v>8</v>
      </c>
      <c r="F24" s="36" t="s">
        <v>21</v>
      </c>
      <c r="G24" s="36" t="s">
        <v>22</v>
      </c>
      <c r="H24" s="36" t="s">
        <v>25</v>
      </c>
      <c r="I24" s="36" t="s">
        <v>23</v>
      </c>
      <c r="J24" s="36" t="s">
        <v>164</v>
      </c>
      <c r="K24" s="43" t="s">
        <v>179</v>
      </c>
      <c r="L24" s="42" t="s">
        <v>24</v>
      </c>
      <c r="M24" s="43" t="s">
        <v>178</v>
      </c>
      <c r="N24" s="36" t="s">
        <v>24</v>
      </c>
      <c r="O24" s="42" t="s">
        <v>178</v>
      </c>
      <c r="P24" s="42" t="s">
        <v>178</v>
      </c>
      <c r="Q24" s="43" t="s">
        <v>24</v>
      </c>
      <c r="R24" s="43" t="s">
        <v>24</v>
      </c>
      <c r="S24" s="15">
        <v>1</v>
      </c>
      <c r="T24" s="15">
        <v>109574</v>
      </c>
    </row>
    <row r="25" spans="1:20" x14ac:dyDescent="0.25">
      <c r="A25" s="36" t="s">
        <v>327</v>
      </c>
      <c r="B25" s="36" t="s">
        <v>325</v>
      </c>
      <c r="C25" s="43">
        <v>12</v>
      </c>
      <c r="D25" s="36" t="s">
        <v>152</v>
      </c>
      <c r="E25" s="36" t="s">
        <v>153</v>
      </c>
      <c r="F25" s="36" t="s">
        <v>21</v>
      </c>
      <c r="G25" s="36" t="s">
        <v>22</v>
      </c>
      <c r="H25" s="36" t="s">
        <v>25</v>
      </c>
      <c r="I25" s="36" t="s">
        <v>23</v>
      </c>
      <c r="J25" s="36" t="s">
        <v>166</v>
      </c>
      <c r="K25" s="43" t="s">
        <v>179</v>
      </c>
      <c r="L25" s="42" t="s">
        <v>24</v>
      </c>
      <c r="M25" s="43" t="s">
        <v>178</v>
      </c>
      <c r="N25" s="36" t="s">
        <v>24</v>
      </c>
      <c r="O25" s="42" t="s">
        <v>178</v>
      </c>
      <c r="P25" s="42" t="s">
        <v>178</v>
      </c>
      <c r="Q25" s="43" t="s">
        <v>24</v>
      </c>
      <c r="R25" s="43" t="s">
        <v>24</v>
      </c>
      <c r="S25" s="15">
        <v>1</v>
      </c>
      <c r="T25" s="15">
        <v>109574</v>
      </c>
    </row>
    <row r="26" spans="1:20" x14ac:dyDescent="0.25">
      <c r="A26" s="36" t="s">
        <v>204</v>
      </c>
      <c r="B26" s="36" t="s">
        <v>155</v>
      </c>
      <c r="C26" s="43">
        <v>13</v>
      </c>
      <c r="D26" s="36" t="s">
        <v>152</v>
      </c>
      <c r="E26" s="36" t="s">
        <v>153</v>
      </c>
      <c r="F26" s="36" t="s">
        <v>21</v>
      </c>
      <c r="G26" s="36" t="s">
        <v>22</v>
      </c>
      <c r="H26" s="36" t="s">
        <v>25</v>
      </c>
      <c r="I26" s="36" t="s">
        <v>23</v>
      </c>
      <c r="J26" s="36" t="s">
        <v>166</v>
      </c>
      <c r="K26" s="43" t="s">
        <v>179</v>
      </c>
      <c r="L26" s="42" t="s">
        <v>24</v>
      </c>
      <c r="M26" s="43" t="s">
        <v>178</v>
      </c>
      <c r="N26" s="36" t="s">
        <v>178</v>
      </c>
      <c r="O26" s="42" t="s">
        <v>178</v>
      </c>
      <c r="P26" s="42" t="s">
        <v>178</v>
      </c>
      <c r="Q26" s="43" t="s">
        <v>24</v>
      </c>
      <c r="R26" s="43" t="s">
        <v>24</v>
      </c>
      <c r="S26" s="15">
        <v>1</v>
      </c>
      <c r="T26" s="15">
        <v>109574</v>
      </c>
    </row>
    <row r="27" spans="1:20" x14ac:dyDescent="0.25">
      <c r="A27" s="36" t="s">
        <v>328</v>
      </c>
      <c r="B27" s="36" t="s">
        <v>157</v>
      </c>
      <c r="C27" s="43">
        <v>14</v>
      </c>
      <c r="D27" s="36" t="s">
        <v>152</v>
      </c>
      <c r="E27" s="36" t="s">
        <v>156</v>
      </c>
      <c r="F27" s="36" t="s">
        <v>21</v>
      </c>
      <c r="G27" s="36" t="s">
        <v>22</v>
      </c>
      <c r="H27" s="36" t="s">
        <v>25</v>
      </c>
      <c r="I27" s="36" t="s">
        <v>23</v>
      </c>
      <c r="J27" s="36" t="s">
        <v>166</v>
      </c>
      <c r="K27" s="43" t="s">
        <v>179</v>
      </c>
      <c r="L27" s="42" t="s">
        <v>24</v>
      </c>
      <c r="M27" s="43" t="s">
        <v>178</v>
      </c>
      <c r="N27" s="36" t="s">
        <v>24</v>
      </c>
      <c r="O27" s="42" t="s">
        <v>178</v>
      </c>
      <c r="P27" s="42" t="s">
        <v>178</v>
      </c>
      <c r="Q27" s="43" t="s">
        <v>24</v>
      </c>
      <c r="R27" s="43" t="s">
        <v>24</v>
      </c>
      <c r="S27" s="15">
        <v>1</v>
      </c>
      <c r="T27" s="15">
        <v>109574</v>
      </c>
    </row>
    <row r="28" spans="1:20" x14ac:dyDescent="0.25">
      <c r="A28" s="36" t="s">
        <v>205</v>
      </c>
      <c r="B28" s="36" t="s">
        <v>158</v>
      </c>
      <c r="C28" s="43">
        <v>15</v>
      </c>
      <c r="D28" s="36" t="s">
        <v>152</v>
      </c>
      <c r="E28" s="36" t="s">
        <v>156</v>
      </c>
      <c r="F28" s="36" t="s">
        <v>21</v>
      </c>
      <c r="G28" s="36" t="s">
        <v>22</v>
      </c>
      <c r="H28" s="36" t="s">
        <v>25</v>
      </c>
      <c r="I28" s="36" t="s">
        <v>23</v>
      </c>
      <c r="J28" s="36" t="s">
        <v>166</v>
      </c>
      <c r="K28" s="43" t="s">
        <v>179</v>
      </c>
      <c r="L28" s="42" t="s">
        <v>24</v>
      </c>
      <c r="M28" s="43" t="s">
        <v>178</v>
      </c>
      <c r="N28" s="36" t="s">
        <v>178</v>
      </c>
      <c r="O28" s="42" t="s">
        <v>178</v>
      </c>
      <c r="P28" s="42" t="s">
        <v>178</v>
      </c>
      <c r="Q28" s="43" t="s">
        <v>24</v>
      </c>
      <c r="R28" s="43" t="s">
        <v>24</v>
      </c>
      <c r="S28" s="15">
        <v>1</v>
      </c>
      <c r="T28" s="15">
        <v>109574</v>
      </c>
    </row>
    <row r="29" spans="1:20" x14ac:dyDescent="0.25">
      <c r="A29" s="36" t="s">
        <v>9</v>
      </c>
      <c r="B29" s="36" t="s">
        <v>9</v>
      </c>
      <c r="C29" s="43">
        <v>16</v>
      </c>
      <c r="D29" s="36" t="s">
        <v>152</v>
      </c>
      <c r="E29" s="36" t="s">
        <v>156</v>
      </c>
      <c r="F29" s="36" t="s">
        <v>21</v>
      </c>
      <c r="G29" s="36" t="s">
        <v>22</v>
      </c>
      <c r="H29" s="36" t="s">
        <v>25</v>
      </c>
      <c r="I29" s="36" t="s">
        <v>23</v>
      </c>
      <c r="J29" s="36" t="s">
        <v>165</v>
      </c>
      <c r="K29" s="43" t="s">
        <v>179</v>
      </c>
      <c r="L29" s="42" t="s">
        <v>24</v>
      </c>
      <c r="M29" s="43" t="s">
        <v>178</v>
      </c>
      <c r="N29" s="36" t="s">
        <v>24</v>
      </c>
      <c r="O29" s="42" t="s">
        <v>178</v>
      </c>
      <c r="P29" s="42" t="s">
        <v>178</v>
      </c>
      <c r="Q29" s="43" t="s">
        <v>24</v>
      </c>
      <c r="R29" s="43" t="s">
        <v>24</v>
      </c>
      <c r="S29" s="15">
        <v>1</v>
      </c>
      <c r="T29" s="15">
        <v>109574</v>
      </c>
    </row>
    <row r="30" spans="1:20" x14ac:dyDescent="0.25">
      <c r="A30" s="36" t="s">
        <v>207</v>
      </c>
      <c r="B30" s="36" t="s">
        <v>316</v>
      </c>
      <c r="C30" s="43">
        <v>17</v>
      </c>
      <c r="D30" s="36" t="s">
        <v>152</v>
      </c>
      <c r="E30" s="36" t="s">
        <v>159</v>
      </c>
      <c r="F30" s="36" t="s">
        <v>21</v>
      </c>
      <c r="G30" s="36" t="s">
        <v>22</v>
      </c>
      <c r="H30" s="36" t="s">
        <v>25</v>
      </c>
      <c r="I30" s="36" t="s">
        <v>23</v>
      </c>
      <c r="J30" s="36" t="s">
        <v>166</v>
      </c>
      <c r="K30" s="43" t="s">
        <v>179</v>
      </c>
      <c r="L30" s="42" t="s">
        <v>24</v>
      </c>
      <c r="M30" s="43" t="s">
        <v>178</v>
      </c>
      <c r="N30" s="36" t="s">
        <v>178</v>
      </c>
      <c r="O30" s="42" t="s">
        <v>178</v>
      </c>
      <c r="P30" s="42" t="s">
        <v>178</v>
      </c>
      <c r="Q30" s="43" t="s">
        <v>24</v>
      </c>
      <c r="R30" s="43" t="s">
        <v>24</v>
      </c>
      <c r="S30" s="15">
        <v>1</v>
      </c>
      <c r="T30" s="15">
        <v>109574</v>
      </c>
    </row>
    <row r="31" spans="1:20" x14ac:dyDescent="0.25">
      <c r="A31" s="36" t="s">
        <v>208</v>
      </c>
      <c r="B31" s="36" t="s">
        <v>161</v>
      </c>
      <c r="C31" s="43">
        <v>30</v>
      </c>
      <c r="D31" s="36" t="s">
        <v>160</v>
      </c>
      <c r="E31" s="36" t="s">
        <v>160</v>
      </c>
      <c r="F31" s="36" t="s">
        <v>21</v>
      </c>
      <c r="G31" s="36" t="s">
        <v>22</v>
      </c>
      <c r="H31" s="36" t="s">
        <v>25</v>
      </c>
      <c r="I31" s="36" t="s">
        <v>23</v>
      </c>
      <c r="J31" s="36" t="s">
        <v>164</v>
      </c>
      <c r="K31" s="43" t="s">
        <v>179</v>
      </c>
      <c r="L31" s="42" t="s">
        <v>24</v>
      </c>
      <c r="M31" s="43" t="s">
        <v>178</v>
      </c>
      <c r="N31" s="36" t="s">
        <v>178</v>
      </c>
      <c r="O31" s="42" t="s">
        <v>178</v>
      </c>
      <c r="P31" s="42" t="s">
        <v>178</v>
      </c>
      <c r="Q31" s="43" t="s">
        <v>24</v>
      </c>
      <c r="R31" s="43" t="s">
        <v>24</v>
      </c>
      <c r="S31" s="15">
        <v>1</v>
      </c>
      <c r="T31" s="15">
        <v>109574</v>
      </c>
    </row>
    <row r="41" spans="1:7" x14ac:dyDescent="0.25">
      <c r="A41" s="46"/>
      <c r="B41" s="46"/>
    </row>
    <row r="42" spans="1:7" x14ac:dyDescent="0.25">
      <c r="A42" s="43"/>
      <c r="B42" s="43"/>
    </row>
    <row r="43" spans="1:7" x14ac:dyDescent="0.25">
      <c r="A43" s="43"/>
      <c r="B43" s="43"/>
      <c r="F43" s="46"/>
      <c r="G43" s="46"/>
    </row>
    <row r="44" spans="1:7" x14ac:dyDescent="0.25">
      <c r="A44" s="43"/>
      <c r="B44" s="43"/>
    </row>
    <row r="45" spans="1:7" x14ac:dyDescent="0.25">
      <c r="A45" s="43"/>
      <c r="B45" s="43"/>
    </row>
    <row r="46" spans="1:7" x14ac:dyDescent="0.25">
      <c r="A46" s="43"/>
      <c r="B46" s="43"/>
    </row>
    <row r="47" spans="1:7" x14ac:dyDescent="0.25">
      <c r="A47" s="43"/>
      <c r="B47" s="43"/>
    </row>
    <row r="48" spans="1:7" x14ac:dyDescent="0.25">
      <c r="A48" s="43"/>
      <c r="B48" s="43"/>
    </row>
    <row r="49" spans="1:2" x14ac:dyDescent="0.25">
      <c r="A49" s="43"/>
      <c r="B49" s="43"/>
    </row>
    <row r="50" spans="1:2" x14ac:dyDescent="0.25">
      <c r="A50" s="43"/>
      <c r="B50" s="43"/>
    </row>
    <row r="51" spans="1:2" x14ac:dyDescent="0.25">
      <c r="A51" s="43"/>
      <c r="B51" s="43"/>
    </row>
    <row r="52" spans="1:2" x14ac:dyDescent="0.25">
      <c r="A52" s="43"/>
      <c r="B52" s="43"/>
    </row>
    <row r="53" spans="1:2" x14ac:dyDescent="0.25">
      <c r="A53" s="43"/>
      <c r="B53" s="43"/>
    </row>
    <row r="54" spans="1:2" x14ac:dyDescent="0.25">
      <c r="A54" s="43"/>
      <c r="B54" s="44"/>
    </row>
    <row r="55" spans="1:2" x14ac:dyDescent="0.25">
      <c r="A55" s="43"/>
      <c r="B55" s="44"/>
    </row>
    <row r="56" spans="1:2" x14ac:dyDescent="0.25">
      <c r="A56" s="43"/>
      <c r="B56" s="43"/>
    </row>
    <row r="57" spans="1:2" x14ac:dyDescent="0.25">
      <c r="A57" s="43"/>
      <c r="B57" s="43"/>
    </row>
    <row r="58" spans="1:2" x14ac:dyDescent="0.25">
      <c r="A58" s="43"/>
      <c r="B58" s="43"/>
    </row>
    <row r="59" spans="1:2" x14ac:dyDescent="0.25">
      <c r="A59" s="43"/>
      <c r="B59" s="43"/>
    </row>
    <row r="60" spans="1:2" x14ac:dyDescent="0.25">
      <c r="B60" s="43"/>
    </row>
    <row r="61" spans="1:2" x14ac:dyDescent="0.25">
      <c r="B61" s="43"/>
    </row>
    <row r="62" spans="1:2" x14ac:dyDescent="0.25">
      <c r="B62" s="43"/>
    </row>
    <row r="63" spans="1:2" x14ac:dyDescent="0.25">
      <c r="B63" s="43"/>
    </row>
    <row r="64" spans="1:2" x14ac:dyDescent="0.25">
      <c r="B64" s="43"/>
    </row>
    <row r="65" spans="2:2" x14ac:dyDescent="0.25">
      <c r="B65" s="4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9" sqref="B9"/>
    </sheetView>
  </sheetViews>
  <sheetFormatPr defaultRowHeight="15" x14ac:dyDescent="0.25"/>
  <cols>
    <col min="1" max="1" width="26.5703125" style="36" customWidth="1"/>
    <col min="2" max="2" width="65.28515625" style="36" bestFit="1" customWidth="1"/>
    <col min="3" max="3" width="14.5703125" style="43" customWidth="1"/>
    <col min="4" max="4" width="21.5703125" style="43"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3" t="s">
        <v>209</v>
      </c>
      <c r="B1" s="36" t="s">
        <v>235</v>
      </c>
      <c r="C1" s="43" t="s">
        <v>88</v>
      </c>
      <c r="D1" s="43" t="s">
        <v>17</v>
      </c>
      <c r="E1" s="36" t="s">
        <v>225</v>
      </c>
      <c r="F1" s="15" t="s">
        <v>18</v>
      </c>
      <c r="G1" s="15" t="s">
        <v>19</v>
      </c>
    </row>
    <row r="2" spans="1:7" x14ac:dyDescent="0.25">
      <c r="A2" s="36" t="s">
        <v>233</v>
      </c>
      <c r="B2" s="36" t="s">
        <v>263</v>
      </c>
      <c r="C2" s="43" t="s">
        <v>239</v>
      </c>
      <c r="D2" s="43" t="s">
        <v>25</v>
      </c>
      <c r="E2" s="36" t="s">
        <v>165</v>
      </c>
      <c r="F2" s="15">
        <v>1</v>
      </c>
      <c r="G2" s="15">
        <v>109574</v>
      </c>
    </row>
    <row r="3" spans="1:7" s="43" customFormat="1" x14ac:dyDescent="0.25">
      <c r="A3" s="43" t="s">
        <v>234</v>
      </c>
      <c r="B3" s="43" t="s">
        <v>236</v>
      </c>
      <c r="C3" s="43" t="s">
        <v>240</v>
      </c>
      <c r="D3" s="43" t="s">
        <v>25</v>
      </c>
      <c r="E3" s="43" t="s">
        <v>165</v>
      </c>
      <c r="F3" s="44">
        <v>1</v>
      </c>
      <c r="G3" s="44">
        <v>109574</v>
      </c>
    </row>
    <row r="4" spans="1:7" x14ac:dyDescent="0.25">
      <c r="A4" s="36" t="s">
        <v>252</v>
      </c>
      <c r="B4" s="36" t="s">
        <v>254</v>
      </c>
      <c r="C4" s="43" t="s">
        <v>203</v>
      </c>
      <c r="D4" s="43" t="s">
        <v>25</v>
      </c>
      <c r="E4" s="36" t="s">
        <v>165</v>
      </c>
      <c r="F4" s="44">
        <v>1</v>
      </c>
      <c r="G4" s="44">
        <v>109574</v>
      </c>
    </row>
    <row r="5" spans="1:7" x14ac:dyDescent="0.25">
      <c r="A5" s="36" t="s">
        <v>253</v>
      </c>
      <c r="B5" s="36" t="s">
        <v>255</v>
      </c>
      <c r="C5" s="43" t="s">
        <v>203</v>
      </c>
      <c r="D5" s="43" t="s">
        <v>25</v>
      </c>
      <c r="E5" s="36" t="s">
        <v>165</v>
      </c>
      <c r="F5" s="44">
        <v>1</v>
      </c>
      <c r="G5" s="44">
        <v>109574</v>
      </c>
    </row>
    <row r="6" spans="1:7" s="43" customFormat="1" x14ac:dyDescent="0.25">
      <c r="A6" s="43" t="s">
        <v>259</v>
      </c>
      <c r="B6" s="43" t="s">
        <v>258</v>
      </c>
      <c r="C6" s="43" t="s">
        <v>203</v>
      </c>
      <c r="D6" s="43" t="s">
        <v>25</v>
      </c>
      <c r="E6" s="43" t="s">
        <v>165</v>
      </c>
      <c r="F6" s="44">
        <v>1</v>
      </c>
      <c r="G6" s="44">
        <v>109574</v>
      </c>
    </row>
    <row r="13" spans="1:7" x14ac:dyDescent="0.25">
      <c r="A13" s="43"/>
    </row>
    <row r="14" spans="1:7" x14ac:dyDescent="0.25">
      <c r="A14" s="43"/>
    </row>
    <row r="15" spans="1:7" x14ac:dyDescent="0.25">
      <c r="A15" s="43"/>
    </row>
    <row r="16" spans="1:7" x14ac:dyDescent="0.25">
      <c r="A16" s="43"/>
    </row>
    <row r="17" spans="1:1" x14ac:dyDescent="0.25">
      <c r="A17" s="43"/>
    </row>
    <row r="18" spans="1:1" x14ac:dyDescent="0.25">
      <c r="A18" s="43"/>
    </row>
    <row r="19" spans="1:1" x14ac:dyDescent="0.25">
      <c r="A19" s="44"/>
    </row>
    <row r="20" spans="1:1" x14ac:dyDescent="0.25">
      <c r="A20"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topLeftCell="H1" workbookViewId="0">
      <selection activeCell="B20" sqref="B20"/>
    </sheetView>
  </sheetViews>
  <sheetFormatPr defaultRowHeight="15" x14ac:dyDescent="0.25"/>
  <cols>
    <col min="1" max="1" width="16.85546875" style="43" bestFit="1" customWidth="1"/>
    <col min="2" max="2" width="16.7109375" style="43" bestFit="1" customWidth="1"/>
    <col min="3" max="3" width="18.5703125" style="43" bestFit="1" customWidth="1"/>
    <col min="4" max="4" width="18.42578125" style="43" bestFit="1" customWidth="1"/>
    <col min="5" max="5" width="11.42578125" style="43" bestFit="1" customWidth="1"/>
    <col min="6" max="6" width="76" style="43" customWidth="1"/>
    <col min="7" max="7" width="62" style="43" bestFit="1" customWidth="1"/>
    <col min="8" max="8" width="52.28515625" style="43" customWidth="1"/>
    <col min="9" max="9" width="23.42578125" style="43" bestFit="1" customWidth="1"/>
    <col min="10" max="10" width="33.85546875" style="43" bestFit="1" customWidth="1"/>
    <col min="11" max="11" width="34.140625" style="43" bestFit="1" customWidth="1"/>
    <col min="12" max="12" width="26.28515625" style="43" bestFit="1" customWidth="1"/>
    <col min="13" max="13" width="36.5703125" style="43" bestFit="1" customWidth="1"/>
    <col min="14" max="14" width="36.85546875" style="43" bestFit="1" customWidth="1"/>
    <col min="15" max="15" width="12.5703125" style="43" bestFit="1" customWidth="1"/>
    <col min="16" max="16" width="18" style="43" bestFit="1" customWidth="1"/>
    <col min="17" max="17" width="12" style="43" bestFit="1" customWidth="1"/>
    <col min="18" max="18" width="10.7109375" style="43" bestFit="1" customWidth="1"/>
    <col min="19" max="19" width="16.85546875" style="43" bestFit="1" customWidth="1"/>
    <col min="20" max="20" width="7.5703125" style="43" bestFit="1" customWidth="1"/>
    <col min="21" max="22" width="12.28515625" style="43" bestFit="1" customWidth="1"/>
    <col min="23" max="23" width="14.7109375" style="43" bestFit="1" customWidth="1"/>
    <col min="24" max="24" width="6.7109375" style="44" bestFit="1" customWidth="1"/>
    <col min="25" max="25" width="14.85546875" style="44" bestFit="1" customWidth="1"/>
    <col min="26" max="26" width="10.42578125" style="44" bestFit="1" customWidth="1"/>
    <col min="27" max="27" width="12.28515625" style="44" bestFit="1" customWidth="1"/>
    <col min="28" max="28" width="21.7109375" style="43" bestFit="1" customWidth="1"/>
    <col min="29" max="29" width="28.42578125" style="43" bestFit="1" customWidth="1"/>
    <col min="30" max="30" width="15.5703125" style="43" bestFit="1" customWidth="1"/>
    <col min="31" max="31" width="16.28515625" style="43" bestFit="1" customWidth="1"/>
    <col min="32" max="16384" width="9.140625" style="43"/>
  </cols>
  <sheetData>
    <row r="1" spans="1:33" x14ac:dyDescent="0.25">
      <c r="A1" s="43" t="s">
        <v>79</v>
      </c>
      <c r="B1" s="43" t="s">
        <v>223</v>
      </c>
      <c r="C1" s="43" t="s">
        <v>272</v>
      </c>
      <c r="D1" s="43" t="s">
        <v>209</v>
      </c>
      <c r="E1" s="43" t="s">
        <v>222</v>
      </c>
      <c r="F1" s="43" t="s">
        <v>237</v>
      </c>
      <c r="G1" s="43" t="s">
        <v>243</v>
      </c>
      <c r="H1" s="43" t="s">
        <v>266</v>
      </c>
      <c r="I1" s="43" t="s">
        <v>241</v>
      </c>
      <c r="J1" s="43" t="s">
        <v>248</v>
      </c>
      <c r="K1" s="43" t="s">
        <v>247</v>
      </c>
      <c r="L1" s="43" t="s">
        <v>242</v>
      </c>
      <c r="M1" s="43" t="s">
        <v>245</v>
      </c>
      <c r="N1" s="43" t="s">
        <v>246</v>
      </c>
      <c r="O1" s="43" t="s">
        <v>216</v>
      </c>
      <c r="P1" s="43" t="s">
        <v>249</v>
      </c>
      <c r="Q1" s="43" t="s">
        <v>220</v>
      </c>
      <c r="R1" s="43" t="s">
        <v>221</v>
      </c>
      <c r="X1" s="43"/>
      <c r="Y1" s="43"/>
      <c r="Z1" s="43"/>
      <c r="AA1" s="43"/>
      <c r="AF1" s="44"/>
      <c r="AG1" s="44"/>
    </row>
    <row r="2" spans="1:33" x14ac:dyDescent="0.25">
      <c r="A2" s="43" t="s">
        <v>82</v>
      </c>
      <c r="B2" s="43" t="s">
        <v>93</v>
      </c>
      <c r="C2" s="43" t="s">
        <v>98</v>
      </c>
      <c r="D2" s="43" t="s">
        <v>233</v>
      </c>
      <c r="E2" s="43" t="s">
        <v>107</v>
      </c>
      <c r="F2" s="43" t="s">
        <v>226</v>
      </c>
      <c r="G2" s="43" t="s">
        <v>238</v>
      </c>
      <c r="H2" s="43" t="s">
        <v>267</v>
      </c>
      <c r="I2" s="43" t="s">
        <v>206</v>
      </c>
      <c r="J2" s="43">
        <v>0</v>
      </c>
      <c r="K2" s="43">
        <v>5</v>
      </c>
      <c r="O2" s="43">
        <v>1</v>
      </c>
      <c r="P2" s="43" t="str">
        <f t="shared" ref="P2:P13" si="0">CONCATENATE(A2,O2)</f>
        <v>CT HIX1</v>
      </c>
      <c r="Q2" s="44">
        <v>41640</v>
      </c>
      <c r="R2" s="44">
        <v>109574</v>
      </c>
      <c r="X2" s="43"/>
      <c r="Y2" s="43"/>
      <c r="Z2" s="43"/>
      <c r="AA2" s="43"/>
      <c r="AD2" s="44"/>
      <c r="AE2" s="44"/>
    </row>
    <row r="3" spans="1:33" x14ac:dyDescent="0.25">
      <c r="A3" s="43" t="s">
        <v>82</v>
      </c>
      <c r="B3" s="43" t="s">
        <v>93</v>
      </c>
      <c r="C3" s="43" t="s">
        <v>98</v>
      </c>
      <c r="D3" s="43" t="s">
        <v>253</v>
      </c>
      <c r="E3" s="43" t="s">
        <v>107</v>
      </c>
      <c r="F3" s="43" t="s">
        <v>257</v>
      </c>
      <c r="G3" s="43" t="s">
        <v>150</v>
      </c>
      <c r="H3" s="43" t="s">
        <v>269</v>
      </c>
      <c r="I3" s="43" t="s">
        <v>203</v>
      </c>
      <c r="J3" s="43">
        <v>0</v>
      </c>
      <c r="K3" s="43">
        <v>90</v>
      </c>
      <c r="O3" s="43">
        <v>2</v>
      </c>
      <c r="P3" s="43" t="str">
        <f t="shared" si="0"/>
        <v>CT HIX2</v>
      </c>
      <c r="Q3" s="44">
        <v>41640</v>
      </c>
      <c r="R3" s="44">
        <v>109574</v>
      </c>
    </row>
    <row r="4" spans="1:33" x14ac:dyDescent="0.25">
      <c r="A4" s="43" t="s">
        <v>82</v>
      </c>
      <c r="B4" s="43" t="s">
        <v>93</v>
      </c>
      <c r="C4" s="43" t="s">
        <v>98</v>
      </c>
      <c r="D4" s="43" t="s">
        <v>234</v>
      </c>
      <c r="E4" s="43" t="s">
        <v>108</v>
      </c>
      <c r="F4" s="43" t="s">
        <v>228</v>
      </c>
      <c r="G4" s="43" t="s">
        <v>244</v>
      </c>
      <c r="H4" s="43" t="s">
        <v>268</v>
      </c>
      <c r="I4" s="43" t="s">
        <v>187</v>
      </c>
      <c r="J4" s="43">
        <v>80</v>
      </c>
      <c r="K4" s="43">
        <v>100</v>
      </c>
      <c r="L4" s="43" t="s">
        <v>205</v>
      </c>
      <c r="M4" s="43">
        <v>0</v>
      </c>
      <c r="N4" s="43">
        <v>30</v>
      </c>
      <c r="O4" s="43">
        <v>3</v>
      </c>
      <c r="P4" s="43" t="str">
        <f t="shared" si="0"/>
        <v>CT HIX3</v>
      </c>
      <c r="Q4" s="44">
        <v>41640</v>
      </c>
      <c r="R4" s="44">
        <v>109574</v>
      </c>
      <c r="X4" s="43"/>
      <c r="Y4" s="43"/>
      <c r="Z4" s="43"/>
      <c r="AA4" s="43"/>
      <c r="AD4" s="44"/>
      <c r="AE4" s="44"/>
    </row>
    <row r="5" spans="1:33" x14ac:dyDescent="0.25">
      <c r="A5" s="43" t="s">
        <v>26</v>
      </c>
      <c r="B5" s="43" t="s">
        <v>93</v>
      </c>
      <c r="C5" s="43" t="s">
        <v>100</v>
      </c>
      <c r="D5" s="43" t="s">
        <v>233</v>
      </c>
      <c r="E5" s="43" t="s">
        <v>108</v>
      </c>
      <c r="F5" s="43" t="s">
        <v>250</v>
      </c>
      <c r="G5" s="43" t="s">
        <v>238</v>
      </c>
      <c r="H5" s="43" t="s">
        <v>267</v>
      </c>
      <c r="I5" s="43" t="s">
        <v>206</v>
      </c>
      <c r="J5" s="43">
        <v>0</v>
      </c>
      <c r="K5" s="43">
        <v>10</v>
      </c>
      <c r="O5" s="43">
        <v>1</v>
      </c>
      <c r="P5" s="43" t="str">
        <f t="shared" si="0"/>
        <v>HI HIX1</v>
      </c>
      <c r="Q5" s="44">
        <v>41640</v>
      </c>
      <c r="R5" s="44">
        <v>109574</v>
      </c>
    </row>
    <row r="6" spans="1:33" x14ac:dyDescent="0.25">
      <c r="A6" s="43" t="s">
        <v>26</v>
      </c>
      <c r="B6" s="43" t="s">
        <v>93</v>
      </c>
      <c r="C6" s="43" t="s">
        <v>100</v>
      </c>
      <c r="D6" s="43" t="s">
        <v>253</v>
      </c>
      <c r="E6" s="43" t="s">
        <v>107</v>
      </c>
      <c r="F6" s="43" t="s">
        <v>257</v>
      </c>
      <c r="G6" s="43" t="s">
        <v>150</v>
      </c>
      <c r="H6" s="43" t="s">
        <v>269</v>
      </c>
      <c r="I6" s="43" t="s">
        <v>203</v>
      </c>
      <c r="J6" s="43">
        <v>0</v>
      </c>
      <c r="K6" s="43">
        <v>90</v>
      </c>
      <c r="O6" s="43">
        <v>2</v>
      </c>
      <c r="P6" s="43" t="str">
        <f t="shared" si="0"/>
        <v>HI HIX2</v>
      </c>
      <c r="Q6" s="44">
        <v>41640</v>
      </c>
      <c r="R6" s="44">
        <v>109574</v>
      </c>
    </row>
    <row r="7" spans="1:33" x14ac:dyDescent="0.25">
      <c r="A7" s="43" t="s">
        <v>86</v>
      </c>
      <c r="B7" s="43" t="s">
        <v>93</v>
      </c>
      <c r="C7" s="43" t="s">
        <v>94</v>
      </c>
      <c r="D7" s="43" t="s">
        <v>233</v>
      </c>
      <c r="E7" s="43" t="s">
        <v>107</v>
      </c>
      <c r="F7" s="43" t="s">
        <v>250</v>
      </c>
      <c r="G7" s="43" t="s">
        <v>238</v>
      </c>
      <c r="H7" s="43" t="s">
        <v>267</v>
      </c>
      <c r="I7" s="43" t="s">
        <v>206</v>
      </c>
      <c r="J7" s="43">
        <v>0</v>
      </c>
      <c r="K7" s="43">
        <v>10</v>
      </c>
      <c r="O7" s="43">
        <v>1</v>
      </c>
      <c r="P7" s="43" t="str">
        <f t="shared" si="0"/>
        <v>CCO - Brownsville1</v>
      </c>
      <c r="Q7" s="44">
        <v>41640</v>
      </c>
      <c r="R7" s="44">
        <v>109574</v>
      </c>
    </row>
    <row r="8" spans="1:33" x14ac:dyDescent="0.25">
      <c r="A8" s="43" t="s">
        <v>86</v>
      </c>
      <c r="B8" s="43" t="s">
        <v>93</v>
      </c>
      <c r="C8" s="43" t="s">
        <v>94</v>
      </c>
      <c r="D8" s="43" t="s">
        <v>233</v>
      </c>
      <c r="E8" s="43" t="s">
        <v>107</v>
      </c>
      <c r="F8" s="43" t="s">
        <v>264</v>
      </c>
      <c r="G8" s="43" t="s">
        <v>265</v>
      </c>
      <c r="H8" s="43" t="s">
        <v>270</v>
      </c>
      <c r="I8" s="43" t="s">
        <v>206</v>
      </c>
      <c r="J8" s="43">
        <v>0</v>
      </c>
      <c r="K8" s="43">
        <v>10</v>
      </c>
      <c r="O8" s="43">
        <v>2</v>
      </c>
      <c r="P8" s="43" t="str">
        <f t="shared" si="0"/>
        <v>CCO - Brownsville2</v>
      </c>
      <c r="Q8" s="44">
        <v>41640</v>
      </c>
      <c r="R8" s="44">
        <v>109574</v>
      </c>
    </row>
    <row r="9" spans="1:33" x14ac:dyDescent="0.25">
      <c r="A9" s="43" t="s">
        <v>83</v>
      </c>
      <c r="B9" s="43" t="s">
        <v>93</v>
      </c>
      <c r="C9" s="43" t="s">
        <v>97</v>
      </c>
      <c r="D9" s="43" t="s">
        <v>252</v>
      </c>
      <c r="E9" s="43" t="s">
        <v>107</v>
      </c>
      <c r="F9" s="43" t="s">
        <v>256</v>
      </c>
      <c r="G9" s="43" t="s">
        <v>150</v>
      </c>
      <c r="H9" s="43" t="s">
        <v>269</v>
      </c>
      <c r="I9" s="43" t="s">
        <v>203</v>
      </c>
      <c r="J9" s="43">
        <v>80</v>
      </c>
      <c r="K9" s="43">
        <v>100</v>
      </c>
      <c r="O9" s="43">
        <v>1</v>
      </c>
      <c r="P9" s="43" t="str">
        <f t="shared" si="0"/>
        <v>MD HIX1</v>
      </c>
      <c r="Q9" s="44">
        <v>41640</v>
      </c>
      <c r="R9" s="44">
        <v>109574</v>
      </c>
    </row>
    <row r="10" spans="1:33" x14ac:dyDescent="0.25">
      <c r="A10" s="43" t="s">
        <v>80</v>
      </c>
      <c r="B10" s="43" t="s">
        <v>93</v>
      </c>
      <c r="C10" s="43" t="s">
        <v>101</v>
      </c>
      <c r="D10" s="43" t="s">
        <v>253</v>
      </c>
      <c r="E10" s="43" t="s">
        <v>107</v>
      </c>
      <c r="F10" s="43" t="s">
        <v>257</v>
      </c>
      <c r="G10" s="43" t="s">
        <v>150</v>
      </c>
      <c r="H10" s="43" t="s">
        <v>269</v>
      </c>
      <c r="I10" s="43" t="s">
        <v>203</v>
      </c>
      <c r="J10" s="43">
        <v>0</v>
      </c>
      <c r="K10" s="43">
        <v>90</v>
      </c>
      <c r="O10" s="43">
        <v>1</v>
      </c>
      <c r="P10" s="43" t="str">
        <f t="shared" si="0"/>
        <v>NY HIX1</v>
      </c>
      <c r="Q10" s="44">
        <v>41640</v>
      </c>
      <c r="R10" s="44">
        <v>109574</v>
      </c>
    </row>
    <row r="11" spans="1:33" x14ac:dyDescent="0.25">
      <c r="A11" s="43" t="s">
        <v>81</v>
      </c>
      <c r="B11" s="43" t="s">
        <v>93</v>
      </c>
      <c r="C11" s="43" t="s">
        <v>99</v>
      </c>
      <c r="D11" s="43" t="s">
        <v>259</v>
      </c>
      <c r="E11" s="43" t="s">
        <v>107</v>
      </c>
      <c r="F11" s="43" t="s">
        <v>260</v>
      </c>
      <c r="G11" s="43" t="s">
        <v>150</v>
      </c>
      <c r="H11" s="43" t="s">
        <v>269</v>
      </c>
      <c r="I11" s="43" t="s">
        <v>203</v>
      </c>
      <c r="J11" s="43">
        <v>80</v>
      </c>
      <c r="K11" s="43">
        <v>90</v>
      </c>
      <c r="O11" s="43">
        <v>1</v>
      </c>
      <c r="P11" s="43" t="str">
        <f t="shared" si="0"/>
        <v>VT HIX1</v>
      </c>
      <c r="Q11" s="44">
        <v>41640</v>
      </c>
      <c r="R11" s="44">
        <v>109574</v>
      </c>
    </row>
    <row r="12" spans="1:33" x14ac:dyDescent="0.25">
      <c r="A12" s="43" t="s">
        <v>85</v>
      </c>
      <c r="B12" s="43" t="s">
        <v>93</v>
      </c>
      <c r="C12" s="43" t="s">
        <v>95</v>
      </c>
      <c r="D12" s="43" t="s">
        <v>253</v>
      </c>
      <c r="E12" s="43" t="s">
        <v>107</v>
      </c>
      <c r="F12" s="43" t="s">
        <v>257</v>
      </c>
      <c r="G12" s="43" t="s">
        <v>150</v>
      </c>
      <c r="H12" s="43" t="s">
        <v>269</v>
      </c>
      <c r="I12" s="43" t="s">
        <v>203</v>
      </c>
      <c r="J12" s="43">
        <v>0</v>
      </c>
      <c r="K12" s="43">
        <v>90</v>
      </c>
      <c r="O12" s="43">
        <v>1</v>
      </c>
      <c r="P12" s="43" t="str">
        <f t="shared" si="0"/>
        <v>CCO - Boise1</v>
      </c>
      <c r="Q12" s="44">
        <v>41640</v>
      </c>
      <c r="R12" s="44">
        <v>109574</v>
      </c>
    </row>
    <row r="13" spans="1:33" x14ac:dyDescent="0.25">
      <c r="A13" s="43" t="s">
        <v>84</v>
      </c>
      <c r="B13" s="43" t="s">
        <v>93</v>
      </c>
      <c r="C13" s="43" t="s">
        <v>96</v>
      </c>
      <c r="D13" s="43" t="s">
        <v>259</v>
      </c>
      <c r="E13" s="43" t="s">
        <v>107</v>
      </c>
      <c r="F13" s="43" t="s">
        <v>260</v>
      </c>
      <c r="G13" s="43" t="s">
        <v>150</v>
      </c>
      <c r="H13" s="43" t="s">
        <v>269</v>
      </c>
      <c r="I13" s="43" t="s">
        <v>203</v>
      </c>
      <c r="J13" s="43">
        <v>80</v>
      </c>
      <c r="K13" s="43">
        <v>90</v>
      </c>
      <c r="O13" s="43">
        <v>1</v>
      </c>
      <c r="P13" s="43" t="str">
        <f t="shared" si="0"/>
        <v>DC HIX1</v>
      </c>
      <c r="Q13" s="44">
        <v>41640</v>
      </c>
      <c r="R13" s="44">
        <v>109574</v>
      </c>
    </row>
    <row r="14" spans="1:33" x14ac:dyDescent="0.25">
      <c r="A14" s="43" t="s">
        <v>86</v>
      </c>
      <c r="B14" s="43" t="s">
        <v>93</v>
      </c>
      <c r="C14" s="43" t="s">
        <v>94</v>
      </c>
      <c r="D14" s="43" t="s">
        <v>253</v>
      </c>
      <c r="E14" s="43" t="s">
        <v>107</v>
      </c>
      <c r="F14" s="43" t="s">
        <v>261</v>
      </c>
      <c r="G14" s="43" t="s">
        <v>150</v>
      </c>
      <c r="H14" s="43" t="s">
        <v>269</v>
      </c>
      <c r="I14" s="43" t="s">
        <v>203</v>
      </c>
      <c r="J14" s="43">
        <v>0</v>
      </c>
      <c r="K14" s="43">
        <v>95</v>
      </c>
      <c r="O14" s="43">
        <v>3</v>
      </c>
      <c r="P14" s="43" t="str">
        <f>CONCATENATE(A14,O14)</f>
        <v>CCO - Brownsville3</v>
      </c>
      <c r="Q14" s="44">
        <v>41640</v>
      </c>
      <c r="R14" s="44">
        <v>109574</v>
      </c>
    </row>
  </sheetData>
  <dataValidations disablePrompts="1"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Clay Rowland</cp:lastModifiedBy>
  <cp:lastPrinted>2013-08-28T21:46:57Z</cp:lastPrinted>
  <dcterms:created xsi:type="dcterms:W3CDTF">2013-08-28T05:45:47Z</dcterms:created>
  <dcterms:modified xsi:type="dcterms:W3CDTF">2014-04-14T17:11:01Z</dcterms:modified>
</cp:coreProperties>
</file>