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6785" yWindow="105" windowWidth="5115" windowHeight="7830" tabRatio="785"/>
  </bookViews>
  <sheets>
    <sheet name="ACTUALS" sheetId="5" r:id="rId1"/>
    <sheet name="FORECASTS" sheetId="18" r:id="rId2"/>
    <sheet name="SLA Compliance Actuals" sheetId="21" r:id="rId3"/>
    <sheet name="Metric Definitions" sheetId="26" r:id="rId4"/>
    <sheet name="Projects" sheetId="20" r:id="rId5"/>
    <sheet name="Schedule" sheetId="12" r:id="rId6"/>
    <sheet name="Metrics" sheetId="19" r:id="rId7"/>
    <sheet name="SLA Definition" sheetId="23" r:id="rId8"/>
    <sheet name="Project SLA Config" sheetId="25" state="hidden" r:id="rId9"/>
    <sheet name="Reference" sheetId="22" state="hidden" r:id="rId10"/>
    <sheet name="Revision History" sheetId="24" state="hidden" r:id="rId11"/>
  </sheets>
  <definedNames>
    <definedName name="_xlnm.Print_Area" localSheetId="0">ACTUALS!$A$1:$M$28</definedName>
    <definedName name="_xlnm.Print_Area" localSheetId="1">FORECASTS!$A$1:$M$27</definedName>
    <definedName name="_xlnm.Print_Area" localSheetId="2">'SLA Compliance Actuals'!$C$1:$M$11</definedName>
    <definedName name="reportingPeriodList" localSheetId="8">INDEX(scheduleTable[],0,MATCH(ACTUALS!A1048574,scheduleTable[#Headers],0))</definedName>
    <definedName name="reportingPeriodList" localSheetId="2">INDEX(scheduleTable[],0,MATCH(ACTUALS!A1048574,scheduleTable[#Headers],0))</definedName>
    <definedName name="reportingPeriodList" localSheetId="7">INDEX(scheduleTable[],0,MATCH(ACTUALS!A1048574,scheduleTable[#Headers],0))</definedName>
    <definedName name="reportingPeriodList">INDEX(scheduleTable[],0,MATCH(ACTUALS!A1048574,scheduleTable[#Headers],0))</definedName>
    <definedName name="schedule" localSheetId="8">scheduleTable[#Headers]</definedName>
    <definedName name="schedule" localSheetId="2">scheduleTable[#Headers]</definedName>
    <definedName name="schedule" localSheetId="7">scheduleTable[#Headers]</definedName>
    <definedName name="schedule">scheduleTable[#Headers]</definedName>
  </definedNames>
  <calcPr calcId="145621" concurrentCalc="0"/>
</workbook>
</file>

<file path=xl/calcChain.xml><?xml version="1.0" encoding="utf-8"?>
<calcChain xmlns="http://schemas.openxmlformats.org/spreadsheetml/2006/main">
  <c r="B8" i="18" l="1"/>
  <c r="H12" i="21"/>
  <c r="P14" i="25"/>
  <c r="D8" i="21"/>
  <c r="P13" i="25"/>
  <c r="P12" i="25"/>
  <c r="P11" i="25"/>
  <c r="P3" i="25"/>
  <c r="P6" i="25"/>
  <c r="P10" i="25"/>
  <c r="P9" i="25"/>
  <c r="P4" i="25"/>
  <c r="P5" i="25"/>
  <c r="P7" i="25"/>
  <c r="P8" i="25"/>
  <c r="P2" i="25"/>
  <c r="B2" i="5"/>
  <c r="D5" i="21"/>
  <c r="D1" i="21"/>
  <c r="B55" i="21"/>
  <c r="B59" i="21"/>
  <c r="B56" i="21"/>
  <c r="B60" i="21"/>
  <c r="B57" i="21"/>
  <c r="B58" i="21"/>
  <c r="B61" i="21"/>
  <c r="B54" i="21"/>
  <c r="B35" i="21"/>
  <c r="B40" i="21"/>
  <c r="B42" i="21"/>
  <c r="B45" i="21"/>
  <c r="B51" i="21"/>
  <c r="B16" i="21"/>
  <c r="B20" i="21"/>
  <c r="B24" i="21"/>
  <c r="B28" i="21"/>
  <c r="B33" i="21"/>
  <c r="B39" i="21"/>
  <c r="B44" i="21"/>
  <c r="B46" i="21"/>
  <c r="B49" i="21"/>
  <c r="B13" i="21"/>
  <c r="B17" i="21"/>
  <c r="B21" i="21"/>
  <c r="B25" i="21"/>
  <c r="B29" i="21"/>
  <c r="B32" i="21"/>
  <c r="B34" i="21"/>
  <c r="B37" i="21"/>
  <c r="B43" i="21"/>
  <c r="B48" i="21"/>
  <c r="B50" i="21"/>
  <c r="B53" i="21"/>
  <c r="B14" i="21"/>
  <c r="B18" i="21"/>
  <c r="B22" i="21"/>
  <c r="B26" i="21"/>
  <c r="B30" i="21"/>
  <c r="B31" i="21"/>
  <c r="B36" i="21"/>
  <c r="B47" i="21"/>
  <c r="B23" i="21"/>
  <c r="B41" i="21"/>
  <c r="B27" i="21"/>
  <c r="B15" i="21"/>
  <c r="B12" i="21"/>
  <c r="B38" i="21"/>
  <c r="B52" i="21"/>
  <c r="B19" i="21"/>
  <c r="B9" i="5"/>
  <c r="D9" i="21"/>
  <c r="B5" i="18"/>
  <c r="B1" i="18"/>
  <c r="F38" i="21"/>
  <c r="E38" i="21"/>
  <c r="D38" i="21"/>
  <c r="I38" i="21"/>
  <c r="I31" i="21"/>
  <c r="D31" i="21"/>
  <c r="F31" i="21"/>
  <c r="E31" i="21"/>
  <c r="F18" i="21"/>
  <c r="E18" i="21"/>
  <c r="I18" i="21"/>
  <c r="D18" i="21"/>
  <c r="F32" i="21"/>
  <c r="I32" i="21"/>
  <c r="D32" i="21"/>
  <c r="E32" i="21"/>
  <c r="F17" i="21"/>
  <c r="E17" i="21"/>
  <c r="I17" i="21"/>
  <c r="D17" i="21"/>
  <c r="I44" i="21"/>
  <c r="D44" i="21"/>
  <c r="F44" i="21"/>
  <c r="E44" i="21"/>
  <c r="F24" i="21"/>
  <c r="I24" i="21"/>
  <c r="D24" i="21"/>
  <c r="E24" i="21"/>
  <c r="F45" i="21"/>
  <c r="E45" i="21"/>
  <c r="I45" i="21"/>
  <c r="D45" i="21"/>
  <c r="C54" i="21"/>
  <c r="F54" i="21"/>
  <c r="E54" i="21"/>
  <c r="D54" i="21"/>
  <c r="I54" i="21"/>
  <c r="C60" i="21"/>
  <c r="I60" i="21"/>
  <c r="D60" i="21"/>
  <c r="F60" i="21"/>
  <c r="E60" i="21"/>
  <c r="C12" i="21"/>
  <c r="E12" i="21"/>
  <c r="D12" i="21"/>
  <c r="I12" i="21"/>
  <c r="F30" i="21"/>
  <c r="E30" i="21"/>
  <c r="D30" i="21"/>
  <c r="I30" i="21"/>
  <c r="I43" i="21"/>
  <c r="D43" i="21"/>
  <c r="E43" i="21"/>
  <c r="F43" i="21"/>
  <c r="C13" i="21"/>
  <c r="E13" i="21"/>
  <c r="I13" i="21"/>
  <c r="D13" i="21"/>
  <c r="I20" i="21"/>
  <c r="D20" i="21"/>
  <c r="F20" i="21"/>
  <c r="E20" i="21"/>
  <c r="F42" i="21"/>
  <c r="E42" i="21"/>
  <c r="I42" i="21"/>
  <c r="D42" i="21"/>
  <c r="C56" i="21"/>
  <c r="F56" i="21"/>
  <c r="I56" i="21"/>
  <c r="D56" i="21"/>
  <c r="E56" i="21"/>
  <c r="I19" i="21"/>
  <c r="D19" i="21"/>
  <c r="F19" i="21"/>
  <c r="E19" i="21"/>
  <c r="I15" i="21"/>
  <c r="D15" i="21"/>
  <c r="E15" i="21"/>
  <c r="F15" i="21"/>
  <c r="I47" i="21"/>
  <c r="D47" i="21"/>
  <c r="F47" i="21"/>
  <c r="E47" i="21"/>
  <c r="F26" i="21"/>
  <c r="E26" i="21"/>
  <c r="I26" i="21"/>
  <c r="D26" i="21"/>
  <c r="F53" i="21"/>
  <c r="E53" i="21"/>
  <c r="I53" i="21"/>
  <c r="D53" i="21"/>
  <c r="F37" i="21"/>
  <c r="E37" i="21"/>
  <c r="I37" i="21"/>
  <c r="D37" i="21"/>
  <c r="F25" i="21"/>
  <c r="E25" i="21"/>
  <c r="I25" i="21"/>
  <c r="D25" i="21"/>
  <c r="F49" i="21"/>
  <c r="E49" i="21"/>
  <c r="D49" i="21"/>
  <c r="I49" i="21"/>
  <c r="F33" i="21"/>
  <c r="E33" i="21"/>
  <c r="I33" i="21"/>
  <c r="D33" i="21"/>
  <c r="F16" i="21"/>
  <c r="I16" i="21"/>
  <c r="D16" i="21"/>
  <c r="E16" i="21"/>
  <c r="F40" i="21"/>
  <c r="I40" i="21"/>
  <c r="D40" i="21"/>
  <c r="E40" i="21"/>
  <c r="C58" i="21"/>
  <c r="F58" i="21"/>
  <c r="E58" i="21"/>
  <c r="I58" i="21"/>
  <c r="D58" i="21"/>
  <c r="C59" i="21"/>
  <c r="I59" i="21"/>
  <c r="D59" i="21"/>
  <c r="E59" i="21"/>
  <c r="F59" i="21"/>
  <c r="F41" i="21"/>
  <c r="E41" i="21"/>
  <c r="D41" i="21"/>
  <c r="I41" i="21"/>
  <c r="F48" i="21"/>
  <c r="I48" i="21"/>
  <c r="D48" i="21"/>
  <c r="E48" i="21"/>
  <c r="I23" i="21"/>
  <c r="D23" i="21"/>
  <c r="F23" i="21"/>
  <c r="E23" i="21"/>
  <c r="I14" i="21"/>
  <c r="E14" i="21"/>
  <c r="D14" i="21"/>
  <c r="F29" i="21"/>
  <c r="E29" i="21"/>
  <c r="I29" i="21"/>
  <c r="D29" i="21"/>
  <c r="I39" i="21"/>
  <c r="D39" i="21"/>
  <c r="F39" i="21"/>
  <c r="E39" i="21"/>
  <c r="C61" i="21"/>
  <c r="F61" i="21"/>
  <c r="E61" i="21"/>
  <c r="I61" i="21"/>
  <c r="D61" i="21"/>
  <c r="I52" i="21"/>
  <c r="D52" i="21"/>
  <c r="F52" i="21"/>
  <c r="E52" i="21"/>
  <c r="I27" i="21"/>
  <c r="D27" i="21"/>
  <c r="E27" i="21"/>
  <c r="F27" i="21"/>
  <c r="I36" i="21"/>
  <c r="D36" i="21"/>
  <c r="F36" i="21"/>
  <c r="E36" i="21"/>
  <c r="F22" i="21"/>
  <c r="E22" i="21"/>
  <c r="I22" i="21"/>
  <c r="D22" i="21"/>
  <c r="F50" i="21"/>
  <c r="E50" i="21"/>
  <c r="I50" i="21"/>
  <c r="D50" i="21"/>
  <c r="F34" i="21"/>
  <c r="E34" i="21"/>
  <c r="D34" i="21"/>
  <c r="I34" i="21"/>
  <c r="F21" i="21"/>
  <c r="E21" i="21"/>
  <c r="I21" i="21"/>
  <c r="D21" i="21"/>
  <c r="F46" i="21"/>
  <c r="E46" i="21"/>
  <c r="I46" i="21"/>
  <c r="D46" i="21"/>
  <c r="I28" i="21"/>
  <c r="D28" i="21"/>
  <c r="F28" i="21"/>
  <c r="E28" i="21"/>
  <c r="I51" i="21"/>
  <c r="D51" i="21"/>
  <c r="E51" i="21"/>
  <c r="F51" i="21"/>
  <c r="I35" i="21"/>
  <c r="D35" i="21"/>
  <c r="E35" i="21"/>
  <c r="F35" i="21"/>
  <c r="C57" i="21"/>
  <c r="F57" i="21"/>
  <c r="E57" i="21"/>
  <c r="I57" i="21"/>
  <c r="D57" i="21"/>
  <c r="C55" i="21"/>
  <c r="I55" i="21"/>
  <c r="D55" i="21"/>
  <c r="F55" i="21"/>
  <c r="E55" i="21"/>
  <c r="C30" i="21"/>
  <c r="C43" i="21"/>
  <c r="C52" i="21"/>
  <c r="C27" i="21"/>
  <c r="C36" i="21"/>
  <c r="C22" i="21"/>
  <c r="C50" i="21"/>
  <c r="C34" i="21"/>
  <c r="C21" i="21"/>
  <c r="C46" i="21"/>
  <c r="C28" i="21"/>
  <c r="C51" i="21"/>
  <c r="C35" i="21"/>
  <c r="C38" i="21"/>
  <c r="C41" i="21"/>
  <c r="C31" i="21"/>
  <c r="C18" i="21"/>
  <c r="C48" i="21"/>
  <c r="C32" i="21"/>
  <c r="C17" i="21"/>
  <c r="C44" i="21"/>
  <c r="C24" i="21"/>
  <c r="C45" i="21"/>
  <c r="C23" i="21"/>
  <c r="C14" i="21"/>
  <c r="C29" i="21"/>
  <c r="C39" i="21"/>
  <c r="C20" i="21"/>
  <c r="C42" i="21"/>
  <c r="C19" i="21"/>
  <c r="C15" i="21"/>
  <c r="C47" i="21"/>
  <c r="C26" i="21"/>
  <c r="C53" i="21"/>
  <c r="C37" i="21"/>
  <c r="C25" i="21"/>
  <c r="C49" i="21"/>
  <c r="C33" i="21"/>
  <c r="C16" i="21"/>
  <c r="C40" i="21"/>
  <c r="B9" i="18"/>
  <c r="B3" i="5"/>
  <c r="B2" i="18"/>
  <c r="D2" i="21"/>
  <c r="B3" i="18"/>
  <c r="D3" i="21"/>
</calcChain>
</file>

<file path=xl/sharedStrings.xml><?xml version="1.0" encoding="utf-8"?>
<sst xmlns="http://schemas.openxmlformats.org/spreadsheetml/2006/main" count="1094" uniqueCount="328">
  <si>
    <t>Reporting Period</t>
  </si>
  <si>
    <t>Due Date</t>
  </si>
  <si>
    <t>Metric</t>
  </si>
  <si>
    <t>Definition</t>
  </si>
  <si>
    <t>Calls Offered</t>
  </si>
  <si>
    <t xml:space="preserve">The number of contact calls coming to the contact center. Typically these are calls started in the IVR (if the project has an IVR). </t>
  </si>
  <si>
    <t>The percent of transactions abandoned before being answered by a live CSR, abandoned in the IVR, withdrawn from consideration before decision made.</t>
  </si>
  <si>
    <t>Forecast</t>
  </si>
  <si>
    <t>Agent Efficiency</t>
  </si>
  <si>
    <t>AB Rate</t>
  </si>
  <si>
    <t>DATA_TYPE_NAME</t>
  </si>
  <si>
    <t>TYPE</t>
  </si>
  <si>
    <t>VALUE_TYPE</t>
  </si>
  <si>
    <t>STATUS</t>
  </si>
  <si>
    <t>HAS_TARGET</t>
  </si>
  <si>
    <t>HAS_FORECAST</t>
  </si>
  <si>
    <t>IS_CALCULATED</t>
  </si>
  <si>
    <t>FUNCTIONAL_AREA</t>
  </si>
  <si>
    <t>RECORD_EFF_DT</t>
  </si>
  <si>
    <t>RECORD_END_DT</t>
  </si>
  <si>
    <t>LABEL</t>
  </si>
  <si>
    <t>DECIMAL</t>
  </si>
  <si>
    <t>Corporate Standard</t>
  </si>
  <si>
    <t>Decimal</t>
  </si>
  <si>
    <t>Y</t>
  </si>
  <si>
    <t>Contact Center</t>
  </si>
  <si>
    <t>HI HIX</t>
  </si>
  <si>
    <t>WE 01/11/2014</t>
  </si>
  <si>
    <t>WE 01/18/2014</t>
  </si>
  <si>
    <t>WE 01/25/2014</t>
  </si>
  <si>
    <t>WE 02/01/2014</t>
  </si>
  <si>
    <t>WE 02/08/2014</t>
  </si>
  <si>
    <t>WE 02/15/2014</t>
  </si>
  <si>
    <t>WE 02/22/2014</t>
  </si>
  <si>
    <t>WE 03/01/2014</t>
  </si>
  <si>
    <t>WE 03/08/2014</t>
  </si>
  <si>
    <t>WE 03/15/2014</t>
  </si>
  <si>
    <t>WE 03/22/2014</t>
  </si>
  <si>
    <t>WE 03/29/2014</t>
  </si>
  <si>
    <t>WE 04/05/2014</t>
  </si>
  <si>
    <t>WE 04/12/2014</t>
  </si>
  <si>
    <t>WE 04/19/2014</t>
  </si>
  <si>
    <t>WE 04/26/2014</t>
  </si>
  <si>
    <t>WE 05/03/2014</t>
  </si>
  <si>
    <t>WE 05/10/2014</t>
  </si>
  <si>
    <t>WE 05/17/2014</t>
  </si>
  <si>
    <t>WE 05/24/2014</t>
  </si>
  <si>
    <t>WE 05/31/2014</t>
  </si>
  <si>
    <t>WE 06/07/2014</t>
  </si>
  <si>
    <t>WE 06/14/2014</t>
  </si>
  <si>
    <t>WE 06/21/2014</t>
  </si>
  <si>
    <t>WE 06/28/2014</t>
  </si>
  <si>
    <t>WE 07/05/2014</t>
  </si>
  <si>
    <t>WE 07/12/2014</t>
  </si>
  <si>
    <t>WE 07/19/2014</t>
  </si>
  <si>
    <t>WE 07/26/2014</t>
  </si>
  <si>
    <t>WE 08/02/2014</t>
  </si>
  <si>
    <t>WE 08/09/2014</t>
  </si>
  <si>
    <t>WE 08/16/2014</t>
  </si>
  <si>
    <t>WE 08/23/2014</t>
  </si>
  <si>
    <t>WE 08/30/2014</t>
  </si>
  <si>
    <t>WE 09/06/2014</t>
  </si>
  <si>
    <t>WE 09/13/2014</t>
  </si>
  <si>
    <t>WE 09/20/2014</t>
  </si>
  <si>
    <t>WE 09/27/2014</t>
  </si>
  <si>
    <t>WE 10/04/2014</t>
  </si>
  <si>
    <t>WE 10/11/2014</t>
  </si>
  <si>
    <t>WE 10/18/2014</t>
  </si>
  <si>
    <t>WE 10/25/2014</t>
  </si>
  <si>
    <t>WE 11/01/2014</t>
  </si>
  <si>
    <t>WE 11/08/2014</t>
  </si>
  <si>
    <t>WE 11/15/2014</t>
  </si>
  <si>
    <t>WE 11/22/2014</t>
  </si>
  <si>
    <t>WE 11/29/2014</t>
  </si>
  <si>
    <t>WE 12/06/2014</t>
  </si>
  <si>
    <t>WE 12/13/2014</t>
  </si>
  <si>
    <t>WE 12/20/2014</t>
  </si>
  <si>
    <t>WE 12/27/2014</t>
  </si>
  <si>
    <t>WE 01/03/2015</t>
  </si>
  <si>
    <t>PROJECT_NAME</t>
  </si>
  <si>
    <t>NY HIX</t>
  </si>
  <si>
    <t>VT HIX</t>
  </si>
  <si>
    <t>CT HIX</t>
  </si>
  <si>
    <t>MD HIX</t>
  </si>
  <si>
    <t>DC HIX</t>
  </si>
  <si>
    <t>CCO - Boise</t>
  </si>
  <si>
    <t>CCO - Brownsville</t>
  </si>
  <si>
    <t>Comments</t>
  </si>
  <si>
    <t>CATEGORY</t>
  </si>
  <si>
    <t>WE 01/04/2014</t>
  </si>
  <si>
    <t>Project</t>
  </si>
  <si>
    <t>Program</t>
  </si>
  <si>
    <t>Geography</t>
  </si>
  <si>
    <t>HIX</t>
  </si>
  <si>
    <t>Texas</t>
  </si>
  <si>
    <t>Idaho</t>
  </si>
  <si>
    <t>District of Columbia</t>
  </si>
  <si>
    <t>Maryland</t>
  </si>
  <si>
    <t>Connecticut</t>
  </si>
  <si>
    <t>Vermont</t>
  </si>
  <si>
    <t>Hawaii</t>
  </si>
  <si>
    <t>New York</t>
  </si>
  <si>
    <t>DEFAULT_PROGRAM_NAME</t>
  </si>
  <si>
    <t>DEFAULT_GEOGRAPHY_NAME</t>
  </si>
  <si>
    <t>Actual</t>
  </si>
  <si>
    <t>Reporting Period Type</t>
  </si>
  <si>
    <t>Reporting Period Types</t>
  </si>
  <si>
    <t>Monthly</t>
  </si>
  <si>
    <t>Weekly</t>
  </si>
  <si>
    <t>Weekly Actual Due Date</t>
  </si>
  <si>
    <t>Weekly Forecast Due Date</t>
  </si>
  <si>
    <t>Monthly Actual Due Date</t>
  </si>
  <si>
    <t>Monthly Forecast Due Date</t>
  </si>
  <si>
    <t>ME 01/31/2014</t>
  </si>
  <si>
    <t>ME 02/28/2014</t>
  </si>
  <si>
    <t>ME 03/31/2014</t>
  </si>
  <si>
    <t>ME 04/30/2014</t>
  </si>
  <si>
    <t>ME 05/31/2014</t>
  </si>
  <si>
    <t>ME 06/30/2014</t>
  </si>
  <si>
    <t>ME 07/31/2014</t>
  </si>
  <si>
    <t>ME 08/31/2014</t>
  </si>
  <si>
    <t>ME 09/30/2014</t>
  </si>
  <si>
    <t>ME 10/31/2014</t>
  </si>
  <si>
    <t>ME 11/30/2014</t>
  </si>
  <si>
    <t>ME 12/31/2014</t>
  </si>
  <si>
    <t>AMP Contact Center Data Collection Schedule</t>
  </si>
  <si>
    <t xml:space="preserve">Contact Volumes </t>
  </si>
  <si>
    <t>Inbound Calls</t>
  </si>
  <si>
    <t xml:space="preserve">Calls Created </t>
  </si>
  <si>
    <t>Calls Contained in IVR</t>
  </si>
  <si>
    <t>Calls Handled</t>
  </si>
  <si>
    <t>Web Chats</t>
  </si>
  <si>
    <t>Web Chats Created</t>
  </si>
  <si>
    <t>Web Chats Handled</t>
  </si>
  <si>
    <t>Voice Mail</t>
  </si>
  <si>
    <t>Voice Mails Created</t>
  </si>
  <si>
    <t>Voice Mails Handled</t>
  </si>
  <si>
    <t>Outbound Calls</t>
  </si>
  <si>
    <t>Outbound Calls Attempted</t>
  </si>
  <si>
    <t>Contact Arrival Pattern</t>
  </si>
  <si>
    <t xml:space="preserve">Staff Level </t>
  </si>
  <si>
    <t>Max Number of Agents in Training</t>
  </si>
  <si>
    <t xml:space="preserve">Max Number of Agents on Payroll </t>
  </si>
  <si>
    <t>Shrinkage</t>
  </si>
  <si>
    <t>Unplanned Absenteeism Percentage (e.g., sick)</t>
  </si>
  <si>
    <t>Planned Absenteeism Percentage (e.g., Vacation)</t>
  </si>
  <si>
    <t>Planned Unpaid Absenteeism Percentage (e.g., FMLA/LOA)</t>
  </si>
  <si>
    <t>At Work - Not handling Contacts Percentage (e.g., training, meetings)</t>
  </si>
  <si>
    <t>Attrition</t>
  </si>
  <si>
    <t xml:space="preserve">Number of Skilled Agents "on the floor" that Attritted </t>
  </si>
  <si>
    <t>Occupancy</t>
  </si>
  <si>
    <t>Total Utilization</t>
  </si>
  <si>
    <t xml:space="preserve">Performance </t>
  </si>
  <si>
    <t xml:space="preserve">Handle Time </t>
  </si>
  <si>
    <t xml:space="preserve">Average Handle Time  </t>
  </si>
  <si>
    <t>Max Handle Time</t>
  </si>
  <si>
    <t xml:space="preserve">Speed to Answer </t>
  </si>
  <si>
    <t>Average Speed to Answer</t>
  </si>
  <si>
    <t>Max Speed to Answer</t>
  </si>
  <si>
    <t>Client Behavior</t>
  </si>
  <si>
    <t>Average Time Client's Wait before Abandon</t>
  </si>
  <si>
    <t>Service Level Agreement (SLA) Compliance</t>
  </si>
  <si>
    <t>Days of Operation</t>
  </si>
  <si>
    <t xml:space="preserve">Max Number of Agents Needed to Handle Contacts </t>
  </si>
  <si>
    <t xml:space="preserve">Max Number of Agents Scheduled to Handle Contacts </t>
  </si>
  <si>
    <t xml:space="preserve">Max Number of Agents Available to Handle Contacts </t>
  </si>
  <si>
    <t>Default</t>
  </si>
  <si>
    <t>Percentage</t>
  </si>
  <si>
    <t>Time</t>
  </si>
  <si>
    <t>Forecast Comments</t>
  </si>
  <si>
    <t>Actual Key Contact Center Data</t>
  </si>
  <si>
    <t>Forecasted Key Contact Center Data</t>
  </si>
  <si>
    <t>Contact Center Service Level Agreements</t>
  </si>
  <si>
    <t>SUB_CATEGORY</t>
  </si>
  <si>
    <t>DISPLAY_FORMAT</t>
  </si>
  <si>
    <t>Proposal Statistics</t>
  </si>
  <si>
    <t>DATA_TYPE</t>
  </si>
  <si>
    <t>METRIC_NAME</t>
  </si>
  <si>
    <t>HAS_ACTUAL</t>
  </si>
  <si>
    <t>IS_SLA</t>
  </si>
  <si>
    <t>N</t>
  </si>
  <si>
    <t>Active</t>
  </si>
  <si>
    <t>Inactive</t>
  </si>
  <si>
    <t>Date</t>
  </si>
  <si>
    <t>Version</t>
  </si>
  <si>
    <t>Description</t>
  </si>
  <si>
    <t>Author</t>
  </si>
  <si>
    <t>Clay Rowland</t>
  </si>
  <si>
    <t>CALLS_CREATED</t>
  </si>
  <si>
    <t>CALLS_CONTAINED_IN_IVR</t>
  </si>
  <si>
    <t>CALLS_OFFERED</t>
  </si>
  <si>
    <t>CALLS_HANDLED</t>
  </si>
  <si>
    <t>WEB_CHATS_CREATED</t>
  </si>
  <si>
    <t>WEB_CHATS_HANDLED</t>
  </si>
  <si>
    <t>VOICE_MAILS_CREATED</t>
  </si>
  <si>
    <t>VOICE_MAILS_HANDLED</t>
  </si>
  <si>
    <t>OUTBOUND_CALLS_ATTEMPTED</t>
  </si>
  <si>
    <t>PEAK_DAY_PERCENTAGE</t>
  </si>
  <si>
    <t>MAX_NUMBER_OF_AGENTS_IN_TRAINING</t>
  </si>
  <si>
    <t>MAX_NUMBER_OF_AGENTS_ON_PAYROLL</t>
  </si>
  <si>
    <t>MAX_NUMBER_OF_AGENTS_NEEDED_TO_HANDLE_CONTACTS</t>
  </si>
  <si>
    <t>MAX_NUMBER_OF_AGENTS_SCHEDULED_TO_HANDLE_CONTACTS</t>
  </si>
  <si>
    <t>MAX_NUMBER_OF_AGENTS_AVAILABLE_TO_HANDLE_CONTACTS</t>
  </si>
  <si>
    <t>UNPLANNED_ABSENTEEISM_PERCENTAGE</t>
  </si>
  <si>
    <t>PLANNED_ABSENTEEISM_PERCENTAGE</t>
  </si>
  <si>
    <t>PLANNED_UNPAID_ABSENTEEISM_PERCENTAGE</t>
  </si>
  <si>
    <t>AT_WORK_NOT_HANDLING_CONTACTS_PERCENTAGE</t>
  </si>
  <si>
    <t>NUMBER_OF_SKILLED_AGENTS_ATTRITTED</t>
  </si>
  <si>
    <t>OCCUPANCY</t>
  </si>
  <si>
    <t>TOTAL_UTILIZATION</t>
  </si>
  <si>
    <t>AVERAGE_HANDLE_TIME</t>
  </si>
  <si>
    <t>MAX_HANDLE_TIME</t>
  </si>
  <si>
    <t>AVERAGE_SPEED_TO_ANSWER</t>
  </si>
  <si>
    <t>MAX_SPEED_TO_ANSWER</t>
  </si>
  <si>
    <t>AB_RATE</t>
  </si>
  <si>
    <t>AVERAGE_ABANDON_WAIT_TIME</t>
  </si>
  <si>
    <t>DAYS_OF_OPERATION</t>
  </si>
  <si>
    <t>SLA_NAME</t>
  </si>
  <si>
    <t>METRIC_RELATIONSHIP</t>
  </si>
  <si>
    <t>Metric Exists</t>
  </si>
  <si>
    <t>Metric Does Not Exist</t>
  </si>
  <si>
    <t>Not Applicable</t>
  </si>
  <si>
    <t>IS_MONTHLY</t>
  </si>
  <si>
    <t>IS_WEEKLY</t>
  </si>
  <si>
    <t>SORT_ORDER</t>
  </si>
  <si>
    <t>Category</t>
  </si>
  <si>
    <t>Draft</t>
  </si>
  <si>
    <t>Added table formatting;  Removed invalid metrics from Actuals and Forecasts tab;  Added Reference tab to capture valid values lists for data validation drop downs;  Added separate SLA tab for definition of SLAs;  Updated metric/SLA names with technical names;  Added HAS_ACTUAL column to Metrics and SLA tabs to represent which should appear on the Actuals tab;  Added IS_SLA field to Metrics and SLA tab to represent which should appear on the SLAs tab for data collection;  Added SORT_ORDER to indicate in what order the metrics/SLAs should be displayed on the template;  Added IS_WEEKLY and IS_MONTHLY to capture whether or not the metric/SLA should be included in the weekly and monthly templates;</t>
  </si>
  <si>
    <t>START_DATE</t>
  </si>
  <si>
    <t>END_DATE</t>
  </si>
  <si>
    <t>FREQUENCY</t>
  </si>
  <si>
    <t>PROGRAM_NAME</t>
  </si>
  <si>
    <t>Reference Value</t>
  </si>
  <si>
    <t>REFERENCE_VALUE_DISPLAY_FORMAT</t>
  </si>
  <si>
    <t>Less than 5% of total inbound calls in a month abandoned by the client</t>
  </si>
  <si>
    <t>SLA Compliance Result for Reporting Period</t>
  </si>
  <si>
    <t>At least 80% of inbound calls received in a week answered by an agent within 30 seconds of being placed in a queue</t>
  </si>
  <si>
    <t>SLA Requirement</t>
  </si>
  <si>
    <t>SLA Compliance (Due on the Monday AFTER the End of the Reporting Period)</t>
  </si>
  <si>
    <t>SLA Compliance Comments</t>
  </si>
  <si>
    <t>Frequency at which SLA Compliance is Determined</t>
  </si>
  <si>
    <t>AB_RATE_MAX</t>
  </si>
  <si>
    <t>OFFERED_ASA_MIN</t>
  </si>
  <si>
    <t>SLA_LABEL</t>
  </si>
  <si>
    <t>Minimum Percent of Inbound Calls Answered within Required Seconds</t>
  </si>
  <si>
    <t>PROJECT_SLA_LABEL</t>
  </si>
  <si>
    <t>Abandonment Rate</t>
  </si>
  <si>
    <t>AB RATE</t>
  </si>
  <si>
    <t>SERVICE LEVEL</t>
  </si>
  <si>
    <t>PRIMARY_METRIC_NAME</t>
  </si>
  <si>
    <t>SECONDARY_METRIC_NAME</t>
  </si>
  <si>
    <t>REFERENCE_VALUE_CALC_DESC</t>
  </si>
  <si>
    <t>(Total Calls Handled with ASA &lt;= 30 Seconds) / (Total Inbound Calls)</t>
  </si>
  <si>
    <t>SECONDARY_METRIC_THRESHOLD_LOW</t>
  </si>
  <si>
    <t>SECONDARY_METRIC_THRESHOLD_HIGH</t>
  </si>
  <si>
    <t>PRIMARY_METRIC_THRESHOLD_HIGH</t>
  </si>
  <si>
    <t>PRIMARY_METRIC_THRESHOLD_LOW</t>
  </si>
  <si>
    <t>SORT_ID</t>
  </si>
  <si>
    <t>Less than 10% of total inbound calls in a month abandoned by the client</t>
  </si>
  <si>
    <t>SLA Category</t>
  </si>
  <si>
    <t>OCCUPANCY_MIN</t>
  </si>
  <si>
    <t>OCCUPANCY_MAX</t>
  </si>
  <si>
    <t>Minimum CCR Occupancy</t>
  </si>
  <si>
    <t>Maximum CCR Occupancy</t>
  </si>
  <si>
    <t>More than 80% Occupancy for CCR Staff</t>
  </si>
  <si>
    <t>Less than 90% Occupancy for CCR Staff</t>
  </si>
  <si>
    <t>CCR Occupancy Required Range</t>
  </si>
  <si>
    <t>OCCUPANCY_RANGE</t>
  </si>
  <si>
    <t>Occupancy between 80% and 90% for CCR Staff</t>
  </si>
  <si>
    <t>Less than 95% Occupancy for CCR Staff</t>
  </si>
  <si>
    <t xml:space="preserve"> </t>
  </si>
  <si>
    <t>Maximum Percent of Inbound Calls Abandoned</t>
  </si>
  <si>
    <t>Less than 10% of inbound calls in any single English or Spanish queue abandoned by the client</t>
  </si>
  <si>
    <t>Maximum of Abandonment Rate by Queue for English and Spanish Queues</t>
  </si>
  <si>
    <t>REFERENCE_VALUE_DESC</t>
  </si>
  <si>
    <t>% abandoned of total inbound calls for the reporting period.</t>
  </si>
  <si>
    <t>% of total inbound calls for the reporting period answered within 30 seconds or less.</t>
  </si>
  <si>
    <t>% occupancy for the reporting period.</t>
  </si>
  <si>
    <t>Highest % abandoned by queue (English or Spanish only) for the reporting period.</t>
  </si>
  <si>
    <t>Schedule</t>
  </si>
  <si>
    <t>GEOGRAPHY_NAME</t>
  </si>
  <si>
    <t>Peak Week Percentage</t>
  </si>
  <si>
    <t>PEAK_WEEK_PERCENTAGE</t>
  </si>
  <si>
    <t>Peak Day Percentage</t>
  </si>
  <si>
    <t>Contact Center  Key Metrics</t>
  </si>
  <si>
    <t xml:space="preserve">Metric </t>
  </si>
  <si>
    <t>A measure of how effectively the IVR addresses issues and questions of end users who call it.  This metric is not as useful as it may appear because it cannot discriminate between instances where customers get frustrated and hang up vs. they hang up after getting the response to their issue or question.</t>
  </si>
  <si>
    <t xml:space="preserve">The number of calls sent to agent queues.  Typically these are measured by the calls that were routed by the ACD to all agent queues.   </t>
  </si>
  <si>
    <t>Count of calls handled by an agent or picked up at an agent terminal.  Does not include calls terminating in the IVR.</t>
  </si>
  <si>
    <t>The total number of web chats that came into the contact center.</t>
  </si>
  <si>
    <t xml:space="preserve">The number of web chats handled by agent queue. Count of webchats handled by an agent or picked up at an agent terminal.  </t>
  </si>
  <si>
    <t>The total number of voice mails left by customers for the contact center.</t>
  </si>
  <si>
    <t>The number of voice mails handled by an agent (voice mails are handled when they are retrieved by an agent).</t>
  </si>
  <si>
    <r>
      <rPr>
        <sz val="10"/>
        <rFont val="Calibri"/>
        <family val="2"/>
        <scheme val="minor"/>
      </rPr>
      <t xml:space="preserve">The total number of outbound calls attempted by agents.  </t>
    </r>
    <r>
      <rPr>
        <sz val="10"/>
        <color rgb="FFFF0000"/>
        <rFont val="Calibri"/>
        <family val="2"/>
        <scheme val="minor"/>
      </rPr>
      <t/>
    </r>
  </si>
  <si>
    <t>Represents the maximum number of agents that were in training at anytime during the week.</t>
  </si>
  <si>
    <t>Represents the maximum number of paid agents; includes agents working "on the floor", in training, or on planned or unplanned leave.</t>
  </si>
  <si>
    <r>
      <t xml:space="preserve">Max Number of Agents </t>
    </r>
    <r>
      <rPr>
        <i/>
        <u/>
        <sz val="10"/>
        <color rgb="FF3F3F3F"/>
        <rFont val="Calibri"/>
        <family val="2"/>
        <scheme val="minor"/>
      </rPr>
      <t>Needed</t>
    </r>
    <r>
      <rPr>
        <sz val="10"/>
        <color rgb="FF3F3F3F"/>
        <rFont val="Calibri"/>
        <family val="2"/>
        <scheme val="minor"/>
      </rPr>
      <t xml:space="preserve"> to Handle Contacts </t>
    </r>
  </si>
  <si>
    <t xml:space="preserve">Represents the maximum number of fully-skilled, full-time agents necessary to be available to handle contacts in order to meet target service levels. </t>
  </si>
  <si>
    <r>
      <t xml:space="preserve">Max Number of Agents </t>
    </r>
    <r>
      <rPr>
        <i/>
        <u/>
        <sz val="10"/>
        <color rgb="FF3F3F3F"/>
        <rFont val="Calibri"/>
        <family val="2"/>
        <scheme val="minor"/>
      </rPr>
      <t>Scheduled</t>
    </r>
    <r>
      <rPr>
        <sz val="10"/>
        <color rgb="FF3F3F3F"/>
        <rFont val="Calibri"/>
        <family val="2"/>
        <scheme val="minor"/>
      </rPr>
      <t xml:space="preserve"> to Handle Contacts </t>
    </r>
  </si>
  <si>
    <t xml:space="preserve">Represents the maximum number of fully-skilled, full-time agents scheduled to be available to handle contacts.  </t>
  </si>
  <si>
    <r>
      <t xml:space="preserve">Max Number of Agents </t>
    </r>
    <r>
      <rPr>
        <i/>
        <u/>
        <sz val="10"/>
        <color rgb="FF3F3F3F"/>
        <rFont val="Calibri"/>
        <family val="2"/>
        <scheme val="minor"/>
      </rPr>
      <t xml:space="preserve">Available </t>
    </r>
    <r>
      <rPr>
        <sz val="10"/>
        <color rgb="FF3F3F3F"/>
        <rFont val="Calibri"/>
        <family val="2"/>
        <scheme val="minor"/>
      </rPr>
      <t xml:space="preserve">to Handle Contacts </t>
    </r>
  </si>
  <si>
    <t xml:space="preserve">Represents the maximum number of fully-skilled, full-time agents that showed up to work their shift to handle contacts.  </t>
  </si>
  <si>
    <t xml:space="preserve">The amount of time (as a percent of total scheduled hours) lost due to unscheduled and unapproved absenteeism. </t>
  </si>
  <si>
    <t xml:space="preserve">Represents the percentage of time resulting from planned absenses (e.g., PTO/vacation) </t>
  </si>
  <si>
    <t xml:space="preserve">Percentage of time resulting from planned unpaid leave (FMLA/LOA)  </t>
  </si>
  <si>
    <t>Percentage of time agents are paid and present performing work related activities but are not available to handle contacts (e.g., training, meetings, mentoring, special projects, other work).</t>
  </si>
  <si>
    <t>The number of agents that leave the contact center for any reason (voluntary or involuntary termination, including agent losses resulting from transfers/promotions within the organization).   Attrition of new hires during training is excluded).</t>
  </si>
  <si>
    <t xml:space="preserve">The percentage of time agents actually spend handling assigned transactions against the available or idle time. If occupancy is too high, agents will experience burn out as they have little or no wait times between transactions.  Concurrently, service levels will degrade because no agents will be available to handle the next offered transaction.  </t>
  </si>
  <si>
    <t xml:space="preserve">The amount of time agents spend talking to a contact, in after call work and time spent "idle" compared to the total paid time.  </t>
  </si>
  <si>
    <t>Average number of seconds agents spent handling calls for the reporting period.  Handle time = Talk time + Hold Time + After Call Work/Wrap Time.</t>
  </si>
  <si>
    <t>The maximum handle time of a single call during the week.</t>
  </si>
  <si>
    <t xml:space="preserve">Average length of time (in seconds) the contacts spent in the queue before being addressed/processed/having direct access to an agent.    </t>
  </si>
  <si>
    <t xml:space="preserve">The maximum wait time of a single caller before reaching an agent (during the week). </t>
  </si>
  <si>
    <t>Average Wait Time Before Abandon</t>
  </si>
  <si>
    <t xml:space="preserve">The average length of time (in seconds) a caller will wait before they abandon.  </t>
  </si>
  <si>
    <t>The number of days the contact center was open for operation over the course of the week.</t>
  </si>
  <si>
    <t>Compliance with Speed to Answer  (&lt;XX Sec)</t>
  </si>
  <si>
    <t xml:space="preserve">The percentage of calls meeting the speed to answer SLA.  </t>
  </si>
  <si>
    <t xml:space="preserve">The percentage of calls offered for the day of the week with the highest percentage of calls offered for the week.  </t>
  </si>
  <si>
    <t>The percentage of calls offered for the week of the month with the highest percentage of calls offered for the month.</t>
  </si>
  <si>
    <t>What is to be entered in the reference value</t>
  </si>
  <si>
    <t>User experience updates;  dynamic SLA Compliance Actuals tab;</t>
  </si>
  <si>
    <t>Pamela Ketchum</t>
  </si>
  <si>
    <t>Add metrics definitions;  Remove reporting type drop down;  Add Peak Week Percentage metric;  Remove target fields;  Update column order on SLA Compliance Actuals tab;</t>
  </si>
  <si>
    <t>Fail</t>
  </si>
  <si>
    <t>Average Time Clients Wait before Abandon</t>
  </si>
  <si>
    <t>Weekly Actuals (Due on the Monday AFTER the End of the Reporting Period)</t>
  </si>
  <si>
    <t>Weekly Forecast (Due on the Monday BEFORE the Start of the Reporting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</si>
</sst>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2" x14ac:knownFonts="1">
    <font>
      <sz val="11"/>
      <color theme="1"/>
      <name val="Calibri"/>
      <family val="2"/>
      <scheme val="minor"/>
    </font>
    <font>
      <b/>
      <i/>
      <sz val="11"/>
      <color theme="1"/>
      <name val="Calibri"/>
      <family val="2"/>
      <scheme val="minor"/>
    </font>
    <font>
      <b/>
      <i/>
      <sz val="16"/>
      <color theme="1"/>
      <name val="Calibri"/>
      <family val="2"/>
      <scheme val="minor"/>
    </font>
    <font>
      <sz val="11"/>
      <color theme="0"/>
      <name val="Calibri"/>
      <family val="2"/>
      <scheme val="minor"/>
    </font>
    <font>
      <b/>
      <i/>
      <sz val="12"/>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b/>
      <i/>
      <sz val="11"/>
      <name val="Calibri"/>
      <family val="2"/>
      <scheme val="minor"/>
    </font>
    <font>
      <sz val="11"/>
      <name val="Calibri"/>
      <family val="2"/>
      <scheme val="minor"/>
    </font>
    <font>
      <b/>
      <sz val="11"/>
      <name val="Calibri"/>
      <family val="2"/>
      <scheme val="minor"/>
    </font>
    <font>
      <b/>
      <sz val="11"/>
      <color rgb="FF0070C0"/>
      <name val="Calibri"/>
      <family val="2"/>
      <scheme val="minor"/>
    </font>
    <font>
      <b/>
      <sz val="11"/>
      <color rgb="FF3F3F3F"/>
      <name val="Calibri"/>
      <family val="2"/>
      <scheme val="minor"/>
    </font>
    <font>
      <sz val="10"/>
      <color theme="0"/>
      <name val="Calibri"/>
      <family val="2"/>
      <scheme val="minor"/>
    </font>
    <font>
      <b/>
      <sz val="10"/>
      <color theme="1"/>
      <name val="Calibri"/>
      <family val="2"/>
      <scheme val="minor"/>
    </font>
    <font>
      <b/>
      <sz val="10"/>
      <color rgb="FF3F3F3F"/>
      <name val="Calibri"/>
      <family val="2"/>
      <scheme val="minor"/>
    </font>
    <font>
      <sz val="10"/>
      <color rgb="FF3F3F3F"/>
      <name val="Calibri"/>
      <family val="2"/>
      <scheme val="minor"/>
    </font>
    <font>
      <sz val="10"/>
      <name val="Calibri"/>
      <family val="2"/>
      <scheme val="minor"/>
    </font>
    <font>
      <sz val="10"/>
      <color rgb="FFFF0000"/>
      <name val="Calibri"/>
      <family val="2"/>
      <scheme val="minor"/>
    </font>
    <font>
      <b/>
      <sz val="10"/>
      <name val="Calibri"/>
      <family val="2"/>
      <scheme val="minor"/>
    </font>
    <font>
      <i/>
      <u/>
      <sz val="10"/>
      <color rgb="FF3F3F3F"/>
      <name val="Calibri"/>
      <family val="2"/>
      <scheme val="minor"/>
    </font>
    <font>
      <sz val="10"/>
      <color indexed="8"/>
      <name val="Arial"/>
      <family val="2"/>
    </font>
  </fonts>
  <fills count="1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2F2F2"/>
      </patternFill>
    </fill>
    <fill>
      <patternFill patternType="solid">
        <fgColor theme="4"/>
      </patternFill>
    </fill>
    <fill>
      <patternFill patternType="solid">
        <fgColor theme="4" tint="0.59999389629810485"/>
        <bgColor indexed="65"/>
      </patternFill>
    </fill>
    <fill>
      <patternFill patternType="solid">
        <fgColor theme="0" tint="-4.9989318521683403E-2"/>
        <bgColor indexed="64"/>
      </patternFill>
    </fill>
    <fill>
      <patternFill patternType="solid">
        <fgColor theme="0" tint="-0.149998474074526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rgb="FF3F3F3F"/>
      </left>
      <right style="thin">
        <color rgb="FF3F3F3F"/>
      </right>
      <top style="thin">
        <color rgb="FF3F3F3F"/>
      </top>
      <bottom style="thin">
        <color rgb="FF3F3F3F"/>
      </bottom>
      <diagonal/>
    </border>
    <border>
      <left/>
      <right/>
      <top/>
      <bottom style="medium">
        <color auto="1"/>
      </bottom>
      <diagonal/>
    </border>
    <border>
      <left/>
      <right style="medium">
        <color auto="1"/>
      </right>
      <top/>
      <bottom style="medium">
        <color auto="1"/>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top style="thin">
        <color auto="1"/>
      </top>
      <bottom style="thin">
        <color auto="1"/>
      </bottom>
      <diagonal/>
    </border>
    <border>
      <left style="medium">
        <color indexed="64"/>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style="medium">
        <color indexed="64"/>
      </right>
      <top style="thin">
        <color auto="1"/>
      </top>
      <bottom style="medium">
        <color indexed="64"/>
      </bottom>
      <diagonal/>
    </border>
  </borders>
  <cellStyleXfs count="6">
    <xf numFmtId="0" fontId="0" fillId="0" borderId="0"/>
    <xf numFmtId="43" fontId="7" fillId="0" borderId="0" applyFont="0" applyFill="0" applyBorder="0" applyAlignment="0" applyProtection="0"/>
    <xf numFmtId="9" fontId="7" fillId="0" borderId="0" applyFont="0" applyFill="0" applyBorder="0" applyAlignment="0" applyProtection="0"/>
    <xf numFmtId="0" fontId="12" fillId="8" borderId="11" applyNumberFormat="0" applyAlignment="0" applyProtection="0"/>
    <xf numFmtId="0" fontId="3" fillId="9" borderId="0" applyNumberFormat="0" applyBorder="0" applyAlignment="0" applyProtection="0"/>
    <xf numFmtId="0" fontId="7" fillId="10" borderId="0" applyNumberFormat="0" applyBorder="0" applyAlignment="0" applyProtection="0"/>
  </cellStyleXfs>
  <cellXfs count="112">
    <xf numFmtId="0" fontId="0" fillId="0" borderId="0" xfId="0"/>
    <xf numFmtId="0" fontId="0" fillId="2" borderId="0" xfId="0" applyFill="1"/>
    <xf numFmtId="0" fontId="1" fillId="2" borderId="0" xfId="0" applyFont="1" applyFill="1" applyAlignment="1">
      <alignment horizontal="right"/>
    </xf>
    <xf numFmtId="0" fontId="0" fillId="2" borderId="0" xfId="0" applyFill="1" applyAlignment="1">
      <alignment horizontal="center"/>
    </xf>
    <xf numFmtId="0" fontId="0" fillId="2" borderId="0" xfId="0" applyFill="1" applyAlignment="1">
      <alignment horizontal="right"/>
    </xf>
    <xf numFmtId="0" fontId="2" fillId="2" borderId="0" xfId="0" applyFont="1" applyFill="1" applyAlignment="1"/>
    <xf numFmtId="0" fontId="4" fillId="2" borderId="0" xfId="0" applyFont="1" applyFill="1" applyAlignment="1"/>
    <xf numFmtId="14" fontId="0" fillId="2" borderId="2" xfId="0" applyNumberFormat="1" applyFill="1" applyBorder="1" applyAlignment="1">
      <alignment horizontal="center"/>
    </xf>
    <xf numFmtId="14" fontId="0" fillId="2" borderId="1" xfId="0" applyNumberFormat="1" applyFill="1" applyBorder="1" applyAlignment="1">
      <alignment horizontal="center"/>
    </xf>
    <xf numFmtId="0" fontId="0" fillId="2" borderId="0" xfId="0" applyFill="1" applyAlignment="1">
      <alignment horizontal="center"/>
    </xf>
    <xf numFmtId="0" fontId="3" fillId="2" borderId="0" xfId="0" applyFont="1" applyFill="1" applyBorder="1" applyAlignment="1">
      <alignment horizontal="center"/>
    </xf>
    <xf numFmtId="0" fontId="0" fillId="2" borderId="0" xfId="0" applyFill="1" applyAlignment="1">
      <alignment horizontal="center"/>
    </xf>
    <xf numFmtId="0" fontId="0" fillId="2" borderId="0" xfId="0" applyFill="1" applyAlignment="1">
      <alignment horizontal="center"/>
    </xf>
    <xf numFmtId="0" fontId="1" fillId="2" borderId="0" xfId="0" applyFont="1" applyFill="1"/>
    <xf numFmtId="0" fontId="5" fillId="2" borderId="0" xfId="0" applyFont="1" applyFill="1" applyAlignment="1">
      <alignment horizontal="right"/>
    </xf>
    <xf numFmtId="14" fontId="0" fillId="0" borderId="0" xfId="0" applyNumberFormat="1"/>
    <xf numFmtId="0" fontId="6" fillId="2" borderId="0" xfId="0" applyFont="1" applyFill="1" applyBorder="1" applyAlignment="1">
      <alignment horizontal="center"/>
    </xf>
    <xf numFmtId="0" fontId="6" fillId="0" borderId="0" xfId="0" applyFont="1"/>
    <xf numFmtId="14" fontId="0" fillId="2" borderId="0" xfId="0" applyNumberFormat="1" applyFill="1" applyAlignment="1">
      <alignment horizontal="center"/>
    </xf>
    <xf numFmtId="0" fontId="0" fillId="2" borderId="0" xfId="0" applyFont="1" applyFill="1" applyAlignment="1"/>
    <xf numFmtId="0" fontId="0" fillId="0" borderId="0" xfId="0"/>
    <xf numFmtId="0" fontId="2" fillId="2" borderId="0" xfId="0" applyFont="1" applyFill="1" applyAlignment="1">
      <alignment horizontal="center"/>
    </xf>
    <xf numFmtId="0" fontId="5" fillId="2" borderId="0" xfId="0" applyFont="1" applyFill="1" applyAlignment="1">
      <alignment horizontal="right" wrapText="1"/>
    </xf>
    <xf numFmtId="0" fontId="0" fillId="2" borderId="0" xfId="0" applyFill="1" applyAlignment="1">
      <alignment wrapText="1"/>
    </xf>
    <xf numFmtId="0" fontId="0" fillId="0" borderId="0" xfId="0" applyAlignment="1">
      <alignment wrapText="1"/>
    </xf>
    <xf numFmtId="0" fontId="5" fillId="0" borderId="0" xfId="0" applyFont="1"/>
    <xf numFmtId="0" fontId="0" fillId="2" borderId="3" xfId="0" applyFill="1" applyBorder="1" applyAlignment="1">
      <alignment horizontal="center"/>
    </xf>
    <xf numFmtId="0" fontId="0" fillId="2" borderId="7" xfId="0" applyFill="1" applyBorder="1" applyAlignment="1">
      <alignment horizontal="center"/>
    </xf>
    <xf numFmtId="14" fontId="0" fillId="2" borderId="8" xfId="0" applyNumberFormat="1" applyFill="1" applyBorder="1" applyAlignment="1">
      <alignment horizontal="center"/>
    </xf>
    <xf numFmtId="14" fontId="0" fillId="2" borderId="9" xfId="0" applyNumberFormat="1" applyFill="1" applyBorder="1" applyAlignment="1">
      <alignment horizontal="center"/>
    </xf>
    <xf numFmtId="0" fontId="8" fillId="2" borderId="5" xfId="0" applyFont="1" applyFill="1" applyBorder="1" applyAlignment="1">
      <alignment horizontal="center"/>
    </xf>
    <xf numFmtId="14" fontId="9" fillId="2" borderId="2" xfId="0" applyNumberFormat="1" applyFont="1" applyFill="1" applyBorder="1" applyAlignment="1">
      <alignment horizontal="center"/>
    </xf>
    <xf numFmtId="0" fontId="10" fillId="2" borderId="4" xfId="0" applyFont="1" applyFill="1" applyBorder="1" applyAlignment="1">
      <alignment horizontal="center"/>
    </xf>
    <xf numFmtId="0" fontId="10" fillId="2" borderId="5" xfId="0" applyFont="1" applyFill="1" applyBorder="1" applyAlignment="1">
      <alignment horizontal="center"/>
    </xf>
    <xf numFmtId="0" fontId="10" fillId="2" borderId="6" xfId="0" applyFont="1" applyFill="1" applyBorder="1" applyAlignment="1">
      <alignment horizontal="center"/>
    </xf>
    <xf numFmtId="0" fontId="2" fillId="2" borderId="0" xfId="0" applyFont="1" applyFill="1" applyAlignment="1">
      <alignment horizontal="left"/>
    </xf>
    <xf numFmtId="0" fontId="0" fillId="0" borderId="0" xfId="0"/>
    <xf numFmtId="0" fontId="9" fillId="0" borderId="0" xfId="0" applyFont="1"/>
    <xf numFmtId="0" fontId="5" fillId="4" borderId="1" xfId="0" applyFont="1" applyFill="1" applyBorder="1" applyAlignment="1">
      <alignment horizontal="left" wrapText="1"/>
    </xf>
    <xf numFmtId="0" fontId="0" fillId="2" borderId="1" xfId="0" applyFill="1" applyBorder="1"/>
    <xf numFmtId="0" fontId="0" fillId="3" borderId="1" xfId="0" applyFill="1" applyBorder="1"/>
    <xf numFmtId="0" fontId="0" fillId="3" borderId="1" xfId="0" applyFill="1" applyBorder="1" applyAlignment="1">
      <alignment wrapText="1"/>
    </xf>
    <xf numFmtId="0" fontId="0" fillId="0" borderId="0" xfId="0"/>
    <xf numFmtId="0" fontId="0" fillId="0" borderId="0" xfId="0"/>
    <xf numFmtId="0" fontId="0" fillId="0" borderId="0" xfId="0"/>
    <xf numFmtId="14" fontId="0" fillId="0" borderId="0" xfId="0" applyNumberFormat="1"/>
    <xf numFmtId="0" fontId="0" fillId="0" borderId="0" xfId="0" applyAlignment="1">
      <alignment wrapText="1"/>
    </xf>
    <xf numFmtId="0" fontId="5" fillId="0" borderId="0" xfId="0" applyFont="1"/>
    <xf numFmtId="0" fontId="5" fillId="4" borderId="1" xfId="0" applyFont="1" applyFill="1" applyBorder="1" applyAlignment="1">
      <alignment horizontal="left" wrapText="1"/>
    </xf>
    <xf numFmtId="0" fontId="5" fillId="6" borderId="1" xfId="0" applyFont="1" applyFill="1" applyBorder="1"/>
    <xf numFmtId="0" fontId="2" fillId="2" borderId="0" xfId="0" applyFont="1" applyFill="1" applyAlignment="1">
      <alignment horizontal="left" wrapText="1"/>
    </xf>
    <xf numFmtId="0" fontId="0" fillId="2" borderId="0" xfId="0" applyFont="1" applyFill="1" applyAlignment="1">
      <alignment wrapText="1"/>
    </xf>
    <xf numFmtId="14" fontId="0" fillId="2" borderId="0" xfId="0" applyNumberFormat="1" applyFill="1" applyAlignment="1">
      <alignment horizontal="center" wrapText="1"/>
    </xf>
    <xf numFmtId="0" fontId="0" fillId="2" borderId="0" xfId="0" applyFill="1" applyAlignment="1">
      <alignment horizontal="center" wrapText="1"/>
    </xf>
    <xf numFmtId="0" fontId="2" fillId="2" borderId="0" xfId="0" applyFont="1" applyFill="1" applyAlignment="1">
      <alignment wrapText="1"/>
    </xf>
    <xf numFmtId="0" fontId="1" fillId="2" borderId="0" xfId="0" applyFont="1" applyFill="1" applyAlignment="1">
      <alignment horizontal="right" wrapText="1"/>
    </xf>
    <xf numFmtId="0" fontId="10" fillId="4" borderId="1" xfId="0" applyFont="1" applyFill="1" applyBorder="1" applyAlignment="1">
      <alignment horizontal="left" wrapText="1"/>
    </xf>
    <xf numFmtId="0" fontId="0" fillId="7" borderId="1" xfId="0" applyFont="1" applyFill="1" applyBorder="1" applyAlignment="1">
      <alignment horizontal="left" vertical="top" wrapText="1"/>
    </xf>
    <xf numFmtId="0" fontId="0" fillId="7" borderId="1" xfId="0" applyFont="1" applyFill="1" applyBorder="1" applyAlignment="1">
      <alignment vertical="top" wrapText="1"/>
    </xf>
    <xf numFmtId="0" fontId="11" fillId="0" borderId="1" xfId="0" applyFont="1" applyFill="1" applyBorder="1" applyAlignment="1" applyProtection="1">
      <alignment vertical="top" wrapText="1"/>
    </xf>
    <xf numFmtId="0" fontId="0" fillId="0" borderId="0" xfId="0" applyProtection="1">
      <protection hidden="1"/>
    </xf>
    <xf numFmtId="0" fontId="11" fillId="0" borderId="1" xfId="0" quotePrefix="1" applyFont="1" applyFill="1" applyBorder="1" applyAlignment="1" applyProtection="1">
      <alignment vertical="top"/>
    </xf>
    <xf numFmtId="0" fontId="0" fillId="0" borderId="0" xfId="0"/>
    <xf numFmtId="0" fontId="0" fillId="2" borderId="0" xfId="0" applyFill="1"/>
    <xf numFmtId="0" fontId="0" fillId="2" borderId="0" xfId="0" applyFill="1" applyAlignment="1">
      <alignment horizontal="center"/>
    </xf>
    <xf numFmtId="14" fontId="0" fillId="0" borderId="0" xfId="0" applyNumberFormat="1"/>
    <xf numFmtId="14" fontId="0" fillId="2" borderId="0" xfId="0" applyNumberFormat="1" applyFill="1" applyAlignment="1">
      <alignment horizontal="center"/>
    </xf>
    <xf numFmtId="0" fontId="0" fillId="0" borderId="0" xfId="0" applyAlignment="1">
      <alignment wrapText="1"/>
    </xf>
    <xf numFmtId="0" fontId="2" fillId="2" borderId="0" xfId="0" applyFont="1" applyFill="1" applyAlignment="1">
      <alignment horizontal="left"/>
    </xf>
    <xf numFmtId="0" fontId="5" fillId="4" borderId="1" xfId="0" applyFont="1" applyFill="1" applyBorder="1" applyAlignment="1">
      <alignment horizontal="left" wrapText="1"/>
    </xf>
    <xf numFmtId="0" fontId="0" fillId="2" borderId="1" xfId="0" applyFill="1" applyBorder="1"/>
    <xf numFmtId="0" fontId="0" fillId="3" borderId="1" xfId="0" applyFill="1" applyBorder="1"/>
    <xf numFmtId="0" fontId="11" fillId="0" borderId="1" xfId="0" applyFont="1" applyFill="1" applyBorder="1" applyAlignment="1" applyProtection="1">
      <alignment vertical="top" wrapText="1"/>
    </xf>
    <xf numFmtId="0" fontId="11" fillId="0" borderId="1" xfId="0" quotePrefix="1" applyFont="1" applyFill="1" applyBorder="1" applyAlignment="1" applyProtection="1">
      <alignment vertical="top"/>
    </xf>
    <xf numFmtId="0" fontId="5" fillId="6" borderId="8" xfId="0" applyFont="1" applyFill="1" applyBorder="1" applyAlignment="1">
      <alignment horizontal="left" vertical="top"/>
    </xf>
    <xf numFmtId="0" fontId="5" fillId="6" borderId="1" xfId="0" applyFont="1" applyFill="1" applyBorder="1" applyAlignment="1">
      <alignment horizontal="left" vertical="top"/>
    </xf>
    <xf numFmtId="0" fontId="0" fillId="0" borderId="0" xfId="0" applyAlignment="1">
      <alignment vertical="top"/>
    </xf>
    <xf numFmtId="0" fontId="13" fillId="9" borderId="14" xfId="4" applyFont="1" applyBorder="1" applyAlignment="1">
      <alignment horizontal="center" vertical="top" wrapText="1"/>
    </xf>
    <xf numFmtId="0" fontId="13" fillId="9" borderId="15" xfId="4" applyFont="1" applyBorder="1" applyAlignment="1">
      <alignment horizontal="center" vertical="top" wrapText="1"/>
    </xf>
    <xf numFmtId="0" fontId="5" fillId="10" borderId="16" xfId="5" applyFont="1" applyBorder="1" applyAlignment="1">
      <alignment vertical="top" wrapText="1"/>
    </xf>
    <xf numFmtId="0" fontId="14" fillId="10" borderId="17" xfId="5" applyFont="1" applyBorder="1" applyAlignment="1">
      <alignment horizontal="left" vertical="top" wrapText="1"/>
    </xf>
    <xf numFmtId="164" fontId="15" fillId="12" borderId="16" xfId="3" applyNumberFormat="1" applyFont="1" applyFill="1" applyBorder="1" applyAlignment="1">
      <alignment horizontal="left" vertical="top" wrapText="1"/>
    </xf>
    <xf numFmtId="164" fontId="16" fillId="12" borderId="17" xfId="3" applyNumberFormat="1" applyFont="1" applyFill="1" applyBorder="1" applyAlignment="1">
      <alignment horizontal="left" vertical="top" wrapText="1"/>
    </xf>
    <xf numFmtId="0" fontId="16" fillId="11" borderId="16" xfId="3" applyFont="1" applyFill="1" applyBorder="1" applyAlignment="1">
      <alignment horizontal="left" vertical="top" wrapText="1"/>
    </xf>
    <xf numFmtId="0" fontId="16" fillId="11" borderId="17" xfId="3" applyFont="1" applyFill="1" applyBorder="1" applyAlignment="1">
      <alignment horizontal="left" vertical="top" wrapText="1"/>
    </xf>
    <xf numFmtId="164" fontId="15" fillId="12" borderId="17" xfId="3" applyNumberFormat="1" applyFont="1" applyFill="1" applyBorder="1" applyAlignment="1">
      <alignment horizontal="left" vertical="top" wrapText="1"/>
    </xf>
    <xf numFmtId="164" fontId="19" fillId="12" borderId="16" xfId="3" applyNumberFormat="1" applyFont="1" applyFill="1" applyBorder="1" applyAlignment="1">
      <alignment horizontal="left" vertical="top" wrapText="1"/>
    </xf>
    <xf numFmtId="164" fontId="19" fillId="12" borderId="17" xfId="3" applyNumberFormat="1" applyFont="1" applyFill="1" applyBorder="1" applyAlignment="1">
      <alignment horizontal="left" vertical="top" wrapText="1"/>
    </xf>
    <xf numFmtId="0" fontId="5" fillId="10" borderId="17" xfId="5" applyFont="1" applyBorder="1" applyAlignment="1">
      <alignment horizontal="left" vertical="top" wrapText="1"/>
    </xf>
    <xf numFmtId="0" fontId="16" fillId="11" borderId="16" xfId="3" applyFont="1" applyFill="1" applyBorder="1" applyAlignment="1">
      <alignment vertical="top" wrapText="1"/>
    </xf>
    <xf numFmtId="9" fontId="16" fillId="11" borderId="17" xfId="3" applyNumberFormat="1" applyFont="1" applyFill="1" applyBorder="1" applyAlignment="1">
      <alignment horizontal="left" vertical="top" wrapText="1"/>
    </xf>
    <xf numFmtId="9" fontId="16" fillId="11" borderId="17" xfId="2" applyFont="1" applyFill="1" applyBorder="1" applyAlignment="1">
      <alignment horizontal="left" vertical="top" wrapText="1"/>
    </xf>
    <xf numFmtId="164" fontId="15" fillId="12" borderId="16" xfId="1" applyNumberFormat="1" applyFont="1" applyFill="1" applyBorder="1" applyAlignment="1">
      <alignment horizontal="left" vertical="top" wrapText="1"/>
    </xf>
    <xf numFmtId="1" fontId="16" fillId="11" borderId="17" xfId="3" applyNumberFormat="1" applyFont="1" applyFill="1" applyBorder="1" applyAlignment="1">
      <alignment horizontal="left" vertical="top" wrapText="1"/>
    </xf>
    <xf numFmtId="1" fontId="16" fillId="11" borderId="17" xfId="1" applyNumberFormat="1" applyFont="1" applyFill="1" applyBorder="1" applyAlignment="1">
      <alignment horizontal="left" vertical="top" wrapText="1"/>
    </xf>
    <xf numFmtId="10" fontId="16" fillId="11" borderId="17" xfId="1" applyNumberFormat="1" applyFont="1" applyFill="1" applyBorder="1" applyAlignment="1">
      <alignment horizontal="left" vertical="top" wrapText="1"/>
    </xf>
    <xf numFmtId="164" fontId="16" fillId="11" borderId="16" xfId="1" applyNumberFormat="1" applyFont="1" applyFill="1" applyBorder="1" applyAlignment="1">
      <alignment horizontal="left" vertical="top" wrapText="1"/>
    </xf>
    <xf numFmtId="0" fontId="16" fillId="11" borderId="18" xfId="3" applyFont="1" applyFill="1" applyBorder="1" applyAlignment="1">
      <alignment vertical="top" wrapText="1"/>
    </xf>
    <xf numFmtId="1" fontId="16" fillId="11" borderId="19" xfId="1" applyNumberFormat="1" applyFont="1" applyFill="1" applyBorder="1" applyAlignment="1">
      <alignment horizontal="left" vertical="top" wrapText="1"/>
    </xf>
    <xf numFmtId="0" fontId="0" fillId="11" borderId="0" xfId="0" applyFill="1" applyAlignment="1">
      <alignment horizontal="right" vertical="top" wrapText="1"/>
    </xf>
    <xf numFmtId="0" fontId="0" fillId="11" borderId="0" xfId="0" applyFill="1" applyAlignment="1">
      <alignment horizontal="left" vertical="top" wrapText="1"/>
    </xf>
    <xf numFmtId="0" fontId="21" fillId="0" borderId="0" xfId="0" applyFont="1" applyAlignment="1">
      <alignment vertical="top" wrapText="1"/>
    </xf>
    <xf numFmtId="0" fontId="21" fillId="0" borderId="0" xfId="0" applyFont="1" applyAlignment="1">
      <alignment horizontal="left" vertical="top" wrapText="1"/>
    </xf>
    <xf numFmtId="0" fontId="0" fillId="5" borderId="0" xfId="0" applyFill="1" applyAlignment="1">
      <alignment horizontal="center"/>
    </xf>
    <xf numFmtId="20" fontId="0" fillId="0" borderId="0" xfId="0" applyNumberFormat="1"/>
    <xf numFmtId="3" fontId="0" fillId="3" borderId="1" xfId="0" applyNumberFormat="1" applyFill="1" applyBorder="1"/>
    <xf numFmtId="0" fontId="5" fillId="6" borderId="8" xfId="0" applyFont="1" applyFill="1" applyBorder="1" applyAlignment="1">
      <alignment horizontal="left" vertical="top"/>
    </xf>
    <xf numFmtId="0" fontId="0" fillId="0" borderId="10" xfId="0" applyBorder="1" applyAlignment="1">
      <alignment horizontal="left" vertical="top"/>
    </xf>
    <xf numFmtId="0" fontId="0" fillId="0" borderId="5" xfId="0" applyBorder="1" applyAlignment="1">
      <alignment horizontal="left" vertical="top"/>
    </xf>
    <xf numFmtId="0" fontId="3" fillId="9" borderId="12" xfId="4" applyBorder="1" applyAlignment="1">
      <alignment horizontal="center" vertical="top" wrapText="1"/>
    </xf>
    <xf numFmtId="0" fontId="3" fillId="9" borderId="13" xfId="4" applyBorder="1" applyAlignment="1">
      <alignment horizontal="center" vertical="top" wrapText="1"/>
    </xf>
    <xf numFmtId="0" fontId="2" fillId="2" borderId="0" xfId="0" applyFont="1" applyFill="1" applyAlignment="1">
      <alignment horizontal="center"/>
    </xf>
  </cellXfs>
  <cellStyles count="6">
    <cellStyle name="40% - Accent1" xfId="5" builtinId="31"/>
    <cellStyle name="Accent1" xfId="4" builtinId="29"/>
    <cellStyle name="Comma 2" xfId="1"/>
    <cellStyle name="Normal" xfId="0" builtinId="0"/>
    <cellStyle name="Output" xfId="3" builtinId="21"/>
    <cellStyle name="Percent" xfId="2" builtinId="5"/>
  </cellStyles>
  <dxfs count="22">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4" tint="0.79998168889431442"/>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ables/table1.xml><?xml version="1.0" encoding="utf-8"?>
<table xmlns="http://schemas.openxmlformats.org/spreadsheetml/2006/main" id="5" name="scheduleTable" displayName="scheduleTable" ref="B3:G56" totalsRowShown="0" headerRowDxfId="9" headerRowBorderDxfId="8" tableBorderDxfId="7" totalsRowBorderDxfId="6">
  <autoFilter ref="B3:G56"/>
  <tableColumns count="6">
    <tableColumn id="1" name="Weekly" dataDxfId="5"/>
    <tableColumn id="2" name="Weekly Actual Due Date" dataDxfId="4"/>
    <tableColumn id="3" name="Weekly Forecast Due Date" dataDxfId="3"/>
    <tableColumn id="4" name="Monthly" dataDxfId="2"/>
    <tableColumn id="5" name="Monthly Actual Due Date" dataDxfId="1"/>
    <tableColumn id="6" name="Monthly Forecast Due Dat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AA53"/>
  <sheetViews>
    <sheetView tabSelected="1" topLeftCell="A4" zoomScaleNormal="100" workbookViewId="0">
      <selection activeCell="B8" sqref="B8"/>
    </sheetView>
  </sheetViews>
  <sheetFormatPr defaultRowHeight="15" x14ac:dyDescent="0.25"/>
  <cols>
    <col min="1" max="1" width="29.85546875" customWidth="1"/>
    <col min="2" max="2" width="62.7109375" customWidth="1"/>
    <col min="3" max="3" width="13.42578125" customWidth="1"/>
    <col min="4" max="4" width="54.85546875" customWidth="1"/>
    <col min="5" max="5" width="29.140625" customWidth="1"/>
    <col min="6" max="6" width="13" bestFit="1" customWidth="1"/>
    <col min="7" max="7" width="12.140625" bestFit="1" customWidth="1"/>
    <col min="8" max="14" width="11.28515625" customWidth="1"/>
    <col min="21" max="21" width="8.140625" bestFit="1" customWidth="1"/>
    <col min="22" max="22" width="6" bestFit="1" customWidth="1"/>
  </cols>
  <sheetData>
    <row r="1" spans="1:27" ht="21" x14ac:dyDescent="0.35">
      <c r="A1" s="14" t="s">
        <v>90</v>
      </c>
      <c r="B1" s="68" t="s">
        <v>80</v>
      </c>
      <c r="C1" s="5" t="s">
        <v>170</v>
      </c>
      <c r="E1" s="5"/>
      <c r="F1" s="5"/>
      <c r="G1" s="5"/>
      <c r="H1" s="5"/>
      <c r="I1" s="5"/>
      <c r="J1" s="5"/>
      <c r="K1" s="5"/>
      <c r="L1" s="5"/>
      <c r="M1" s="5"/>
      <c r="N1" s="5"/>
      <c r="O1" s="5"/>
      <c r="P1" s="1"/>
      <c r="Q1" s="1"/>
      <c r="R1" s="1"/>
      <c r="S1" s="1"/>
      <c r="T1" s="1"/>
      <c r="U1" s="1"/>
      <c r="V1" s="1"/>
      <c r="W1" s="1"/>
      <c r="X1" s="1"/>
      <c r="Y1" s="1"/>
      <c r="Z1" s="1"/>
    </row>
    <row r="2" spans="1:27" ht="21" x14ac:dyDescent="0.35">
      <c r="A2" s="14" t="s">
        <v>91</v>
      </c>
      <c r="B2" s="19" t="str">
        <f>VLOOKUP($B$1, Projects!$A$1:$C$9, 2, FALSE)</f>
        <v>HIX</v>
      </c>
      <c r="C2" s="1"/>
      <c r="D2" s="5"/>
      <c r="E2" s="5"/>
      <c r="F2" s="5"/>
      <c r="G2" s="5"/>
      <c r="H2" s="5"/>
      <c r="I2" s="5"/>
      <c r="J2" s="5"/>
      <c r="K2" s="5"/>
      <c r="L2" s="5"/>
      <c r="M2" s="5"/>
      <c r="N2" s="5"/>
      <c r="O2" s="5"/>
      <c r="P2" s="1"/>
      <c r="Q2" s="1"/>
      <c r="R2" s="1"/>
      <c r="S2" s="1"/>
      <c r="T2" s="1"/>
      <c r="U2" s="1"/>
      <c r="V2" s="1"/>
      <c r="W2" s="1"/>
      <c r="X2" s="1"/>
      <c r="Y2" s="1"/>
      <c r="Z2" s="1"/>
    </row>
    <row r="3" spans="1:27" ht="21" x14ac:dyDescent="0.35">
      <c r="A3" s="14" t="s">
        <v>92</v>
      </c>
      <c r="B3" s="19" t="str">
        <f>VLOOKUP($B$1, Projects!$A$1:$C$9, 3, FALSE)</f>
        <v>New York</v>
      </c>
      <c r="C3" s="1"/>
      <c r="D3" s="5"/>
      <c r="E3" s="5"/>
      <c r="F3" s="5"/>
      <c r="G3" s="5"/>
      <c r="H3" s="5"/>
      <c r="I3" s="5"/>
      <c r="J3" s="5"/>
      <c r="K3" s="5"/>
      <c r="L3" s="5"/>
      <c r="M3" s="5"/>
      <c r="N3" s="5"/>
      <c r="O3" s="5"/>
      <c r="P3" s="1"/>
      <c r="Q3" s="1"/>
      <c r="R3" s="1"/>
      <c r="S3" s="1"/>
      <c r="T3" s="1"/>
      <c r="U3" s="1"/>
      <c r="V3" s="1"/>
      <c r="W3" s="1"/>
      <c r="X3" s="1"/>
      <c r="Y3" s="1"/>
      <c r="Z3" s="1"/>
    </row>
    <row r="4" spans="1:27" ht="21" customHeight="1" x14ac:dyDescent="0.25">
      <c r="A4" s="1"/>
      <c r="B4" s="1"/>
      <c r="C4" s="1"/>
      <c r="D4" s="1"/>
      <c r="E4" s="1"/>
      <c r="F4" s="1"/>
      <c r="G4" s="1"/>
      <c r="H4" s="1"/>
      <c r="I4" s="1"/>
      <c r="J4" s="1"/>
      <c r="K4" s="1"/>
      <c r="L4" s="1"/>
      <c r="M4" s="1"/>
      <c r="Z4" s="1"/>
    </row>
    <row r="5" spans="1:27" x14ac:dyDescent="0.25">
      <c r="A5" s="2" t="s">
        <v>105</v>
      </c>
      <c r="B5" s="1" t="s">
        <v>108</v>
      </c>
      <c r="C5" s="1"/>
      <c r="D5" s="1"/>
      <c r="F5" s="2"/>
      <c r="G5" s="1"/>
      <c r="H5" s="1"/>
      <c r="I5" s="1"/>
      <c r="J5" s="1"/>
      <c r="K5" s="1"/>
      <c r="L5" s="1"/>
      <c r="M5" s="1"/>
      <c r="Z5" s="1"/>
    </row>
    <row r="6" spans="1:27" x14ac:dyDescent="0.25">
      <c r="A6" s="1"/>
      <c r="B6" s="1"/>
      <c r="C6" s="1"/>
      <c r="D6" s="1"/>
      <c r="E6" s="1"/>
      <c r="F6" s="1"/>
      <c r="G6" s="1"/>
      <c r="H6" s="1"/>
      <c r="I6" s="1"/>
      <c r="J6" s="1"/>
      <c r="K6" s="1"/>
      <c r="L6" s="1"/>
      <c r="M6" s="1"/>
      <c r="Z6" s="1"/>
    </row>
    <row r="7" spans="1:27" ht="21" x14ac:dyDescent="0.35">
      <c r="B7" s="6" t="s">
        <v>326</v>
      </c>
      <c r="C7" s="1"/>
      <c r="D7" s="5"/>
      <c r="E7" s="5"/>
      <c r="F7" s="5"/>
      <c r="G7" s="5"/>
      <c r="H7" s="5"/>
      <c r="I7" s="5"/>
      <c r="J7" s="5"/>
      <c r="K7" s="5"/>
      <c r="L7" s="5"/>
      <c r="M7" s="5"/>
      <c r="Z7" s="1"/>
    </row>
    <row r="8" spans="1:27" x14ac:dyDescent="0.25">
      <c r="A8" s="2" t="s">
        <v>0</v>
      </c>
      <c r="B8" s="103" t="s">
        <v>30</v>
      </c>
      <c r="C8" s="1"/>
      <c r="D8" s="1"/>
      <c r="E8" s="1"/>
      <c r="F8" s="1"/>
      <c r="G8" s="1"/>
      <c r="H8" s="1"/>
      <c r="I8" s="1"/>
      <c r="J8" s="1"/>
      <c r="K8" s="1"/>
      <c r="L8" s="1"/>
      <c r="M8" s="1"/>
      <c r="P8" s="104"/>
      <c r="Z8" s="1"/>
    </row>
    <row r="9" spans="1:27" x14ac:dyDescent="0.25">
      <c r="A9" s="2" t="s">
        <v>1</v>
      </c>
      <c r="B9" s="66">
        <f>VLOOKUP(B8, (IF(B5="Weekly",Schedule!$B$3:$C$56,Schedule!$E$3:$F$56)), 2, FALSE)</f>
        <v>41673</v>
      </c>
      <c r="C9" s="1"/>
      <c r="D9" s="1"/>
      <c r="E9" s="1"/>
      <c r="F9" s="1"/>
      <c r="G9" s="1"/>
      <c r="H9" s="1"/>
      <c r="I9" s="1"/>
      <c r="J9" s="1"/>
      <c r="K9" s="1"/>
      <c r="L9" s="1"/>
      <c r="M9" s="1"/>
      <c r="Z9" s="1"/>
    </row>
    <row r="10" spans="1:27" x14ac:dyDescent="0.25">
      <c r="A10" s="13"/>
      <c r="B10" s="1"/>
      <c r="C10" s="11"/>
      <c r="D10" s="1"/>
      <c r="E10" s="1"/>
      <c r="F10" s="1"/>
      <c r="G10" s="1"/>
      <c r="H10" s="1"/>
      <c r="I10" s="1"/>
      <c r="J10" s="1"/>
      <c r="K10" s="1"/>
      <c r="L10" s="1"/>
      <c r="M10" s="1"/>
      <c r="Z10" s="1"/>
    </row>
    <row r="11" spans="1:27" s="24" customFormat="1" x14ac:dyDescent="0.25">
      <c r="A11" s="48" t="s">
        <v>225</v>
      </c>
      <c r="B11" s="38" t="s">
        <v>2</v>
      </c>
      <c r="C11" s="69" t="s">
        <v>104</v>
      </c>
      <c r="D11" s="69" t="s">
        <v>87</v>
      </c>
      <c r="E11" s="22"/>
      <c r="F11" s="22"/>
      <c r="G11" s="23"/>
      <c r="H11" s="23"/>
      <c r="I11" s="23"/>
      <c r="J11" s="23"/>
      <c r="K11" s="23"/>
      <c r="L11" s="23"/>
      <c r="M11" s="23"/>
      <c r="N11" s="23"/>
      <c r="AA11" s="23"/>
    </row>
    <row r="12" spans="1:27" x14ac:dyDescent="0.25">
      <c r="A12" s="106" t="s">
        <v>126</v>
      </c>
      <c r="B12" s="39" t="s">
        <v>128</v>
      </c>
      <c r="C12" s="40"/>
      <c r="D12" s="41"/>
      <c r="E12" s="1"/>
      <c r="F12" s="1"/>
      <c r="G12" s="1"/>
      <c r="H12" s="1"/>
      <c r="I12" s="1"/>
      <c r="J12" s="1"/>
      <c r="K12" s="1"/>
      <c r="L12" s="1"/>
      <c r="M12" s="1"/>
      <c r="N12" s="1"/>
      <c r="AA12" s="1"/>
    </row>
    <row r="13" spans="1:27" x14ac:dyDescent="0.25">
      <c r="A13" s="107"/>
      <c r="B13" s="39" t="s">
        <v>129</v>
      </c>
      <c r="C13" s="40"/>
      <c r="D13" s="41"/>
      <c r="E13" s="1"/>
      <c r="F13" s="1"/>
      <c r="G13" s="1"/>
      <c r="H13" s="1"/>
      <c r="I13" s="1"/>
      <c r="J13" s="1"/>
      <c r="K13" s="1"/>
      <c r="L13" s="1"/>
      <c r="M13" s="1"/>
      <c r="N13" s="1"/>
      <c r="AA13" s="1"/>
    </row>
    <row r="14" spans="1:27" x14ac:dyDescent="0.25">
      <c r="A14" s="107"/>
      <c r="B14" s="39" t="s">
        <v>4</v>
      </c>
      <c r="C14" s="40"/>
      <c r="D14" s="41"/>
      <c r="E14" s="1"/>
      <c r="F14" s="1"/>
      <c r="G14" s="1"/>
      <c r="H14" s="1"/>
      <c r="I14" s="1"/>
      <c r="J14" s="1"/>
      <c r="K14" s="1"/>
      <c r="L14" s="1"/>
      <c r="M14" s="1"/>
      <c r="N14" s="1"/>
      <c r="AA14" s="1"/>
    </row>
    <row r="15" spans="1:27" x14ac:dyDescent="0.25">
      <c r="A15" s="107"/>
      <c r="B15" s="39" t="s">
        <v>130</v>
      </c>
      <c r="C15" s="40"/>
      <c r="D15" s="41"/>
      <c r="E15" s="1"/>
      <c r="F15" s="1"/>
      <c r="G15" s="1"/>
      <c r="H15" s="1"/>
      <c r="I15" s="1"/>
      <c r="J15" s="1"/>
      <c r="K15" s="1"/>
      <c r="L15" s="1"/>
      <c r="M15" s="1"/>
      <c r="N15" s="1"/>
      <c r="AA15" s="1"/>
    </row>
    <row r="16" spans="1:27" x14ac:dyDescent="0.25">
      <c r="A16" s="107"/>
      <c r="B16" s="39" t="s">
        <v>132</v>
      </c>
      <c r="C16" s="40"/>
      <c r="D16" s="41"/>
      <c r="E16" s="1"/>
      <c r="F16" s="1"/>
      <c r="G16" s="1"/>
      <c r="H16" s="1"/>
      <c r="I16" s="1"/>
      <c r="J16" s="1"/>
      <c r="K16" s="1"/>
      <c r="L16" s="1"/>
      <c r="M16" s="1"/>
      <c r="N16" s="1"/>
      <c r="AA16" s="1"/>
    </row>
    <row r="17" spans="1:27" x14ac:dyDescent="0.25">
      <c r="A17" s="107"/>
      <c r="B17" s="39" t="s">
        <v>133</v>
      </c>
      <c r="C17" s="40"/>
      <c r="D17" s="41"/>
      <c r="E17" s="1"/>
      <c r="F17" s="1"/>
      <c r="G17" s="1"/>
      <c r="H17" s="1"/>
      <c r="I17" s="1"/>
      <c r="J17" s="1"/>
      <c r="K17" s="1"/>
      <c r="L17" s="1"/>
      <c r="M17" s="1"/>
      <c r="N17" s="1"/>
      <c r="AA17" s="1"/>
    </row>
    <row r="18" spans="1:27" x14ac:dyDescent="0.25">
      <c r="A18" s="107"/>
      <c r="B18" s="39" t="s">
        <v>135</v>
      </c>
      <c r="C18" s="40"/>
      <c r="D18" s="41"/>
      <c r="E18" s="1"/>
      <c r="F18" s="1"/>
      <c r="G18" s="1"/>
      <c r="H18" s="1"/>
      <c r="I18" s="1"/>
      <c r="J18" s="1"/>
      <c r="K18" s="1"/>
      <c r="L18" s="1"/>
      <c r="Y18" s="1"/>
    </row>
    <row r="19" spans="1:27" x14ac:dyDescent="0.25">
      <c r="A19" s="107"/>
      <c r="B19" s="39" t="s">
        <v>136</v>
      </c>
      <c r="C19" s="40"/>
      <c r="D19" s="41"/>
      <c r="E19" s="3"/>
      <c r="F19" s="3"/>
      <c r="G19" s="3"/>
      <c r="H19" s="3"/>
      <c r="I19" s="3"/>
      <c r="J19" s="3"/>
      <c r="K19" s="3"/>
      <c r="L19" s="3"/>
      <c r="M19" s="3"/>
      <c r="N19" s="3"/>
      <c r="AA19" s="1"/>
    </row>
    <row r="20" spans="1:27" x14ac:dyDescent="0.25">
      <c r="A20" s="107"/>
      <c r="B20" s="39" t="s">
        <v>138</v>
      </c>
      <c r="C20" s="40"/>
      <c r="D20" s="41"/>
      <c r="E20" s="3"/>
      <c r="F20" s="3"/>
      <c r="G20" s="3"/>
      <c r="H20" s="3"/>
      <c r="I20" s="3"/>
      <c r="J20" s="3"/>
      <c r="K20" s="3"/>
      <c r="L20" s="3"/>
      <c r="M20" s="3"/>
      <c r="N20" s="3"/>
      <c r="AA20" s="1"/>
    </row>
    <row r="21" spans="1:27" x14ac:dyDescent="0.25">
      <c r="A21" s="108"/>
      <c r="B21" s="39" t="s">
        <v>281</v>
      </c>
      <c r="C21" s="40"/>
      <c r="D21" s="41"/>
      <c r="E21" s="4"/>
      <c r="F21" s="4"/>
      <c r="G21" s="4"/>
      <c r="H21" s="4"/>
      <c r="I21" s="4"/>
      <c r="J21" s="4"/>
      <c r="K21" s="4"/>
      <c r="L21" s="3"/>
      <c r="M21" s="3"/>
      <c r="N21" s="3"/>
      <c r="AA21" s="1"/>
    </row>
    <row r="22" spans="1:27" x14ac:dyDescent="0.25">
      <c r="A22" s="106" t="s">
        <v>152</v>
      </c>
      <c r="B22" s="39" t="s">
        <v>154</v>
      </c>
      <c r="C22" s="40">
        <v>5</v>
      </c>
      <c r="D22" s="41"/>
      <c r="E22" s="4"/>
      <c r="F22" s="4"/>
      <c r="G22" s="4"/>
      <c r="H22" s="4"/>
      <c r="I22" s="4"/>
      <c r="J22" s="4"/>
      <c r="K22" s="4"/>
      <c r="L22" s="3"/>
      <c r="M22" s="3"/>
      <c r="N22" s="3"/>
      <c r="AA22" s="1"/>
    </row>
    <row r="23" spans="1:27" x14ac:dyDescent="0.25">
      <c r="A23" s="107" t="s">
        <v>152</v>
      </c>
      <c r="B23" s="39" t="s">
        <v>155</v>
      </c>
      <c r="C23" s="40">
        <v>4</v>
      </c>
      <c r="D23" s="41"/>
      <c r="E23" s="4"/>
      <c r="F23" s="4"/>
      <c r="G23" s="4"/>
      <c r="H23" s="4"/>
      <c r="I23" s="4"/>
      <c r="J23" s="4"/>
      <c r="K23" s="4"/>
      <c r="L23" s="3"/>
      <c r="M23" s="3"/>
      <c r="N23" s="3"/>
      <c r="AA23" s="1"/>
    </row>
    <row r="24" spans="1:27" x14ac:dyDescent="0.25">
      <c r="A24" s="107" t="s">
        <v>152</v>
      </c>
      <c r="B24" s="39" t="s">
        <v>157</v>
      </c>
      <c r="C24" s="40">
        <v>3</v>
      </c>
      <c r="D24" s="41"/>
      <c r="E24" s="4"/>
      <c r="F24" s="4"/>
      <c r="G24" s="4"/>
      <c r="H24" s="4"/>
      <c r="I24" s="4"/>
      <c r="J24" s="4"/>
      <c r="K24" s="4"/>
      <c r="L24" s="3"/>
      <c r="M24" s="3"/>
      <c r="N24" s="3"/>
      <c r="AA24" s="1"/>
    </row>
    <row r="25" spans="1:27" x14ac:dyDescent="0.25">
      <c r="A25" s="107" t="s">
        <v>152</v>
      </c>
      <c r="B25" s="39" t="s">
        <v>158</v>
      </c>
      <c r="C25" s="40">
        <v>3</v>
      </c>
      <c r="D25" s="41"/>
      <c r="E25" s="4"/>
      <c r="F25" s="4"/>
      <c r="G25" s="4"/>
      <c r="H25" s="4"/>
      <c r="I25" s="4"/>
      <c r="J25" s="4"/>
      <c r="K25" s="4"/>
      <c r="L25" s="3"/>
      <c r="M25" s="3"/>
      <c r="N25" s="3"/>
      <c r="AA25" s="1"/>
    </row>
    <row r="26" spans="1:27" x14ac:dyDescent="0.25">
      <c r="A26" s="107" t="s">
        <v>152</v>
      </c>
      <c r="B26" s="39" t="s">
        <v>9</v>
      </c>
      <c r="C26" s="40">
        <v>1</v>
      </c>
      <c r="D26" s="41"/>
      <c r="E26" s="4"/>
      <c r="F26" s="4"/>
      <c r="G26" s="4"/>
      <c r="H26" s="4"/>
      <c r="I26" s="4"/>
      <c r="J26" s="4"/>
      <c r="K26" s="4"/>
      <c r="L26" s="3"/>
      <c r="M26" s="3"/>
      <c r="N26" s="3"/>
      <c r="AA26" s="1"/>
    </row>
    <row r="27" spans="1:27" x14ac:dyDescent="0.25">
      <c r="A27" s="107" t="s">
        <v>152</v>
      </c>
      <c r="B27" s="39" t="s">
        <v>325</v>
      </c>
      <c r="C27" s="40"/>
      <c r="D27" s="41"/>
      <c r="E27" s="3"/>
      <c r="F27" s="3"/>
      <c r="G27" s="3"/>
      <c r="H27" s="3"/>
      <c r="I27" s="3"/>
      <c r="J27" s="3"/>
      <c r="K27" s="3"/>
      <c r="L27" s="3"/>
      <c r="M27" s="3"/>
      <c r="N27" s="3"/>
      <c r="AA27" s="1"/>
    </row>
    <row r="28" spans="1:27" x14ac:dyDescent="0.25">
      <c r="A28" s="106" t="s">
        <v>8</v>
      </c>
      <c r="B28" s="39" t="s">
        <v>150</v>
      </c>
      <c r="C28" s="40"/>
      <c r="D28" s="41"/>
      <c r="E28" s="3"/>
      <c r="F28" s="3"/>
      <c r="G28" s="3"/>
      <c r="H28" s="3"/>
      <c r="I28" s="3"/>
      <c r="J28" s="3"/>
      <c r="K28" s="3"/>
      <c r="L28" s="3"/>
      <c r="M28" s="3"/>
      <c r="N28" s="3"/>
      <c r="O28" s="3"/>
      <c r="P28" s="1"/>
      <c r="Q28" s="1"/>
      <c r="R28" s="1"/>
      <c r="S28" s="1"/>
      <c r="T28" s="1"/>
      <c r="U28" s="1"/>
      <c r="V28" s="1"/>
      <c r="W28" s="1"/>
      <c r="X28" s="1"/>
      <c r="Y28" s="1"/>
      <c r="Z28" s="1"/>
      <c r="AA28" s="1"/>
    </row>
    <row r="29" spans="1:27" x14ac:dyDescent="0.25">
      <c r="A29" s="107" t="s">
        <v>8</v>
      </c>
      <c r="B29" s="39" t="s">
        <v>151</v>
      </c>
      <c r="C29" s="40"/>
      <c r="D29" s="41"/>
      <c r="E29" s="3"/>
      <c r="F29" s="3"/>
      <c r="G29" s="3"/>
      <c r="H29" s="3"/>
      <c r="I29" s="3"/>
      <c r="J29" s="3"/>
      <c r="K29" s="3"/>
      <c r="L29" s="3"/>
      <c r="M29" s="3"/>
      <c r="N29" s="3"/>
      <c r="O29" s="3"/>
      <c r="P29" s="1"/>
      <c r="Q29" s="1"/>
      <c r="R29" s="1"/>
      <c r="S29" s="1"/>
      <c r="T29" s="1"/>
      <c r="U29" s="1"/>
      <c r="V29" s="1"/>
      <c r="W29" s="1"/>
      <c r="X29" s="1"/>
      <c r="Y29" s="1"/>
      <c r="Z29" s="1"/>
      <c r="AA29" s="1"/>
    </row>
    <row r="30" spans="1:27" x14ac:dyDescent="0.25">
      <c r="A30" s="106" t="s">
        <v>140</v>
      </c>
      <c r="B30" s="39" t="s">
        <v>141</v>
      </c>
      <c r="C30" s="40"/>
      <c r="D30" s="41"/>
      <c r="E30" s="3"/>
      <c r="F30" s="3"/>
      <c r="G30" s="3"/>
      <c r="H30" s="3"/>
      <c r="I30" s="3"/>
      <c r="J30" s="3"/>
      <c r="K30" s="3"/>
      <c r="L30" s="3"/>
      <c r="M30" s="3"/>
      <c r="N30" s="3"/>
      <c r="O30" s="3"/>
      <c r="P30" s="1"/>
      <c r="Q30" s="1"/>
      <c r="R30" s="1"/>
      <c r="S30" s="1"/>
      <c r="T30" s="1"/>
      <c r="U30" s="1"/>
      <c r="V30" s="1"/>
      <c r="W30" s="1"/>
      <c r="X30" s="1"/>
      <c r="Y30" s="1"/>
      <c r="Z30" s="1"/>
      <c r="AA30" s="1"/>
    </row>
    <row r="31" spans="1:27" x14ac:dyDescent="0.25">
      <c r="A31" s="107" t="s">
        <v>140</v>
      </c>
      <c r="B31" s="39" t="s">
        <v>142</v>
      </c>
      <c r="C31" s="40"/>
      <c r="D31" s="41"/>
      <c r="E31" s="3"/>
      <c r="F31" s="3"/>
      <c r="G31" s="3"/>
      <c r="H31" s="3"/>
      <c r="I31" s="3"/>
      <c r="J31" s="3"/>
      <c r="K31" s="3"/>
      <c r="L31" s="3"/>
      <c r="M31" s="3"/>
      <c r="N31" s="3"/>
      <c r="O31" s="3"/>
      <c r="P31" s="1"/>
      <c r="Q31" s="1"/>
      <c r="R31" s="1"/>
      <c r="S31" s="1"/>
      <c r="T31" s="1"/>
      <c r="U31" s="1"/>
      <c r="V31" s="1"/>
      <c r="W31" s="1"/>
      <c r="X31" s="1"/>
      <c r="Y31" s="1"/>
      <c r="Z31" s="1"/>
      <c r="AA31" s="1"/>
    </row>
    <row r="32" spans="1:27" x14ac:dyDescent="0.25">
      <c r="A32" s="107" t="s">
        <v>140</v>
      </c>
      <c r="B32" s="39" t="s">
        <v>164</v>
      </c>
      <c r="C32" s="40"/>
      <c r="D32" s="41"/>
      <c r="E32" s="3"/>
      <c r="F32" s="3"/>
      <c r="G32" s="3"/>
      <c r="H32" s="3"/>
      <c r="I32" s="3"/>
      <c r="J32" s="3"/>
      <c r="K32" s="3"/>
      <c r="L32" s="3"/>
      <c r="M32" s="3"/>
      <c r="N32" s="3"/>
      <c r="O32" s="3"/>
      <c r="P32" s="1"/>
      <c r="Q32" s="1"/>
      <c r="R32" s="1"/>
      <c r="S32" s="1"/>
      <c r="T32" s="1"/>
      <c r="U32" s="1"/>
      <c r="V32" s="1"/>
      <c r="W32" s="1"/>
      <c r="X32" s="1"/>
      <c r="Y32" s="1"/>
      <c r="Z32" s="1"/>
      <c r="AA32" s="1"/>
    </row>
    <row r="33" spans="1:27" x14ac:dyDescent="0.25">
      <c r="A33" s="107" t="s">
        <v>140</v>
      </c>
      <c r="B33" s="39" t="s">
        <v>165</v>
      </c>
      <c r="C33" s="40"/>
      <c r="D33" s="41"/>
      <c r="E33" s="1"/>
      <c r="F33" s="1"/>
      <c r="G33" s="1"/>
      <c r="H33" s="1"/>
      <c r="I33" s="1"/>
      <c r="J33" s="1"/>
      <c r="K33" s="1"/>
      <c r="L33" s="1"/>
      <c r="M33" s="1"/>
      <c r="N33" s="1"/>
      <c r="O33" s="1"/>
      <c r="P33" s="1"/>
      <c r="Q33" s="1"/>
      <c r="R33" s="1"/>
      <c r="S33" s="1"/>
      <c r="T33" s="1"/>
      <c r="U33" s="1"/>
      <c r="V33" s="1"/>
      <c r="W33" s="1"/>
      <c r="X33" s="1"/>
      <c r="Y33" s="1"/>
      <c r="Z33" s="1"/>
      <c r="AA33" s="1"/>
    </row>
    <row r="34" spans="1:27" x14ac:dyDescent="0.25">
      <c r="A34" s="107" t="s">
        <v>140</v>
      </c>
      <c r="B34" s="39" t="s">
        <v>144</v>
      </c>
      <c r="C34" s="40"/>
      <c r="D34" s="41"/>
      <c r="E34" s="1"/>
      <c r="F34" s="1"/>
      <c r="G34" s="1"/>
      <c r="H34" s="1"/>
      <c r="I34" s="1"/>
      <c r="J34" s="1"/>
      <c r="K34" s="1"/>
      <c r="L34" s="1"/>
      <c r="M34" s="1"/>
      <c r="N34" s="1"/>
      <c r="O34" s="1"/>
      <c r="P34" s="1"/>
      <c r="Q34" s="1"/>
      <c r="R34" s="1"/>
      <c r="S34" s="1"/>
      <c r="T34" s="1"/>
      <c r="U34" s="1"/>
      <c r="V34" s="1"/>
      <c r="W34" s="1"/>
      <c r="X34" s="1"/>
      <c r="Y34" s="1"/>
      <c r="Z34" s="1"/>
      <c r="AA34" s="1"/>
    </row>
    <row r="35" spans="1:27" ht="21" x14ac:dyDescent="0.35">
      <c r="A35" s="107" t="s">
        <v>140</v>
      </c>
      <c r="B35" s="39" t="s">
        <v>145</v>
      </c>
      <c r="C35" s="40"/>
      <c r="D35" s="41"/>
      <c r="E35" s="21"/>
      <c r="F35" s="21"/>
      <c r="G35" s="21"/>
      <c r="H35" s="21"/>
      <c r="I35" s="21"/>
      <c r="J35" s="21"/>
      <c r="K35" s="21"/>
      <c r="L35" s="21"/>
      <c r="M35" s="21"/>
      <c r="N35" s="21"/>
      <c r="O35" s="21"/>
      <c r="P35" s="1"/>
      <c r="Q35" s="1"/>
      <c r="R35" s="1"/>
      <c r="S35" s="1"/>
      <c r="T35" s="1"/>
      <c r="U35" s="1"/>
      <c r="V35" s="1"/>
      <c r="W35" s="1"/>
      <c r="X35" s="1"/>
      <c r="Y35" s="1"/>
      <c r="Z35" s="1"/>
      <c r="AA35" s="1"/>
    </row>
    <row r="36" spans="1:27" x14ac:dyDescent="0.25">
      <c r="A36" s="107"/>
      <c r="B36" s="39" t="s">
        <v>146</v>
      </c>
      <c r="C36" s="40"/>
      <c r="D36" s="41"/>
      <c r="E36" s="1"/>
      <c r="F36" s="1"/>
      <c r="G36" s="1"/>
      <c r="H36" s="1"/>
      <c r="I36" s="1"/>
      <c r="J36" s="1"/>
      <c r="K36" s="1"/>
      <c r="L36" s="1"/>
      <c r="M36" s="1"/>
      <c r="N36" s="1"/>
      <c r="O36" s="1"/>
      <c r="P36" s="1"/>
      <c r="Q36" s="1"/>
      <c r="R36" s="1"/>
      <c r="S36" s="1"/>
      <c r="T36" s="1"/>
      <c r="U36" s="1"/>
      <c r="V36" s="1"/>
      <c r="W36" s="1"/>
      <c r="X36" s="1"/>
      <c r="Y36" s="1"/>
      <c r="Z36" s="1"/>
      <c r="AA36" s="1"/>
    </row>
    <row r="37" spans="1:27" x14ac:dyDescent="0.25">
      <c r="A37" s="107"/>
      <c r="B37" s="39" t="s">
        <v>147</v>
      </c>
      <c r="C37" s="40"/>
      <c r="D37" s="41"/>
      <c r="E37" s="1"/>
      <c r="F37" s="1"/>
      <c r="G37" s="1"/>
      <c r="H37" s="1"/>
      <c r="I37" s="1"/>
      <c r="J37" s="1"/>
      <c r="K37" s="1"/>
      <c r="L37" s="1"/>
      <c r="M37" s="1"/>
      <c r="N37" s="1"/>
      <c r="O37" s="1"/>
      <c r="P37" s="1"/>
      <c r="Q37" s="1"/>
      <c r="R37" s="1"/>
      <c r="S37" s="1"/>
      <c r="T37" s="1"/>
      <c r="U37" s="1"/>
      <c r="V37" s="1"/>
      <c r="W37" s="1"/>
      <c r="X37" s="1"/>
      <c r="Y37" s="1"/>
      <c r="Z37" s="1"/>
      <c r="AA37" s="1"/>
    </row>
    <row r="38" spans="1:27" x14ac:dyDescent="0.25">
      <c r="A38" s="108"/>
      <c r="B38" s="39" t="s">
        <v>149</v>
      </c>
      <c r="C38" s="40"/>
      <c r="D38" s="41"/>
      <c r="E38" s="1"/>
      <c r="F38" s="1"/>
      <c r="G38" s="1"/>
      <c r="H38" s="1"/>
      <c r="I38" s="1"/>
      <c r="J38" s="1"/>
      <c r="K38" s="1"/>
      <c r="L38" s="1"/>
      <c r="M38" s="1"/>
      <c r="N38" s="1"/>
      <c r="O38" s="1"/>
      <c r="P38" s="1"/>
      <c r="Q38" s="1"/>
      <c r="R38" s="1"/>
      <c r="S38" s="1"/>
      <c r="T38" s="1"/>
      <c r="U38" s="1"/>
      <c r="V38" s="1"/>
      <c r="W38" s="1"/>
      <c r="X38" s="1"/>
      <c r="Y38" s="1"/>
      <c r="Z38" s="1"/>
      <c r="AA38" s="1"/>
    </row>
    <row r="39" spans="1:27" x14ac:dyDescent="0.25">
      <c r="A39" s="49" t="s">
        <v>279</v>
      </c>
      <c r="B39" s="39" t="s">
        <v>162</v>
      </c>
      <c r="C39" s="40"/>
      <c r="D39" s="41"/>
      <c r="E39" s="1"/>
      <c r="F39" s="1"/>
      <c r="G39" s="1"/>
      <c r="H39" s="1"/>
      <c r="I39" s="1"/>
      <c r="J39" s="1"/>
      <c r="K39" s="1"/>
      <c r="L39" s="1"/>
      <c r="M39" s="1"/>
      <c r="N39" s="1"/>
      <c r="O39" s="1"/>
      <c r="P39" s="1"/>
      <c r="Q39" s="1"/>
      <c r="R39" s="1"/>
      <c r="S39" s="1"/>
      <c r="T39" s="1"/>
      <c r="U39" s="1"/>
      <c r="V39" s="1"/>
      <c r="W39" s="1"/>
      <c r="X39" s="1"/>
      <c r="Y39" s="1"/>
      <c r="Z39" s="1"/>
      <c r="AA39" s="1"/>
    </row>
    <row r="40" spans="1:27" x14ac:dyDescent="0.25">
      <c r="A40" s="44"/>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7"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7"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7"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7"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7"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7"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7" x14ac:dyDescent="0.25">
      <c r="A48" s="1"/>
      <c r="B48" s="1"/>
      <c r="C48" s="1"/>
      <c r="D48" s="1"/>
      <c r="E48" s="1"/>
      <c r="F48" s="1"/>
      <c r="G48" s="1"/>
      <c r="H48" s="1"/>
      <c r="I48" s="1"/>
      <c r="J48" s="1"/>
      <c r="K48" s="1"/>
      <c r="L48" s="1"/>
      <c r="M48" s="1"/>
      <c r="N48" s="1"/>
      <c r="O48" s="1"/>
      <c r="P48" s="1"/>
      <c r="Q48" s="1"/>
      <c r="R48" s="1"/>
      <c r="S48" s="1"/>
    </row>
    <row r="49" spans="1:19" x14ac:dyDescent="0.25">
      <c r="A49" s="1"/>
      <c r="B49" s="1"/>
      <c r="C49" s="1"/>
      <c r="D49" s="1"/>
      <c r="E49" s="1"/>
      <c r="F49" s="1"/>
      <c r="G49" s="1"/>
      <c r="H49" s="1"/>
      <c r="I49" s="1"/>
      <c r="J49" s="1"/>
      <c r="K49" s="1"/>
      <c r="L49" s="1"/>
      <c r="M49" s="1"/>
      <c r="N49" s="1"/>
      <c r="O49" s="1"/>
      <c r="P49" s="1"/>
      <c r="Q49" s="1"/>
      <c r="R49" s="1"/>
      <c r="S49" s="1"/>
    </row>
    <row r="50" spans="1:19" x14ac:dyDescent="0.25">
      <c r="E50" s="1"/>
      <c r="F50" s="1"/>
      <c r="G50" s="1"/>
      <c r="H50" s="1"/>
      <c r="I50" s="1"/>
      <c r="J50" s="1"/>
      <c r="K50" s="1"/>
      <c r="M50" s="1"/>
      <c r="O50" s="1"/>
      <c r="P50" s="1"/>
      <c r="Q50" s="1"/>
      <c r="R50" s="1"/>
      <c r="S50" s="1"/>
    </row>
    <row r="51" spans="1:19" x14ac:dyDescent="0.25">
      <c r="A51" s="1"/>
      <c r="B51" s="1"/>
      <c r="C51" s="1"/>
      <c r="D51" s="1"/>
      <c r="O51" s="1"/>
      <c r="P51" s="1"/>
      <c r="Q51" s="1"/>
      <c r="R51" s="1"/>
      <c r="S51" s="1"/>
    </row>
    <row r="52" spans="1:19" x14ac:dyDescent="0.25">
      <c r="A52" s="1"/>
      <c r="B52" s="1"/>
      <c r="C52" s="1"/>
      <c r="D52" s="1"/>
      <c r="E52" s="1"/>
      <c r="F52" s="1"/>
      <c r="G52" s="1"/>
      <c r="H52" s="1"/>
      <c r="I52" s="1"/>
      <c r="J52" s="1"/>
      <c r="K52" s="1"/>
      <c r="L52" s="1"/>
      <c r="M52" s="1"/>
      <c r="N52" s="1"/>
      <c r="O52" s="1"/>
      <c r="P52" s="1"/>
      <c r="Q52" s="1"/>
      <c r="R52" s="1"/>
      <c r="S52" s="1"/>
    </row>
    <row r="53" spans="1:19" x14ac:dyDescent="0.25">
      <c r="E53" s="1"/>
      <c r="F53" s="1"/>
      <c r="G53" s="1"/>
      <c r="H53" s="1"/>
      <c r="I53" s="1"/>
      <c r="J53" s="1"/>
      <c r="K53" s="1"/>
      <c r="L53" s="1"/>
      <c r="M53" s="1"/>
      <c r="N53" s="1"/>
      <c r="O53" s="1"/>
      <c r="P53" s="1"/>
      <c r="Q53" s="1"/>
      <c r="R53" s="1"/>
      <c r="S53" s="1"/>
    </row>
  </sheetData>
  <protectedRanges>
    <protectedRange sqref="B8" name="Header"/>
    <protectedRange sqref="C12:D39" name="Metrics"/>
  </protectedRanges>
  <mergeCells count="4">
    <mergeCell ref="A22:A27"/>
    <mergeCell ref="A30:A38"/>
    <mergeCell ref="A28:A29"/>
    <mergeCell ref="A12:A21"/>
  </mergeCells>
  <conditionalFormatting sqref="B12:D39">
    <cfRule type="expression" dxfId="21" priority="14">
      <formula>MOD(ROW(),2)=0</formula>
    </cfRule>
    <cfRule type="expression" dxfId="20" priority="15">
      <formula>"MOD(ROW(),2)=0"</formula>
    </cfRule>
  </conditionalFormatting>
  <conditionalFormatting sqref="B12:D39">
    <cfRule type="expression" dxfId="19" priority="13">
      <formula>MOD(ROW(),2)=1</formula>
    </cfRule>
  </conditionalFormatting>
  <dataValidations count="3">
    <dataValidation type="list" allowBlank="1" showInputMessage="1" showErrorMessage="1" sqref="B8">
      <formula1>reportingPeriodList</formula1>
    </dataValidation>
    <dataValidation type="textLength" operator="lessThan" allowBlank="1" showInputMessage="1" showErrorMessage="1" errorTitle="Invalid Comments Value" error="Comments must be a text value up to 240 characters." prompt="You may optionally enter comments related to the Actual metric value for this reporting period (maximum 240 characters)" sqref="D12:D39">
      <formula1>241</formula1>
    </dataValidation>
    <dataValidation type="decimal" operator="greaterThanOrEqual" allowBlank="1" showInputMessage="1" showErrorMessage="1" errorTitle="Invalid Metric Value" error="Metric value must be a decimal greater than or equal to 0." prompt="Enter a numeric value." sqref="C12:C39">
      <formula1>0</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Projects!$A$2:$A$9</xm:f>
          </x14:formula1>
          <xm:sqref>B1</xm:sqref>
        </x14:dataValidation>
        <x14:dataValidation type="list" allowBlank="1" showInputMessage="1" showErrorMessage="1">
          <x14:formula1>
            <xm:f>Reference!$A$2:$A$6</xm:f>
          </x14:formula1>
          <xm:sqref>A40</xm:sqref>
        </x14:dataValidation>
        <x14:dataValidation type="list" allowBlank="1" showInputMessage="1" showErrorMessage="1">
          <x14:formula1>
            <xm:f>Reference!$A$2:$A$7</xm:f>
          </x14:formula1>
          <xm:sqref>A12 A22:A39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B20" sqref="B20"/>
    </sheetView>
  </sheetViews>
  <sheetFormatPr defaultRowHeight="15" x14ac:dyDescent="0.25"/>
  <cols>
    <col min="1" max="1" width="46.85546875" customWidth="1"/>
    <col min="2" max="2" width="39.85546875" bestFit="1" customWidth="1"/>
    <col min="3" max="3" width="18.42578125" style="36" bestFit="1" customWidth="1"/>
    <col min="4" max="4" width="18.42578125" bestFit="1" customWidth="1"/>
    <col min="5" max="5" width="12.28515625" customWidth="1"/>
    <col min="6" max="6" width="11.85546875" bestFit="1" customWidth="1"/>
    <col min="7" max="7" width="11" bestFit="1" customWidth="1"/>
    <col min="8" max="8" width="16.85546875" bestFit="1" customWidth="1"/>
    <col min="9" max="9" width="21.7109375" bestFit="1" customWidth="1"/>
    <col min="10" max="10" width="11.42578125" bestFit="1" customWidth="1"/>
    <col min="11" max="11" width="18.5703125" bestFit="1" customWidth="1"/>
  </cols>
  <sheetData>
    <row r="1" spans="1:11" x14ac:dyDescent="0.25">
      <c r="A1" s="36" t="s">
        <v>88</v>
      </c>
      <c r="B1" s="36" t="s">
        <v>173</v>
      </c>
      <c r="C1" s="36" t="s">
        <v>11</v>
      </c>
      <c r="D1" t="s">
        <v>17</v>
      </c>
      <c r="E1" t="s">
        <v>13</v>
      </c>
      <c r="F1" t="s">
        <v>12</v>
      </c>
      <c r="G1" t="s">
        <v>176</v>
      </c>
      <c r="H1" t="s">
        <v>174</v>
      </c>
      <c r="I1" t="s">
        <v>218</v>
      </c>
      <c r="J1" t="s">
        <v>230</v>
      </c>
      <c r="K1" t="s">
        <v>280</v>
      </c>
    </row>
    <row r="2" spans="1:11" x14ac:dyDescent="0.25">
      <c r="A2" s="36" t="s">
        <v>126</v>
      </c>
      <c r="B2" s="36" t="s">
        <v>127</v>
      </c>
      <c r="C2" s="36" t="s">
        <v>22</v>
      </c>
      <c r="D2" t="s">
        <v>25</v>
      </c>
      <c r="E2" t="s">
        <v>181</v>
      </c>
      <c r="F2" t="s">
        <v>23</v>
      </c>
      <c r="G2" t="s">
        <v>21</v>
      </c>
      <c r="H2" t="s">
        <v>166</v>
      </c>
      <c r="I2" t="s">
        <v>219</v>
      </c>
      <c r="J2" t="s">
        <v>108</v>
      </c>
      <c r="K2" t="s">
        <v>94</v>
      </c>
    </row>
    <row r="3" spans="1:11" x14ac:dyDescent="0.25">
      <c r="A3" s="36" t="s">
        <v>140</v>
      </c>
      <c r="B3" s="36" t="s">
        <v>131</v>
      </c>
      <c r="C3" s="36" t="s">
        <v>175</v>
      </c>
      <c r="E3" t="s">
        <v>182</v>
      </c>
      <c r="H3" t="s">
        <v>167</v>
      </c>
      <c r="I3" t="s">
        <v>220</v>
      </c>
      <c r="J3" t="s">
        <v>107</v>
      </c>
      <c r="K3" t="s">
        <v>100</v>
      </c>
    </row>
    <row r="4" spans="1:11" x14ac:dyDescent="0.25">
      <c r="A4" s="36" t="s">
        <v>8</v>
      </c>
      <c r="B4" s="36" t="s">
        <v>134</v>
      </c>
      <c r="H4" t="s">
        <v>168</v>
      </c>
      <c r="I4" t="s">
        <v>221</v>
      </c>
      <c r="K4" t="s">
        <v>101</v>
      </c>
    </row>
    <row r="5" spans="1:11" x14ac:dyDescent="0.25">
      <c r="A5" s="36" t="s">
        <v>152</v>
      </c>
      <c r="B5" s="36" t="s">
        <v>137</v>
      </c>
      <c r="K5" t="s">
        <v>99</v>
      </c>
    </row>
    <row r="6" spans="1:11" x14ac:dyDescent="0.25">
      <c r="A6" s="36" t="s">
        <v>161</v>
      </c>
      <c r="B6" s="36" t="s">
        <v>139</v>
      </c>
      <c r="K6" t="s">
        <v>98</v>
      </c>
    </row>
    <row r="7" spans="1:11" x14ac:dyDescent="0.25">
      <c r="A7" t="s">
        <v>279</v>
      </c>
      <c r="B7" s="36" t="s">
        <v>140</v>
      </c>
      <c r="K7" t="s">
        <v>96</v>
      </c>
    </row>
    <row r="8" spans="1:11" x14ac:dyDescent="0.25">
      <c r="B8" s="36" t="s">
        <v>143</v>
      </c>
      <c r="K8" t="s">
        <v>95</v>
      </c>
    </row>
    <row r="9" spans="1:11" x14ac:dyDescent="0.25">
      <c r="B9" s="36" t="s">
        <v>148</v>
      </c>
      <c r="K9" t="s">
        <v>97</v>
      </c>
    </row>
    <row r="10" spans="1:11" x14ac:dyDescent="0.25">
      <c r="B10" s="36" t="s">
        <v>8</v>
      </c>
    </row>
    <row r="11" spans="1:11" x14ac:dyDescent="0.25">
      <c r="B11" s="36" t="s">
        <v>153</v>
      </c>
    </row>
    <row r="12" spans="1:11" x14ac:dyDescent="0.25">
      <c r="B12" s="36" t="s">
        <v>156</v>
      </c>
    </row>
    <row r="13" spans="1:11" x14ac:dyDescent="0.25">
      <c r="B13" s="36" t="s">
        <v>159</v>
      </c>
    </row>
    <row r="14" spans="1:11" x14ac:dyDescent="0.25">
      <c r="B14" s="36" t="s">
        <v>161</v>
      </c>
    </row>
    <row r="15" spans="1:11" x14ac:dyDescent="0.25">
      <c r="B15" t="s">
        <v>279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topLeftCell="C1" workbookViewId="0">
      <selection activeCell="B20" sqref="B20"/>
    </sheetView>
  </sheetViews>
  <sheetFormatPr defaultRowHeight="15" x14ac:dyDescent="0.25"/>
  <cols>
    <col min="1" max="1" width="9.7109375" bestFit="1" customWidth="1"/>
    <col min="2" max="2" width="7.85546875" bestFit="1" customWidth="1"/>
    <col min="3" max="3" width="129.140625" customWidth="1"/>
    <col min="4" max="4" width="16" bestFit="1" customWidth="1"/>
  </cols>
  <sheetData>
    <row r="1" spans="1:4" x14ac:dyDescent="0.25">
      <c r="A1" s="47" t="s">
        <v>183</v>
      </c>
      <c r="B1" s="47" t="s">
        <v>184</v>
      </c>
      <c r="C1" s="47" t="s">
        <v>185</v>
      </c>
      <c r="D1" s="47" t="s">
        <v>186</v>
      </c>
    </row>
    <row r="2" spans="1:4" s="44" customFormat="1" x14ac:dyDescent="0.25">
      <c r="A2" s="45">
        <v>41698</v>
      </c>
      <c r="B2" s="44">
        <v>0.1</v>
      </c>
      <c r="C2" s="44" t="s">
        <v>226</v>
      </c>
      <c r="D2" s="44" t="s">
        <v>187</v>
      </c>
    </row>
    <row r="3" spans="1:4" ht="90" x14ac:dyDescent="0.25">
      <c r="A3" s="45">
        <v>41709</v>
      </c>
      <c r="B3" s="44">
        <v>0.2</v>
      </c>
      <c r="C3" s="46" t="s">
        <v>227</v>
      </c>
      <c r="D3" s="44" t="s">
        <v>187</v>
      </c>
    </row>
    <row r="4" spans="1:4" x14ac:dyDescent="0.25">
      <c r="A4" s="65">
        <v>41722</v>
      </c>
      <c r="B4">
        <v>0.3</v>
      </c>
      <c r="C4" t="s">
        <v>321</v>
      </c>
      <c r="D4" t="s">
        <v>322</v>
      </c>
    </row>
    <row r="5" spans="1:4" x14ac:dyDescent="0.25">
      <c r="A5" s="65">
        <v>41731</v>
      </c>
      <c r="B5">
        <v>0.4</v>
      </c>
      <c r="C5" t="s">
        <v>323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Z51"/>
  <sheetViews>
    <sheetView zoomScaleNormal="100" workbookViewId="0">
      <selection activeCell="B9" sqref="B9"/>
    </sheetView>
  </sheetViews>
  <sheetFormatPr defaultRowHeight="15" x14ac:dyDescent="0.25"/>
  <cols>
    <col min="1" max="1" width="29" customWidth="1"/>
    <col min="2" max="2" width="62.140625" customWidth="1"/>
    <col min="3" max="3" width="20.7109375" customWidth="1"/>
    <col min="4" max="4" width="60" customWidth="1"/>
    <col min="5" max="5" width="31.28515625" customWidth="1"/>
    <col min="6" max="6" width="31.42578125" customWidth="1"/>
    <col min="7" max="7" width="29.85546875" customWidth="1"/>
    <col min="8" max="14" width="11.28515625" customWidth="1"/>
    <col min="20" max="20" width="18" customWidth="1"/>
    <col min="21" max="21" width="8.140625" customWidth="1"/>
    <col min="22" max="22" width="6" bestFit="1" customWidth="1"/>
  </cols>
  <sheetData>
    <row r="1" spans="1:26" ht="21" x14ac:dyDescent="0.35">
      <c r="A1" s="14" t="s">
        <v>90</v>
      </c>
      <c r="B1" s="35" t="str">
        <f>ACTUALS!B1</f>
        <v>NY HIX</v>
      </c>
      <c r="C1" s="5" t="s">
        <v>171</v>
      </c>
      <c r="E1" s="5"/>
      <c r="F1" s="5"/>
      <c r="G1" s="5"/>
      <c r="H1" s="5"/>
      <c r="I1" s="5"/>
      <c r="J1" s="5"/>
      <c r="K1" s="5"/>
      <c r="L1" s="5"/>
      <c r="M1" s="5"/>
      <c r="N1" s="5"/>
      <c r="O1" s="5"/>
      <c r="P1" s="1"/>
      <c r="Q1" s="10"/>
      <c r="R1" s="10"/>
      <c r="S1" s="10"/>
      <c r="T1" s="10"/>
      <c r="U1" s="10"/>
      <c r="V1" s="10"/>
    </row>
    <row r="2" spans="1:26" ht="21" x14ac:dyDescent="0.35">
      <c r="A2" s="14" t="s">
        <v>91</v>
      </c>
      <c r="B2" s="19" t="str">
        <f>ACTUALS!B2</f>
        <v>HIX</v>
      </c>
      <c r="C2" s="1"/>
      <c r="D2" s="5"/>
      <c r="E2" s="5"/>
      <c r="F2" s="5"/>
      <c r="G2" s="5"/>
      <c r="H2" s="5"/>
      <c r="I2" s="5"/>
      <c r="J2" s="5"/>
      <c r="K2" s="5"/>
      <c r="L2" s="5"/>
      <c r="M2" s="5"/>
      <c r="N2" s="5"/>
      <c r="O2" s="5"/>
      <c r="P2" s="1"/>
      <c r="Q2" s="1"/>
      <c r="R2" s="1"/>
      <c r="S2" s="1"/>
      <c r="T2" s="1"/>
      <c r="U2" s="1"/>
      <c r="V2" s="1"/>
      <c r="W2" s="1"/>
      <c r="X2" s="1"/>
      <c r="Y2" s="1"/>
      <c r="Z2" s="1"/>
    </row>
    <row r="3" spans="1:26" ht="21" x14ac:dyDescent="0.35">
      <c r="A3" s="14" t="s">
        <v>92</v>
      </c>
      <c r="B3" s="19" t="str">
        <f>ACTUALS!B3</f>
        <v>New York</v>
      </c>
      <c r="C3" s="1"/>
      <c r="D3" s="5"/>
      <c r="E3" s="5"/>
      <c r="F3" s="5"/>
      <c r="G3" s="5"/>
      <c r="H3" s="5"/>
      <c r="I3" s="5"/>
      <c r="J3" s="5"/>
      <c r="K3" s="5"/>
      <c r="L3" s="5"/>
      <c r="M3" s="5"/>
      <c r="N3" s="5"/>
      <c r="O3" s="5"/>
      <c r="P3" s="1"/>
      <c r="Q3" s="1"/>
      <c r="R3" s="1"/>
      <c r="S3" s="1"/>
      <c r="T3" s="1"/>
      <c r="U3" s="1"/>
      <c r="V3" s="1"/>
      <c r="W3" s="1"/>
      <c r="X3" s="1"/>
      <c r="Y3" s="1"/>
      <c r="Z3" s="1"/>
    </row>
    <row r="4" spans="1:26" ht="20.25" customHeight="1" x14ac:dyDescent="0.25">
      <c r="A4" s="1"/>
      <c r="B4" s="1"/>
      <c r="C4" s="1"/>
      <c r="D4" s="1"/>
      <c r="E4" s="1"/>
      <c r="F4" s="1"/>
      <c r="G4" s="1"/>
      <c r="H4" s="1"/>
      <c r="I4" s="1"/>
      <c r="J4" s="1"/>
      <c r="K4" s="1"/>
      <c r="L4" s="1"/>
      <c r="M4" s="1"/>
      <c r="N4" s="1"/>
      <c r="O4" s="1"/>
      <c r="P4" s="1"/>
      <c r="Q4" s="10"/>
      <c r="R4" s="10"/>
      <c r="S4" s="10"/>
      <c r="T4" s="10"/>
      <c r="U4" s="10"/>
      <c r="V4" s="10"/>
    </row>
    <row r="5" spans="1:26" x14ac:dyDescent="0.25">
      <c r="A5" s="2" t="s">
        <v>105</v>
      </c>
      <c r="B5" s="1" t="str">
        <f>ACTUALS!B5</f>
        <v>Weekly</v>
      </c>
      <c r="C5" s="1"/>
      <c r="D5" s="1"/>
      <c r="F5" s="2"/>
      <c r="G5" s="1"/>
      <c r="H5" s="1"/>
      <c r="I5" s="1"/>
      <c r="J5" s="1"/>
      <c r="K5" s="1"/>
      <c r="L5" s="1"/>
      <c r="M5" s="1"/>
      <c r="N5" s="1"/>
      <c r="O5" s="1"/>
      <c r="P5" s="1"/>
      <c r="Q5" s="10"/>
      <c r="R5" s="10"/>
      <c r="S5" s="10"/>
      <c r="T5" s="10"/>
      <c r="U5" s="10"/>
      <c r="V5" s="10"/>
    </row>
    <row r="6" spans="1:26" x14ac:dyDescent="0.25">
      <c r="A6" s="1"/>
      <c r="B6" s="1"/>
      <c r="C6" s="1"/>
      <c r="D6" s="1"/>
      <c r="E6" s="1"/>
      <c r="F6" s="1"/>
      <c r="G6" s="1"/>
      <c r="H6" s="1"/>
      <c r="I6" s="1"/>
      <c r="J6" s="1"/>
      <c r="K6" s="1"/>
      <c r="L6" s="1"/>
      <c r="M6" s="1"/>
      <c r="N6" s="1"/>
      <c r="O6" s="1"/>
      <c r="P6" s="1"/>
      <c r="Q6" s="10"/>
      <c r="R6" s="10"/>
      <c r="S6" s="16"/>
      <c r="T6" s="16"/>
      <c r="U6" s="16"/>
      <c r="V6" s="16"/>
      <c r="W6" s="17"/>
      <c r="X6" s="17"/>
    </row>
    <row r="7" spans="1:26" ht="21" x14ac:dyDescent="0.35">
      <c r="B7" s="6" t="s">
        <v>327</v>
      </c>
      <c r="C7" s="1"/>
      <c r="D7" s="5"/>
      <c r="E7" s="5"/>
      <c r="F7" s="5"/>
      <c r="G7" s="5"/>
      <c r="H7" s="5"/>
      <c r="I7" s="5"/>
      <c r="J7" s="5"/>
      <c r="K7" s="5"/>
      <c r="L7" s="5"/>
      <c r="M7" s="5"/>
      <c r="N7" s="5"/>
      <c r="O7" s="5"/>
      <c r="P7" s="1"/>
      <c r="Q7" s="10"/>
      <c r="R7" s="10"/>
      <c r="S7" s="16"/>
    </row>
    <row r="8" spans="1:26" x14ac:dyDescent="0.25">
      <c r="A8" s="2" t="s">
        <v>0</v>
      </c>
      <c r="B8" s="18" t="str">
        <f>INDEX(scheduleTable[Weekly],MATCH(B9,scheduleTable[Weekly Forecast Due Date],0))</f>
        <v>WE 02/15/2014</v>
      </c>
      <c r="C8" s="1"/>
      <c r="D8" s="1"/>
      <c r="E8" s="1"/>
      <c r="F8" s="1"/>
      <c r="G8" s="1"/>
      <c r="H8" s="1"/>
      <c r="I8" s="1"/>
      <c r="J8" s="1"/>
      <c r="K8" s="1"/>
      <c r="L8" s="1"/>
      <c r="M8" s="1"/>
      <c r="N8" s="1"/>
      <c r="O8" s="1"/>
      <c r="P8" s="1"/>
      <c r="Q8" s="10"/>
      <c r="R8" s="10"/>
      <c r="S8" s="16"/>
    </row>
    <row r="9" spans="1:26" x14ac:dyDescent="0.25">
      <c r="A9" s="2" t="s">
        <v>1</v>
      </c>
      <c r="B9" s="18">
        <f>ACTUALS!B9</f>
        <v>41673</v>
      </c>
      <c r="D9" s="1"/>
      <c r="E9" s="1"/>
      <c r="F9" s="1"/>
      <c r="G9" s="1"/>
      <c r="H9" s="1"/>
      <c r="I9" s="1"/>
      <c r="J9" s="1"/>
      <c r="K9" s="1"/>
      <c r="L9" s="1"/>
      <c r="M9" s="1"/>
      <c r="N9" s="1"/>
      <c r="O9" s="1"/>
      <c r="P9" s="1"/>
      <c r="Q9" s="10"/>
      <c r="R9" s="10"/>
      <c r="S9" s="16"/>
    </row>
    <row r="10" spans="1:26" x14ac:dyDescent="0.25">
      <c r="A10" s="1"/>
      <c r="B10" s="11"/>
      <c r="C10" s="1"/>
      <c r="D10" s="1"/>
      <c r="E10" s="1"/>
      <c r="F10" s="1"/>
      <c r="G10" s="1"/>
      <c r="H10" s="1"/>
      <c r="I10" s="1"/>
      <c r="J10" s="1"/>
      <c r="K10" s="1"/>
      <c r="L10" s="1"/>
      <c r="M10" s="1"/>
      <c r="N10" s="1"/>
      <c r="O10" s="1"/>
      <c r="P10" s="1"/>
      <c r="Q10" s="10"/>
      <c r="R10" s="10"/>
      <c r="S10" s="16"/>
    </row>
    <row r="11" spans="1:26" x14ac:dyDescent="0.25">
      <c r="A11" s="48" t="s">
        <v>225</v>
      </c>
      <c r="B11" s="48" t="s">
        <v>2</v>
      </c>
      <c r="C11" s="69" t="s">
        <v>7</v>
      </c>
      <c r="D11" s="48" t="s">
        <v>169</v>
      </c>
      <c r="E11" s="1"/>
      <c r="F11" s="1"/>
      <c r="G11" s="1"/>
      <c r="H11" s="1"/>
      <c r="I11" s="1"/>
      <c r="J11" s="1"/>
      <c r="K11" s="1"/>
      <c r="L11" s="1"/>
      <c r="M11" s="1"/>
      <c r="N11" s="1"/>
      <c r="O11" s="1"/>
      <c r="P11" s="10"/>
      <c r="Q11" s="10"/>
      <c r="R11" s="16"/>
    </row>
    <row r="12" spans="1:26" x14ac:dyDescent="0.25">
      <c r="A12" s="106" t="s">
        <v>126</v>
      </c>
      <c r="B12" s="70" t="s">
        <v>128</v>
      </c>
      <c r="C12" s="71"/>
      <c r="D12" s="70"/>
      <c r="E12" s="1"/>
      <c r="F12" s="1"/>
      <c r="G12" s="1"/>
      <c r="H12" s="1"/>
      <c r="I12" s="1"/>
      <c r="J12" s="1"/>
      <c r="K12" s="1"/>
      <c r="L12" s="1"/>
      <c r="M12" s="1"/>
      <c r="N12" s="1"/>
      <c r="O12" s="1"/>
      <c r="P12" s="10"/>
      <c r="Q12" s="10"/>
      <c r="R12" s="16"/>
    </row>
    <row r="13" spans="1:26" x14ac:dyDescent="0.25">
      <c r="A13" s="107"/>
      <c r="B13" s="70" t="s">
        <v>4</v>
      </c>
      <c r="C13" s="71"/>
      <c r="D13" s="70"/>
      <c r="E13" s="1"/>
      <c r="F13" s="1"/>
      <c r="G13" s="1"/>
      <c r="H13" s="1"/>
      <c r="I13" s="1"/>
      <c r="J13" s="1"/>
      <c r="K13" s="1"/>
      <c r="L13" s="1"/>
      <c r="M13" s="1"/>
      <c r="N13" s="1"/>
      <c r="O13" s="1"/>
      <c r="P13" s="10"/>
      <c r="Q13" s="10"/>
      <c r="R13" s="16"/>
    </row>
    <row r="14" spans="1:26" x14ac:dyDescent="0.25">
      <c r="A14" s="107"/>
      <c r="B14" s="70" t="s">
        <v>130</v>
      </c>
      <c r="C14" s="71"/>
      <c r="D14" s="70"/>
      <c r="E14" s="1"/>
      <c r="F14" s="1"/>
      <c r="G14" s="1"/>
      <c r="H14" s="1"/>
      <c r="I14" s="1"/>
      <c r="J14" s="1"/>
      <c r="K14" s="1"/>
      <c r="L14" s="1"/>
      <c r="M14" s="1"/>
      <c r="N14" s="1"/>
      <c r="O14" s="1"/>
      <c r="P14" s="10"/>
      <c r="Q14" s="10"/>
      <c r="R14" s="16"/>
    </row>
    <row r="15" spans="1:26" x14ac:dyDescent="0.25">
      <c r="A15" s="108"/>
      <c r="B15" s="70" t="s">
        <v>132</v>
      </c>
      <c r="C15" s="71"/>
      <c r="D15" s="70"/>
      <c r="E15" s="1"/>
      <c r="F15" s="1"/>
      <c r="G15" s="1"/>
      <c r="H15" s="1"/>
      <c r="I15" s="1"/>
      <c r="J15" s="1"/>
      <c r="K15" s="1"/>
      <c r="L15" s="1"/>
      <c r="M15" s="1"/>
      <c r="N15" s="1"/>
      <c r="O15" s="1"/>
      <c r="P15" s="10"/>
      <c r="Q15" s="10"/>
      <c r="R15" s="16"/>
    </row>
    <row r="16" spans="1:26" x14ac:dyDescent="0.25">
      <c r="A16" s="106" t="s">
        <v>152</v>
      </c>
      <c r="B16" s="70" t="s">
        <v>154</v>
      </c>
      <c r="C16" s="71"/>
      <c r="D16" s="70"/>
      <c r="E16" s="1"/>
      <c r="F16" s="1"/>
      <c r="G16" s="1"/>
      <c r="H16" s="1"/>
      <c r="I16" s="1"/>
      <c r="J16" s="1"/>
      <c r="K16" s="1"/>
      <c r="L16" s="1"/>
      <c r="M16" s="1"/>
      <c r="N16" s="1"/>
      <c r="O16" s="1"/>
      <c r="P16" s="10"/>
      <c r="Q16" s="10"/>
      <c r="R16" s="16"/>
    </row>
    <row r="17" spans="1:20" x14ac:dyDescent="0.25">
      <c r="A17" s="107"/>
      <c r="B17" s="70" t="s">
        <v>157</v>
      </c>
      <c r="C17" s="71"/>
      <c r="D17" s="70"/>
      <c r="E17" s="1"/>
      <c r="F17" s="1"/>
      <c r="G17" s="1"/>
      <c r="H17" s="1"/>
      <c r="I17" s="1"/>
      <c r="J17" s="1"/>
      <c r="K17" s="1"/>
      <c r="L17" s="1"/>
      <c r="M17" s="1"/>
      <c r="N17" s="1"/>
      <c r="O17" s="1"/>
      <c r="P17" s="10"/>
      <c r="Q17" s="10"/>
      <c r="R17" s="16"/>
    </row>
    <row r="18" spans="1:20" x14ac:dyDescent="0.25">
      <c r="A18" s="108"/>
      <c r="B18" s="70" t="s">
        <v>9</v>
      </c>
      <c r="C18" s="105"/>
      <c r="D18" s="70"/>
      <c r="E18" s="9"/>
      <c r="F18" s="9"/>
      <c r="G18" s="9"/>
      <c r="H18" s="9"/>
      <c r="I18" s="9"/>
      <c r="J18" s="9"/>
      <c r="K18" s="9"/>
      <c r="L18" s="9"/>
      <c r="M18" s="9"/>
      <c r="N18" s="1"/>
      <c r="O18" s="1"/>
      <c r="P18" s="10"/>
      <c r="Q18" s="10"/>
      <c r="R18" s="16"/>
    </row>
    <row r="19" spans="1:20" x14ac:dyDescent="0.25">
      <c r="A19" s="74" t="s">
        <v>8</v>
      </c>
      <c r="B19" s="70" t="s">
        <v>151</v>
      </c>
      <c r="C19" s="71"/>
      <c r="D19" s="70"/>
      <c r="E19" s="9"/>
      <c r="F19" s="9"/>
      <c r="G19" s="9"/>
      <c r="H19" s="9"/>
      <c r="I19" s="9"/>
      <c r="J19" s="9"/>
      <c r="K19" s="9"/>
      <c r="L19" s="9"/>
      <c r="M19" s="9"/>
      <c r="N19" s="1"/>
      <c r="O19" s="1"/>
      <c r="P19" s="10"/>
      <c r="Q19" s="10"/>
      <c r="R19" s="16"/>
    </row>
    <row r="20" spans="1:20" x14ac:dyDescent="0.25">
      <c r="A20" s="75" t="s">
        <v>140</v>
      </c>
      <c r="B20" s="70" t="s">
        <v>142</v>
      </c>
      <c r="C20" s="71"/>
      <c r="D20" s="70"/>
      <c r="E20" s="9"/>
      <c r="F20" s="9"/>
      <c r="G20" s="9"/>
      <c r="H20" s="9"/>
      <c r="I20" s="9"/>
      <c r="J20" s="9"/>
      <c r="K20" s="9"/>
      <c r="L20" s="9"/>
      <c r="M20" s="9"/>
      <c r="N20" s="1"/>
      <c r="O20" s="1"/>
      <c r="P20" s="10"/>
      <c r="Q20" s="10"/>
      <c r="R20" s="16"/>
    </row>
    <row r="21" spans="1:20" x14ac:dyDescent="0.25">
      <c r="A21" s="64"/>
      <c r="B21" s="64"/>
      <c r="C21" s="64"/>
      <c r="D21" s="64"/>
      <c r="E21" s="64"/>
      <c r="F21" s="64"/>
      <c r="G21" s="12"/>
      <c r="H21" s="12"/>
      <c r="I21" s="12"/>
      <c r="J21" s="12"/>
      <c r="K21" s="12"/>
      <c r="L21" s="12"/>
      <c r="M21" s="12"/>
      <c r="N21" s="12"/>
      <c r="O21" s="12"/>
      <c r="P21" s="1"/>
      <c r="Q21" s="1"/>
      <c r="R21" s="10"/>
      <c r="S21" s="10"/>
      <c r="T21" s="16"/>
    </row>
    <row r="22" spans="1:20" x14ac:dyDescent="0.25">
      <c r="A22" s="64"/>
      <c r="B22" s="64"/>
      <c r="C22" s="64"/>
      <c r="D22" s="64"/>
      <c r="E22" s="64"/>
      <c r="F22" s="64"/>
      <c r="G22" s="9"/>
      <c r="H22" s="9"/>
      <c r="I22" s="9"/>
      <c r="J22" s="9"/>
      <c r="K22" s="9"/>
      <c r="L22" s="9"/>
      <c r="M22" s="9"/>
      <c r="N22" s="9"/>
      <c r="O22" s="9"/>
      <c r="P22" s="1"/>
      <c r="Q22" s="1"/>
      <c r="R22" s="10"/>
      <c r="S22" s="10"/>
      <c r="T22" s="16"/>
    </row>
    <row r="23" spans="1:20" x14ac:dyDescent="0.25">
      <c r="A23" s="64"/>
      <c r="B23" s="64"/>
      <c r="C23" s="64"/>
      <c r="D23" s="64"/>
      <c r="E23" s="64"/>
      <c r="F23" s="64"/>
      <c r="G23" s="9"/>
      <c r="H23" s="9"/>
      <c r="I23" s="9"/>
      <c r="J23" s="9"/>
      <c r="K23" s="9"/>
      <c r="L23" s="9"/>
      <c r="M23" s="9"/>
      <c r="N23" s="9"/>
      <c r="O23" s="9"/>
      <c r="P23" s="1"/>
      <c r="Q23" s="1"/>
      <c r="R23" s="10"/>
      <c r="S23" s="10"/>
      <c r="T23" s="16"/>
    </row>
    <row r="24" spans="1:20" x14ac:dyDescent="0.25">
      <c r="A24" s="64"/>
      <c r="B24" s="64"/>
      <c r="C24" s="64"/>
      <c r="D24" s="64"/>
      <c r="E24" s="64"/>
      <c r="F24" s="64"/>
      <c r="G24" s="9"/>
      <c r="H24" s="9"/>
      <c r="I24" s="9"/>
      <c r="J24" s="9"/>
      <c r="K24" s="9"/>
      <c r="L24" s="9"/>
      <c r="M24" s="9"/>
      <c r="N24" s="9"/>
      <c r="O24" s="9"/>
      <c r="P24" s="1"/>
      <c r="Q24" s="1"/>
      <c r="R24" s="10"/>
      <c r="S24" s="10"/>
      <c r="T24" s="16"/>
    </row>
    <row r="25" spans="1:20" x14ac:dyDescent="0.25">
      <c r="A25" s="64"/>
      <c r="B25" s="64"/>
      <c r="C25" s="64"/>
      <c r="D25" s="64"/>
      <c r="E25" s="64"/>
      <c r="F25" s="64"/>
      <c r="G25" s="9"/>
      <c r="H25" s="9"/>
      <c r="I25" s="9"/>
      <c r="J25" s="9"/>
      <c r="K25" s="9"/>
      <c r="L25" s="9"/>
      <c r="M25" s="9"/>
      <c r="N25" s="9"/>
      <c r="O25" s="9"/>
      <c r="P25" s="1"/>
      <c r="Q25" s="1"/>
      <c r="R25" s="10"/>
      <c r="S25" s="10"/>
      <c r="T25" s="16"/>
    </row>
    <row r="26" spans="1:20" x14ac:dyDescent="0.25">
      <c r="A26" s="64"/>
      <c r="B26" s="64"/>
      <c r="C26" s="64"/>
      <c r="D26" s="64"/>
      <c r="E26" s="64"/>
      <c r="F26" s="64"/>
      <c r="G26" s="9"/>
      <c r="H26" s="9"/>
      <c r="I26" s="9"/>
      <c r="J26" s="9"/>
      <c r="K26" s="9"/>
      <c r="L26" s="9"/>
      <c r="M26" s="9"/>
      <c r="N26" s="9"/>
      <c r="O26" s="9"/>
      <c r="P26" s="1"/>
      <c r="Q26" s="1"/>
      <c r="R26" s="10"/>
      <c r="S26" s="10"/>
      <c r="T26" s="16"/>
    </row>
    <row r="27" spans="1:20" x14ac:dyDescent="0.25">
      <c r="A27" s="64"/>
      <c r="B27" s="64"/>
      <c r="C27" s="64"/>
      <c r="D27" s="64"/>
      <c r="E27" s="64"/>
      <c r="F27" s="64"/>
      <c r="G27" s="9"/>
      <c r="H27" s="9"/>
      <c r="I27" s="9"/>
      <c r="J27" s="9"/>
      <c r="K27" s="9"/>
      <c r="L27" s="9"/>
      <c r="M27" s="9"/>
      <c r="N27" s="9"/>
      <c r="O27" s="9"/>
      <c r="P27" s="1"/>
      <c r="Q27" s="1"/>
      <c r="R27" s="10"/>
      <c r="S27" s="10"/>
      <c r="T27" s="16"/>
    </row>
    <row r="28" spans="1:20" x14ac:dyDescent="0.25">
      <c r="A28" s="64"/>
      <c r="B28" s="64"/>
      <c r="C28" s="64"/>
      <c r="D28" s="64"/>
      <c r="E28" s="64"/>
      <c r="F28" s="64"/>
      <c r="G28" s="9"/>
      <c r="H28" s="9"/>
      <c r="I28" s="9"/>
      <c r="J28" s="9"/>
      <c r="K28" s="9"/>
      <c r="L28" s="9"/>
      <c r="M28" s="9"/>
      <c r="N28" s="9"/>
      <c r="O28" s="9"/>
      <c r="P28" s="1"/>
      <c r="Q28" s="1"/>
      <c r="R28" s="10"/>
      <c r="S28" s="10"/>
      <c r="T28" s="16"/>
    </row>
    <row r="29" spans="1:20" x14ac:dyDescent="0.25">
      <c r="A29" s="64"/>
      <c r="B29" s="64"/>
      <c r="C29" s="64"/>
      <c r="D29" s="64"/>
      <c r="E29" s="64"/>
      <c r="F29" s="64"/>
      <c r="G29" s="9"/>
      <c r="H29" s="9"/>
      <c r="I29" s="9"/>
      <c r="J29" s="9"/>
      <c r="K29" s="9"/>
      <c r="L29" s="9"/>
      <c r="M29" s="9"/>
      <c r="N29" s="9"/>
      <c r="O29" s="9"/>
      <c r="P29" s="1"/>
      <c r="Q29" s="1"/>
      <c r="R29" s="10"/>
      <c r="S29" s="10"/>
      <c r="T29" s="16"/>
    </row>
    <row r="30" spans="1:20" x14ac:dyDescent="0.25">
      <c r="A30" s="64"/>
      <c r="B30" s="64"/>
      <c r="C30" s="64"/>
      <c r="D30" s="64"/>
      <c r="E30" s="64"/>
      <c r="F30" s="64"/>
      <c r="G30" s="9"/>
      <c r="H30" s="9"/>
      <c r="I30" s="9"/>
      <c r="J30" s="9"/>
      <c r="K30" s="9"/>
      <c r="L30" s="9"/>
      <c r="M30" s="9"/>
      <c r="N30" s="9"/>
      <c r="O30" s="9"/>
      <c r="P30" s="1"/>
      <c r="Q30" s="1"/>
      <c r="R30" s="10"/>
      <c r="S30" s="10"/>
      <c r="T30" s="16"/>
    </row>
    <row r="31" spans="1:20" x14ac:dyDescent="0.25">
      <c r="A31" s="64"/>
      <c r="B31" s="64"/>
      <c r="C31" s="64"/>
      <c r="D31" s="64"/>
      <c r="E31" s="64"/>
      <c r="F31" s="64"/>
      <c r="G31" s="9"/>
      <c r="H31" s="9"/>
      <c r="I31" s="9"/>
      <c r="J31" s="9"/>
      <c r="K31" s="9"/>
      <c r="L31" s="9"/>
      <c r="M31" s="9"/>
      <c r="N31" s="9"/>
      <c r="O31" s="9"/>
      <c r="P31" s="1"/>
      <c r="Q31" s="1"/>
      <c r="R31" s="10"/>
      <c r="S31" s="10"/>
      <c r="T31" s="16"/>
    </row>
    <row r="32" spans="1:20" x14ac:dyDescent="0.25">
      <c r="A32" s="64"/>
      <c r="B32" s="64"/>
      <c r="C32" s="64"/>
      <c r="D32" s="64"/>
      <c r="E32" s="64"/>
      <c r="F32" s="64"/>
      <c r="G32" s="1"/>
      <c r="H32" s="1"/>
      <c r="I32" s="1"/>
      <c r="J32" s="1"/>
      <c r="K32" s="1"/>
      <c r="L32" s="1"/>
      <c r="M32" s="1"/>
      <c r="N32" s="1"/>
      <c r="O32" s="1"/>
      <c r="P32" s="1"/>
      <c r="Q32" s="1"/>
      <c r="R32" s="10"/>
      <c r="S32" s="10"/>
      <c r="T32" s="10"/>
    </row>
    <row r="33" spans="1:22" x14ac:dyDescent="0.25">
      <c r="A33" s="64"/>
      <c r="B33" s="64"/>
      <c r="C33" s="64"/>
      <c r="D33" s="64"/>
      <c r="E33" s="64"/>
      <c r="F33" s="64"/>
      <c r="G33" s="1"/>
      <c r="H33" s="1"/>
      <c r="I33" s="1"/>
      <c r="J33" s="1"/>
      <c r="K33" s="1"/>
      <c r="L33" s="1"/>
      <c r="M33" s="1"/>
      <c r="N33" s="1"/>
      <c r="O33" s="1"/>
      <c r="P33" s="1"/>
      <c r="Q33" s="1"/>
      <c r="R33" s="10"/>
      <c r="S33" s="10"/>
      <c r="T33" s="10"/>
    </row>
    <row r="34" spans="1:22" ht="21" x14ac:dyDescent="0.35">
      <c r="A34" s="64"/>
      <c r="B34" s="64"/>
      <c r="C34" s="64"/>
      <c r="D34" s="64"/>
      <c r="E34" s="64"/>
      <c r="F34" s="64"/>
      <c r="G34" s="21"/>
      <c r="H34" s="21"/>
      <c r="I34" s="21"/>
      <c r="J34" s="21"/>
      <c r="K34" s="21"/>
      <c r="L34" s="21"/>
      <c r="M34" s="21"/>
      <c r="N34" s="21"/>
      <c r="O34" s="21"/>
      <c r="P34" s="1"/>
      <c r="Q34" s="1"/>
      <c r="R34" s="10"/>
      <c r="S34" s="10"/>
      <c r="T34" s="10"/>
    </row>
    <row r="35" spans="1:22" x14ac:dyDescent="0.25">
      <c r="A35" s="64"/>
      <c r="B35" s="64"/>
      <c r="C35" s="64"/>
      <c r="D35" s="64"/>
      <c r="E35" s="64"/>
      <c r="F35" s="64"/>
      <c r="G35" s="1"/>
      <c r="H35" s="1"/>
      <c r="I35" s="1"/>
      <c r="J35" s="1"/>
      <c r="K35" s="1"/>
      <c r="L35" s="1"/>
      <c r="M35" s="1"/>
      <c r="N35" s="1"/>
      <c r="O35" s="1"/>
      <c r="P35" s="1"/>
      <c r="Q35" s="1"/>
      <c r="R35" s="10"/>
      <c r="S35" s="10"/>
      <c r="T35" s="10"/>
    </row>
    <row r="36" spans="1:22" x14ac:dyDescent="0.25">
      <c r="A36" s="64"/>
      <c r="B36" s="64"/>
      <c r="C36" s="64"/>
      <c r="D36" s="64"/>
      <c r="E36" s="64"/>
      <c r="F36" s="64"/>
      <c r="G36" s="1"/>
      <c r="H36" s="1"/>
      <c r="I36" s="1"/>
      <c r="J36" s="1"/>
      <c r="K36" s="1"/>
      <c r="L36" s="1"/>
      <c r="M36" s="1"/>
      <c r="N36" s="1"/>
      <c r="O36" s="1"/>
      <c r="P36" s="1"/>
      <c r="Q36" s="1"/>
      <c r="R36" s="10"/>
      <c r="S36" s="10"/>
      <c r="T36" s="10"/>
    </row>
    <row r="37" spans="1:22" x14ac:dyDescent="0.25">
      <c r="A37" s="64"/>
      <c r="B37" s="64"/>
      <c r="C37" s="64"/>
      <c r="D37" s="64"/>
      <c r="E37" s="64"/>
      <c r="F37" s="64"/>
      <c r="G37" s="1"/>
      <c r="H37" s="1"/>
      <c r="I37" s="1"/>
      <c r="J37" s="1"/>
      <c r="K37" s="1"/>
      <c r="L37" s="1"/>
      <c r="M37" s="1"/>
      <c r="N37" s="1"/>
      <c r="O37" s="1"/>
      <c r="P37" s="1"/>
      <c r="Q37" s="1"/>
      <c r="R37" s="10"/>
      <c r="S37" s="10"/>
      <c r="T37" s="10"/>
    </row>
    <row r="38" spans="1:22" x14ac:dyDescent="0.25">
      <c r="A38" s="64"/>
      <c r="B38" s="64"/>
      <c r="C38" s="64"/>
      <c r="D38" s="64"/>
      <c r="E38" s="64"/>
      <c r="F38" s="64"/>
      <c r="G38" s="1"/>
      <c r="H38" s="1"/>
      <c r="I38" s="1"/>
      <c r="J38" s="1"/>
      <c r="K38" s="1"/>
      <c r="L38" s="1"/>
      <c r="M38" s="1"/>
      <c r="N38" s="1"/>
      <c r="O38" s="1"/>
      <c r="P38" s="1"/>
      <c r="Q38" s="1"/>
      <c r="R38" s="10"/>
      <c r="S38" s="10"/>
      <c r="T38" s="10"/>
    </row>
    <row r="39" spans="1:22" x14ac:dyDescent="0.25">
      <c r="A39" s="64"/>
      <c r="B39" s="64"/>
      <c r="C39" s="64"/>
      <c r="D39" s="64"/>
      <c r="E39" s="64"/>
      <c r="F39" s="64"/>
      <c r="G39" s="1"/>
      <c r="H39" s="1"/>
      <c r="I39" s="1"/>
      <c r="J39" s="1"/>
      <c r="K39" s="1"/>
      <c r="L39" s="1"/>
      <c r="M39" s="1"/>
      <c r="N39" s="1"/>
      <c r="O39" s="1"/>
      <c r="P39" s="1"/>
      <c r="Q39" s="1"/>
      <c r="R39" s="10"/>
      <c r="S39" s="10"/>
      <c r="T39" s="10"/>
    </row>
    <row r="40" spans="1:22" x14ac:dyDescent="0.25">
      <c r="A40" s="64"/>
      <c r="B40" s="64"/>
      <c r="C40" s="64"/>
      <c r="D40" s="64"/>
      <c r="E40" s="64"/>
      <c r="F40" s="64"/>
      <c r="G40" s="1"/>
      <c r="H40" s="1"/>
      <c r="I40" s="1"/>
      <c r="J40" s="1"/>
      <c r="K40" s="1"/>
      <c r="L40" s="1"/>
      <c r="M40" s="1"/>
      <c r="N40" s="1"/>
      <c r="O40" s="1"/>
      <c r="P40" s="1"/>
      <c r="Q40" s="10"/>
      <c r="R40" s="10"/>
      <c r="S40" s="10"/>
    </row>
    <row r="41" spans="1:22" x14ac:dyDescent="0.25">
      <c r="A41" s="64"/>
      <c r="B41" s="64"/>
      <c r="C41" s="64"/>
      <c r="D41" s="64"/>
      <c r="E41" s="64"/>
      <c r="F41" s="64"/>
      <c r="G41" s="1"/>
      <c r="H41" s="1"/>
      <c r="I41" s="1"/>
      <c r="J41" s="1"/>
      <c r="K41" s="1"/>
      <c r="L41" s="1"/>
      <c r="M41" s="1"/>
      <c r="N41" s="1"/>
      <c r="O41" s="1"/>
      <c r="P41" s="1"/>
      <c r="Q41" s="10"/>
      <c r="R41" s="10"/>
      <c r="S41" s="10"/>
    </row>
    <row r="42" spans="1:22" x14ac:dyDescent="0.25">
      <c r="A42" s="64"/>
      <c r="B42" s="64"/>
      <c r="C42" s="64"/>
      <c r="D42" s="64"/>
      <c r="E42" s="64"/>
      <c r="F42" s="64"/>
      <c r="G42" s="1"/>
      <c r="H42" s="1"/>
      <c r="I42" s="1"/>
      <c r="J42" s="1"/>
      <c r="K42" s="1"/>
      <c r="L42" s="1"/>
      <c r="M42" s="1"/>
      <c r="N42" s="1"/>
      <c r="O42" s="1"/>
      <c r="P42" s="1"/>
      <c r="Q42" s="10"/>
      <c r="R42" s="10"/>
      <c r="S42" s="10"/>
    </row>
    <row r="43" spans="1:22" x14ac:dyDescent="0.25">
      <c r="A43" s="64"/>
      <c r="B43" s="64"/>
      <c r="C43" s="64"/>
      <c r="D43" s="64"/>
      <c r="E43" s="64"/>
      <c r="F43" s="64"/>
      <c r="G43" s="1"/>
      <c r="H43" s="1"/>
      <c r="I43" s="1"/>
      <c r="J43" s="1"/>
      <c r="K43" s="1"/>
      <c r="L43" s="1"/>
      <c r="M43" s="1"/>
      <c r="N43" s="1"/>
      <c r="O43" s="1"/>
      <c r="P43" s="1"/>
      <c r="Q43" s="10"/>
      <c r="R43" s="10"/>
      <c r="S43" s="10"/>
    </row>
    <row r="44" spans="1:22" x14ac:dyDescent="0.25">
      <c r="A44" s="64"/>
      <c r="B44" s="64"/>
      <c r="C44" s="64"/>
      <c r="D44" s="64"/>
      <c r="E44" s="64"/>
      <c r="F44" s="64"/>
      <c r="G44" s="1"/>
      <c r="H44" s="1"/>
      <c r="I44" s="1"/>
      <c r="J44" s="1"/>
      <c r="K44" s="1"/>
      <c r="L44" s="1"/>
      <c r="M44" s="1"/>
      <c r="N44" s="1"/>
      <c r="O44" s="1"/>
      <c r="P44" s="1"/>
      <c r="Q44" s="10"/>
      <c r="R44" s="10"/>
      <c r="S44" s="10"/>
    </row>
    <row r="45" spans="1:22" x14ac:dyDescent="0.25">
      <c r="G45" s="1"/>
      <c r="H45" s="1"/>
      <c r="I45" s="1"/>
      <c r="J45" s="1"/>
      <c r="K45" s="1"/>
      <c r="L45" s="1"/>
      <c r="M45" s="1"/>
      <c r="N45" s="1"/>
      <c r="O45" s="1"/>
      <c r="P45" s="1"/>
      <c r="Q45" s="10"/>
      <c r="R45" s="10"/>
      <c r="S45" s="10"/>
    </row>
    <row r="46" spans="1:22" x14ac:dyDescent="0.25">
      <c r="G46" s="1"/>
      <c r="H46" s="1"/>
      <c r="I46" s="1"/>
      <c r="J46" s="1"/>
      <c r="K46" s="1"/>
      <c r="L46" s="1"/>
      <c r="M46" s="1"/>
      <c r="N46" s="1"/>
      <c r="O46" s="1"/>
      <c r="P46" s="1"/>
      <c r="Q46" s="10"/>
      <c r="R46" s="10"/>
      <c r="S46" s="10"/>
    </row>
    <row r="47" spans="1:22" x14ac:dyDescent="0.25">
      <c r="G47" s="1"/>
      <c r="H47" s="1"/>
      <c r="I47" s="1"/>
      <c r="J47" s="1"/>
      <c r="K47" s="1"/>
      <c r="L47" s="1"/>
      <c r="M47" s="1"/>
      <c r="N47" s="1"/>
      <c r="O47" s="1"/>
      <c r="P47" s="1"/>
      <c r="Q47" s="10"/>
      <c r="R47" s="10"/>
      <c r="S47" s="10"/>
    </row>
    <row r="48" spans="1:22" x14ac:dyDescent="0.25">
      <c r="G48" s="1"/>
      <c r="H48" s="1"/>
      <c r="I48" s="1"/>
      <c r="J48" s="1"/>
      <c r="K48" s="1"/>
      <c r="M48" s="1"/>
      <c r="O48" s="1"/>
      <c r="P48" s="1"/>
      <c r="Q48" s="10"/>
      <c r="R48" s="10"/>
      <c r="S48" s="10"/>
      <c r="T48" s="10"/>
      <c r="U48" s="10"/>
      <c r="V48" s="10"/>
    </row>
    <row r="49" spans="7:22" x14ac:dyDescent="0.25">
      <c r="O49" s="1"/>
      <c r="P49" s="1"/>
      <c r="Q49" s="10"/>
      <c r="R49" s="10"/>
      <c r="S49" s="10"/>
      <c r="T49" s="10"/>
      <c r="U49" s="10"/>
      <c r="V49" s="10"/>
    </row>
    <row r="50" spans="7:22" x14ac:dyDescent="0.25">
      <c r="G50" s="1"/>
      <c r="H50" s="1"/>
      <c r="I50" s="1"/>
      <c r="J50" s="1"/>
      <c r="K50" s="1"/>
      <c r="L50" s="1"/>
      <c r="M50" s="1"/>
      <c r="N50" s="1"/>
      <c r="O50" s="1"/>
      <c r="P50" s="1"/>
      <c r="Q50" s="10"/>
      <c r="R50" s="10"/>
      <c r="S50" s="10"/>
      <c r="T50" s="10"/>
      <c r="U50" s="10"/>
      <c r="V50" s="10"/>
    </row>
    <row r="51" spans="7:22" x14ac:dyDescent="0.25">
      <c r="G51" s="1"/>
      <c r="H51" s="1"/>
      <c r="I51" s="1"/>
      <c r="J51" s="1"/>
      <c r="K51" s="1"/>
      <c r="L51" s="1"/>
      <c r="M51" s="1"/>
      <c r="N51" s="1"/>
      <c r="O51" s="1"/>
      <c r="P51" s="1"/>
      <c r="Q51" s="10"/>
      <c r="R51" s="10"/>
      <c r="S51" s="10"/>
      <c r="T51" s="10"/>
      <c r="U51" s="10"/>
      <c r="V51" s="10"/>
    </row>
  </sheetData>
  <mergeCells count="2">
    <mergeCell ref="A16:A18"/>
    <mergeCell ref="A12:A15"/>
  </mergeCells>
  <conditionalFormatting sqref="B12:D20">
    <cfRule type="expression" dxfId="18" priority="2">
      <formula>MOD(ROW(),2)=0</formula>
    </cfRule>
    <cfRule type="expression" dxfId="17" priority="3">
      <formula>"MOD(ROW(),2)=0"</formula>
    </cfRule>
  </conditionalFormatting>
  <conditionalFormatting sqref="B12:D20">
    <cfRule type="expression" dxfId="16" priority="1">
      <formula>MOD(ROW(),2)=1</formula>
    </cfRule>
  </conditionalFormatting>
  <dataValidations count="2">
    <dataValidation type="decimal" operator="greaterThanOrEqual" allowBlank="1" showInputMessage="1" showErrorMessage="1" prompt="Enter a numeric value." sqref="C12:C20">
      <formula1>0</formula1>
    </dataValidation>
    <dataValidation type="textLength" operator="lessThan" allowBlank="1" showInputMessage="1" showErrorMessage="1" prompt="You may optionally enter comments related to the Forecast metric value for this reporting period (maximum 240 characters)" sqref="D12:D20">
      <formula1>241</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Z62"/>
  <sheetViews>
    <sheetView topLeftCell="C1" zoomScaleNormal="100" workbookViewId="0">
      <selection activeCell="F12" sqref="F12"/>
    </sheetView>
  </sheetViews>
  <sheetFormatPr defaultRowHeight="15" x14ac:dyDescent="0.25"/>
  <cols>
    <col min="1" max="1" width="3" style="60" hidden="1" customWidth="1"/>
    <col min="2" max="2" width="8.5703125" style="60" hidden="1" customWidth="1"/>
    <col min="3" max="3" width="28.7109375" style="36" customWidth="1"/>
    <col min="4" max="4" width="28.42578125" style="46" customWidth="1"/>
    <col min="5" max="5" width="18.28515625" style="36" customWidth="1"/>
    <col min="6" max="6" width="18.85546875" style="46" bestFit="1" customWidth="1"/>
    <col min="7" max="7" width="47.7109375" style="46" customWidth="1"/>
    <col min="8" max="8" width="16.140625" style="36" bestFit="1" customWidth="1"/>
    <col min="9" max="9" width="18.85546875" style="36" bestFit="1" customWidth="1"/>
    <col min="10" max="14" width="11.28515625" style="36" customWidth="1"/>
    <col min="15" max="19" width="9.140625" style="36"/>
    <col min="20" max="20" width="18" style="36" customWidth="1"/>
    <col min="21" max="21" width="8.140625" style="36" customWidth="1"/>
    <col min="22" max="22" width="6" style="36" bestFit="1" customWidth="1"/>
    <col min="23" max="16384" width="9.140625" style="36"/>
  </cols>
  <sheetData>
    <row r="1" spans="1:26" ht="21" x14ac:dyDescent="0.35">
      <c r="C1" s="14" t="s">
        <v>90</v>
      </c>
      <c r="D1" s="50" t="str">
        <f>ACTUALS!B1</f>
        <v>NY HIX</v>
      </c>
      <c r="E1" s="5" t="s">
        <v>172</v>
      </c>
      <c r="F1" s="54"/>
      <c r="G1" s="54"/>
      <c r="H1" s="5"/>
      <c r="J1" s="5"/>
      <c r="K1" s="5"/>
      <c r="L1" s="5"/>
      <c r="M1" s="5"/>
      <c r="N1" s="5"/>
      <c r="O1" s="5"/>
      <c r="P1" s="1"/>
      <c r="Q1" s="10"/>
      <c r="R1" s="10"/>
      <c r="S1" s="10"/>
      <c r="T1" s="10"/>
      <c r="U1" s="10"/>
      <c r="V1" s="10"/>
    </row>
    <row r="2" spans="1:26" ht="21" x14ac:dyDescent="0.35">
      <c r="C2" s="14" t="s">
        <v>91</v>
      </c>
      <c r="D2" s="51" t="str">
        <f>ACTUALS!B2</f>
        <v>HIX</v>
      </c>
      <c r="E2" s="1"/>
      <c r="F2" s="54"/>
      <c r="G2" s="54"/>
      <c r="H2" s="5"/>
      <c r="I2" s="5"/>
      <c r="J2" s="5"/>
      <c r="K2" s="5"/>
      <c r="L2" s="5"/>
      <c r="M2" s="5"/>
      <c r="N2" s="5"/>
      <c r="O2" s="5"/>
      <c r="P2" s="1"/>
      <c r="Q2" s="1"/>
      <c r="R2" s="1"/>
      <c r="S2" s="1"/>
      <c r="T2" s="1"/>
      <c r="U2" s="1"/>
      <c r="V2" s="1"/>
      <c r="W2" s="1"/>
      <c r="X2" s="1"/>
      <c r="Y2" s="1"/>
      <c r="Z2" s="1"/>
    </row>
    <row r="3" spans="1:26" ht="21" x14ac:dyDescent="0.35">
      <c r="C3" s="14" t="s">
        <v>92</v>
      </c>
      <c r="D3" s="51" t="str">
        <f>ACTUALS!B3</f>
        <v>New York</v>
      </c>
      <c r="E3" s="1"/>
      <c r="F3" s="54"/>
      <c r="G3" s="54"/>
      <c r="H3" s="5"/>
      <c r="I3" s="5"/>
      <c r="J3" s="5"/>
      <c r="K3" s="5"/>
      <c r="L3" s="5"/>
      <c r="M3" s="5"/>
      <c r="N3" s="5"/>
      <c r="O3" s="5"/>
      <c r="P3" s="1"/>
      <c r="Q3" s="1"/>
      <c r="R3" s="1"/>
      <c r="S3" s="1"/>
      <c r="T3" s="1"/>
      <c r="U3" s="1"/>
      <c r="V3" s="1"/>
      <c r="W3" s="1"/>
      <c r="X3" s="1"/>
      <c r="Y3" s="1"/>
      <c r="Z3" s="1"/>
    </row>
    <row r="4" spans="1:26" x14ac:dyDescent="0.25">
      <c r="C4" s="1"/>
      <c r="D4" s="23"/>
      <c r="E4" s="1"/>
      <c r="F4" s="23"/>
      <c r="G4" s="23"/>
      <c r="H4" s="1"/>
      <c r="I4" s="1"/>
      <c r="J4" s="1"/>
      <c r="K4" s="1"/>
      <c r="L4" s="1"/>
      <c r="M4" s="1"/>
      <c r="N4" s="1"/>
      <c r="O4" s="1"/>
      <c r="P4" s="1"/>
      <c r="Q4" s="10"/>
      <c r="R4" s="10"/>
      <c r="S4" s="10"/>
      <c r="T4" s="10"/>
      <c r="U4" s="10"/>
      <c r="V4" s="10"/>
    </row>
    <row r="5" spans="1:26" x14ac:dyDescent="0.25">
      <c r="C5" s="2" t="s">
        <v>105</v>
      </c>
      <c r="D5" s="23" t="str">
        <f>ACTUALS!B5</f>
        <v>Weekly</v>
      </c>
      <c r="E5" s="1"/>
      <c r="F5" s="55"/>
      <c r="G5" s="23"/>
      <c r="H5" s="1"/>
      <c r="I5" s="1"/>
      <c r="J5" s="1"/>
      <c r="K5" s="1"/>
      <c r="L5" s="1"/>
      <c r="M5" s="1"/>
      <c r="N5" s="1"/>
      <c r="O5" s="1"/>
      <c r="P5" s="1"/>
      <c r="Q5" s="10"/>
      <c r="R5" s="10"/>
      <c r="S5" s="10"/>
      <c r="T5" s="10"/>
      <c r="U5" s="10"/>
      <c r="V5" s="10"/>
    </row>
    <row r="6" spans="1:26" x14ac:dyDescent="0.25">
      <c r="C6" s="1"/>
      <c r="D6" s="23"/>
      <c r="E6" s="1"/>
      <c r="F6" s="23"/>
      <c r="G6" s="23"/>
      <c r="H6" s="1"/>
      <c r="I6" s="1"/>
      <c r="J6" s="1"/>
      <c r="K6" s="1"/>
      <c r="L6" s="1"/>
      <c r="M6" s="1"/>
      <c r="N6" s="1"/>
      <c r="O6" s="1"/>
      <c r="P6" s="1"/>
      <c r="Q6" s="10"/>
      <c r="R6" s="10"/>
      <c r="S6" s="16"/>
      <c r="T6" s="16"/>
      <c r="U6" s="16"/>
      <c r="V6" s="16"/>
      <c r="W6" s="17"/>
      <c r="X6" s="17"/>
    </row>
    <row r="7" spans="1:26" ht="18.75" customHeight="1" x14ac:dyDescent="0.35">
      <c r="D7" s="6" t="s">
        <v>238</v>
      </c>
      <c r="E7" s="1"/>
      <c r="F7" s="54"/>
      <c r="G7" s="54"/>
      <c r="H7" s="5"/>
      <c r="I7" s="5"/>
      <c r="J7" s="5"/>
      <c r="K7" s="5"/>
      <c r="L7" s="5"/>
      <c r="M7" s="5"/>
      <c r="N7" s="5"/>
      <c r="O7" s="5"/>
      <c r="P7" s="1"/>
      <c r="Q7" s="10"/>
      <c r="R7" s="10"/>
      <c r="S7" s="16"/>
    </row>
    <row r="8" spans="1:26" x14ac:dyDescent="0.25">
      <c r="C8" s="2" t="s">
        <v>0</v>
      </c>
      <c r="D8" s="52" t="str">
        <f>ACTUALS!B8</f>
        <v>WE 02/01/2014</v>
      </c>
      <c r="E8" s="1"/>
      <c r="F8" s="23"/>
      <c r="G8" s="23"/>
      <c r="H8" s="1"/>
      <c r="I8" s="1"/>
      <c r="J8" s="1"/>
      <c r="K8" s="1"/>
      <c r="L8" s="1"/>
      <c r="M8" s="1"/>
      <c r="N8" s="1"/>
      <c r="O8" s="1"/>
      <c r="P8" s="1"/>
      <c r="Q8" s="10"/>
      <c r="R8" s="10"/>
      <c r="S8" s="16"/>
    </row>
    <row r="9" spans="1:26" x14ac:dyDescent="0.25">
      <c r="C9" s="2" t="s">
        <v>1</v>
      </c>
      <c r="D9" s="52">
        <f>ACTUALS!B9</f>
        <v>41673</v>
      </c>
      <c r="F9" s="23"/>
      <c r="G9" s="23"/>
      <c r="H9" s="1"/>
      <c r="I9" s="1"/>
      <c r="J9" s="1"/>
      <c r="K9" s="1"/>
      <c r="L9" s="1"/>
      <c r="M9" s="1"/>
      <c r="N9" s="1"/>
      <c r="O9" s="1"/>
      <c r="P9" s="1"/>
      <c r="Q9" s="10"/>
      <c r="R9" s="10"/>
      <c r="S9" s="16"/>
    </row>
    <row r="10" spans="1:26" x14ac:dyDescent="0.25">
      <c r="C10" s="1"/>
      <c r="D10" s="53"/>
      <c r="E10" s="1"/>
      <c r="F10" s="23"/>
      <c r="G10" s="23"/>
      <c r="H10" s="1"/>
      <c r="I10" s="1"/>
      <c r="J10" s="1"/>
      <c r="K10" s="1"/>
      <c r="L10" s="1"/>
      <c r="M10" s="1"/>
      <c r="N10" s="1"/>
      <c r="O10" s="1"/>
      <c r="P10" s="1"/>
      <c r="Q10" s="10"/>
      <c r="R10" s="10"/>
      <c r="S10" s="16"/>
    </row>
    <row r="11" spans="1:26" ht="60" x14ac:dyDescent="0.25">
      <c r="C11" s="56" t="s">
        <v>259</v>
      </c>
      <c r="D11" s="56" t="s">
        <v>237</v>
      </c>
      <c r="E11" s="56" t="s">
        <v>240</v>
      </c>
      <c r="F11" s="48" t="s">
        <v>235</v>
      </c>
      <c r="G11" s="48" t="s">
        <v>239</v>
      </c>
      <c r="H11" s="48" t="s">
        <v>232</v>
      </c>
      <c r="I11" s="56" t="s">
        <v>320</v>
      </c>
      <c r="J11" s="63"/>
      <c r="K11" s="63"/>
      <c r="L11" s="63"/>
      <c r="M11" s="1"/>
      <c r="N11" s="1"/>
      <c r="O11" s="1"/>
      <c r="P11" s="1"/>
      <c r="Q11" s="1"/>
      <c r="R11" s="1"/>
      <c r="S11" s="1"/>
      <c r="T11" s="1"/>
      <c r="U11" s="10"/>
      <c r="V11" s="10"/>
      <c r="W11" s="16"/>
    </row>
    <row r="12" spans="1:26" ht="30" x14ac:dyDescent="0.25">
      <c r="A12" s="60">
        <v>1</v>
      </c>
      <c r="B12" s="60" t="str">
        <f t="shared" ref="B12:B43" si="0">CONCATENATE($D$1,$A12)</f>
        <v>NY HIX1</v>
      </c>
      <c r="C12" s="57" t="str">
        <f>IFERROR(INDEX('SLA Definition'!$1:$1048576,MATCH(INDEX('Project SLA Config'!$1:$1048576,MATCH($B12,'Project SLA Config'!P:P,0),4),'SLA Definition'!A:A,0),3),"")</f>
        <v>OCCUPANCY</v>
      </c>
      <c r="D12" s="57" t="str">
        <f>IFERROR(INDEX('Project SLA Config'!$1:$1048576,MATCH($B12,'Project SLA Config'!P:P,0),6),"")</f>
        <v>Less than 90% Occupancy for CCR Staff</v>
      </c>
      <c r="E12" s="58" t="str">
        <f>IFERROR(INDEX('Project SLA Config'!$1:$1048576,MATCH($B12,'Project SLA Config'!P:P,0),5),"")</f>
        <v>Monthly</v>
      </c>
      <c r="F12" s="61" t="s">
        <v>324</v>
      </c>
      <c r="G12" s="59"/>
      <c r="H12" s="59">
        <f>ACTUALS!C28</f>
        <v>0</v>
      </c>
      <c r="I12" s="57" t="str">
        <f>IFERROR(INDEX('Project SLA Config'!$1:$1048576,MATCH($B12,'Project SLA Config'!P:P,0),8),"")</f>
        <v>% occupancy for the reporting period.</v>
      </c>
      <c r="J12" s="63"/>
      <c r="K12" s="63"/>
      <c r="L12" s="63"/>
      <c r="M12" s="1"/>
      <c r="N12" s="1"/>
      <c r="O12" s="1"/>
      <c r="P12" s="1"/>
      <c r="Q12" s="1"/>
      <c r="R12" s="1"/>
      <c r="S12" s="1"/>
      <c r="T12" s="1"/>
      <c r="U12" s="10"/>
      <c r="V12" s="10"/>
      <c r="W12" s="10"/>
    </row>
    <row r="13" spans="1:26" x14ac:dyDescent="0.25">
      <c r="A13" s="60">
        <v>2</v>
      </c>
      <c r="B13" s="60" t="str">
        <f t="shared" si="0"/>
        <v>NY HIX2</v>
      </c>
      <c r="C13" s="57" t="str">
        <f>IFERROR(INDEX('SLA Definition'!$1:$1048576,MATCH(INDEX('Project SLA Config'!$1:$1048576,MATCH($B13,'Project SLA Config'!P:P,0),4),'SLA Definition'!A:A,0),3),"")</f>
        <v/>
      </c>
      <c r="D13" s="57" t="str">
        <f>IFERROR(INDEX('Project SLA Config'!$1:$1048576,MATCH($B13,'Project SLA Config'!P:P,0),6),"")</f>
        <v/>
      </c>
      <c r="E13" s="58" t="str">
        <f>IFERROR(INDEX('Project SLA Config'!$1:$1048576,MATCH($B13,'Project SLA Config'!P:P,0),5),"")</f>
        <v/>
      </c>
      <c r="F13" s="61" t="s">
        <v>270</v>
      </c>
      <c r="G13" s="59"/>
      <c r="H13" s="59"/>
      <c r="I13" s="57" t="str">
        <f>IFERROR(INDEX('Project SLA Config'!$1:$1048576,MATCH($B13,'Project SLA Config'!P:P,0),8),"")</f>
        <v/>
      </c>
      <c r="J13" s="63"/>
      <c r="K13" s="63"/>
      <c r="L13" s="63"/>
      <c r="M13" s="1"/>
      <c r="N13" s="1"/>
      <c r="O13" s="1"/>
      <c r="P13" s="1"/>
      <c r="Q13" s="1"/>
      <c r="R13" s="1"/>
      <c r="S13" s="1"/>
      <c r="T13" s="1"/>
      <c r="U13" s="1"/>
      <c r="V13" s="10"/>
      <c r="W13" s="10"/>
      <c r="X13" s="10"/>
    </row>
    <row r="14" spans="1:26" x14ac:dyDescent="0.25">
      <c r="A14" s="60">
        <v>3</v>
      </c>
      <c r="B14" s="60" t="str">
        <f t="shared" si="0"/>
        <v>NY HIX3</v>
      </c>
      <c r="C14" s="57" t="str">
        <f>IFERROR(INDEX('SLA Definition'!$1:$1048576,MATCH(INDEX('Project SLA Config'!$1:$1048576,MATCH($B14,'Project SLA Config'!P:P,0),4),'SLA Definition'!A:A,0),3),"")</f>
        <v/>
      </c>
      <c r="D14" s="57" t="str">
        <f>IFERROR(INDEX('Project SLA Config'!$1:$1048576,MATCH($B14,'Project SLA Config'!P:P,0),6),"")</f>
        <v/>
      </c>
      <c r="E14" s="58" t="str">
        <f>IFERROR(INDEX('Project SLA Config'!$1:$1048576,MATCH($B14,'Project SLA Config'!P:P,0),5),"")</f>
        <v/>
      </c>
      <c r="F14" s="61" t="s">
        <v>270</v>
      </c>
      <c r="G14" s="59"/>
      <c r="H14" s="59"/>
      <c r="I14" s="57" t="str">
        <f>IFERROR(INDEX('Project SLA Config'!$1:$1048576,MATCH($B14,'Project SLA Config'!P:P,0),8),"")</f>
        <v/>
      </c>
      <c r="J14" s="63"/>
      <c r="K14" s="63"/>
      <c r="L14" s="63"/>
      <c r="M14" s="1"/>
      <c r="N14" s="1"/>
      <c r="O14" s="1"/>
      <c r="P14" s="1"/>
      <c r="Q14" s="1"/>
      <c r="R14" s="1"/>
      <c r="S14" s="1"/>
      <c r="T14" s="10"/>
      <c r="U14" s="10"/>
      <c r="V14" s="10"/>
    </row>
    <row r="15" spans="1:26" x14ac:dyDescent="0.25">
      <c r="A15" s="60">
        <v>4</v>
      </c>
      <c r="B15" s="60" t="str">
        <f t="shared" si="0"/>
        <v>NY HIX4</v>
      </c>
      <c r="C15" s="57" t="str">
        <f>IFERROR(INDEX('SLA Definition'!$1:$1048576,MATCH(INDEX('Project SLA Config'!$1:$1048576,MATCH($B15,'Project SLA Config'!P:P,0),4),'SLA Definition'!A:A,0),3),"")</f>
        <v/>
      </c>
      <c r="D15" s="57" t="str">
        <f>IFERROR(INDEX('Project SLA Config'!$1:$1048576,MATCH($B15,'Project SLA Config'!P:P,0),6),"")</f>
        <v/>
      </c>
      <c r="E15" s="58" t="str">
        <f>IFERROR(INDEX('Project SLA Config'!$1:$1048576,MATCH($B15,'Project SLA Config'!P:P,0),5),"")</f>
        <v/>
      </c>
      <c r="F15" s="73" t="str">
        <f>IFERROR(INDEX('Project SLA Config'!$1:$1048576,MATCH($B15,'Project SLA Config'!P:P,0),7),"")</f>
        <v/>
      </c>
      <c r="G15" s="72"/>
      <c r="H15" s="72" t="s">
        <v>270</v>
      </c>
      <c r="I15" s="57" t="str">
        <f>IFERROR(INDEX('Project SLA Config'!$1:$1048576,MATCH($B15,'Project SLA Config'!P:P,0),8),"")</f>
        <v/>
      </c>
      <c r="J15" s="63"/>
      <c r="K15" s="63"/>
      <c r="L15" s="63"/>
      <c r="M15" s="1"/>
      <c r="N15" s="1"/>
      <c r="O15" s="1"/>
      <c r="P15" s="1"/>
      <c r="Q15" s="1"/>
      <c r="R15" s="1"/>
      <c r="S15" s="1"/>
      <c r="T15" s="10"/>
      <c r="U15" s="10"/>
      <c r="V15" s="10"/>
    </row>
    <row r="16" spans="1:26" x14ac:dyDescent="0.25">
      <c r="A16" s="60">
        <v>5</v>
      </c>
      <c r="B16" s="60" t="str">
        <f t="shared" si="0"/>
        <v>NY HIX5</v>
      </c>
      <c r="C16" s="57" t="str">
        <f>IFERROR(INDEX('SLA Definition'!$1:$1048576,MATCH(INDEX('Project SLA Config'!$1:$1048576,MATCH($B16,'Project SLA Config'!P:P,0),4),'SLA Definition'!A:A,0),3),"")</f>
        <v/>
      </c>
      <c r="D16" s="57" t="str">
        <f>IFERROR(INDEX('Project SLA Config'!$1:$1048576,MATCH($B16,'Project SLA Config'!P:P,0),6),"")</f>
        <v/>
      </c>
      <c r="E16" s="58" t="str">
        <f>IFERROR(INDEX('Project SLA Config'!$1:$1048576,MATCH($B16,'Project SLA Config'!P:P,0),5),"")</f>
        <v/>
      </c>
      <c r="F16" s="73" t="str">
        <f>IFERROR(INDEX('Project SLA Config'!$1:$1048576,MATCH($B16,'Project SLA Config'!P:P,0),7),"")</f>
        <v/>
      </c>
      <c r="G16" s="72"/>
      <c r="H16" s="72" t="s">
        <v>270</v>
      </c>
      <c r="I16" s="57" t="str">
        <f>IFERROR(INDEX('Project SLA Config'!$1:$1048576,MATCH($B16,'Project SLA Config'!P:P,0),8),"")</f>
        <v/>
      </c>
      <c r="J16" s="63"/>
      <c r="K16" s="63"/>
      <c r="L16" s="63"/>
      <c r="M16" s="1"/>
      <c r="N16" s="1"/>
      <c r="O16" s="1"/>
      <c r="P16" s="1"/>
      <c r="Q16" s="1"/>
      <c r="R16" s="1"/>
      <c r="S16" s="1"/>
      <c r="T16" s="10"/>
      <c r="U16" s="10"/>
      <c r="V16" s="10"/>
    </row>
    <row r="17" spans="1:25" x14ac:dyDescent="0.25">
      <c r="A17" s="60">
        <v>6</v>
      </c>
      <c r="B17" s="60" t="str">
        <f t="shared" si="0"/>
        <v>NY HIX6</v>
      </c>
      <c r="C17" s="57" t="str">
        <f>IFERROR(INDEX('SLA Definition'!$1:$1048576,MATCH(INDEX('Project SLA Config'!$1:$1048576,MATCH($B17,'Project SLA Config'!P:P,0),4),'SLA Definition'!A:A,0),3),"")</f>
        <v/>
      </c>
      <c r="D17" s="57" t="str">
        <f>IFERROR(INDEX('Project SLA Config'!$1:$1048576,MATCH($B17,'Project SLA Config'!P:P,0),6),"")</f>
        <v/>
      </c>
      <c r="E17" s="58" t="str">
        <f>IFERROR(INDEX('Project SLA Config'!$1:$1048576,MATCH($B17,'Project SLA Config'!P:P,0),5),"")</f>
        <v/>
      </c>
      <c r="F17" s="73" t="str">
        <f>IFERROR(INDEX('Project SLA Config'!$1:$1048576,MATCH($B17,'Project SLA Config'!P:P,0),7),"")</f>
        <v/>
      </c>
      <c r="G17" s="72"/>
      <c r="H17" s="72" t="s">
        <v>270</v>
      </c>
      <c r="I17" s="57" t="str">
        <f>IFERROR(INDEX('Project SLA Config'!$1:$1048576,MATCH($B17,'Project SLA Config'!P:P,0),8),"")</f>
        <v/>
      </c>
      <c r="J17" s="63"/>
      <c r="K17" s="63"/>
      <c r="L17" s="63"/>
      <c r="M17" s="1"/>
      <c r="N17" s="1"/>
      <c r="O17" s="1"/>
      <c r="P17" s="1"/>
      <c r="Q17" s="1"/>
      <c r="R17" s="1"/>
      <c r="S17" s="1"/>
      <c r="T17" s="10"/>
      <c r="U17" s="10"/>
      <c r="V17" s="10"/>
    </row>
    <row r="18" spans="1:25" x14ac:dyDescent="0.25">
      <c r="A18" s="60">
        <v>7</v>
      </c>
      <c r="B18" s="60" t="str">
        <f t="shared" si="0"/>
        <v>NY HIX7</v>
      </c>
      <c r="C18" s="57" t="str">
        <f>IFERROR(INDEX('SLA Definition'!$1:$1048576,MATCH(INDEX('Project SLA Config'!$1:$1048576,MATCH($B18,'Project SLA Config'!P:P,0),4),'SLA Definition'!A:A,0),3),"")</f>
        <v/>
      </c>
      <c r="D18" s="57" t="str">
        <f>IFERROR(INDEX('Project SLA Config'!$1:$1048576,MATCH($B18,'Project SLA Config'!P:P,0),6),"")</f>
        <v/>
      </c>
      <c r="E18" s="58" t="str">
        <f>IFERROR(INDEX('Project SLA Config'!$1:$1048576,MATCH($B18,'Project SLA Config'!P:P,0),5),"")</f>
        <v/>
      </c>
      <c r="F18" s="73" t="str">
        <f>IFERROR(INDEX('Project SLA Config'!$1:$1048576,MATCH($B18,'Project SLA Config'!P:P,0),7),"")</f>
        <v/>
      </c>
      <c r="G18" s="72"/>
      <c r="H18" s="72" t="s">
        <v>270</v>
      </c>
      <c r="I18" s="57" t="str">
        <f>IFERROR(INDEX('Project SLA Config'!$1:$1048576,MATCH($B18,'Project SLA Config'!P:P,0),8),"")</f>
        <v/>
      </c>
      <c r="J18" s="63"/>
      <c r="K18" s="63"/>
      <c r="L18" s="63"/>
      <c r="M18" s="1"/>
      <c r="N18" s="1"/>
      <c r="O18" s="1"/>
      <c r="P18" s="1"/>
      <c r="Q18" s="1"/>
      <c r="R18" s="1"/>
      <c r="S18" s="1"/>
      <c r="T18" s="10"/>
      <c r="U18" s="10"/>
      <c r="V18" s="10"/>
    </row>
    <row r="19" spans="1:25" x14ac:dyDescent="0.25">
      <c r="A19" s="60">
        <v>8</v>
      </c>
      <c r="B19" s="60" t="str">
        <f t="shared" si="0"/>
        <v>NY HIX8</v>
      </c>
      <c r="C19" s="57" t="str">
        <f>IFERROR(INDEX('SLA Definition'!$1:$1048576,MATCH(INDEX('Project SLA Config'!$1:$1048576,MATCH($B19,'Project SLA Config'!P:P,0),4),'SLA Definition'!A:A,0),3),"")</f>
        <v/>
      </c>
      <c r="D19" s="57" t="str">
        <f>IFERROR(INDEX('Project SLA Config'!$1:$1048576,MATCH($B19,'Project SLA Config'!P:P,0),6),"")</f>
        <v/>
      </c>
      <c r="E19" s="58" t="str">
        <f>IFERROR(INDEX('Project SLA Config'!$1:$1048576,MATCH($B19,'Project SLA Config'!P:P,0),5),"")</f>
        <v/>
      </c>
      <c r="F19" s="73" t="str">
        <f>IFERROR(INDEX('Project SLA Config'!$1:$1048576,MATCH($B19,'Project SLA Config'!P:P,0),7),"")</f>
        <v/>
      </c>
      <c r="G19" s="72"/>
      <c r="H19" s="72" t="s">
        <v>270</v>
      </c>
      <c r="I19" s="57" t="str">
        <f>IFERROR(INDEX('Project SLA Config'!$1:$1048576,MATCH($B19,'Project SLA Config'!P:P,0),8),"")</f>
        <v/>
      </c>
      <c r="J19" s="63"/>
      <c r="K19" s="63"/>
      <c r="L19" s="63"/>
      <c r="M19" s="1"/>
      <c r="N19" s="1"/>
      <c r="O19" s="1"/>
      <c r="P19" s="1"/>
      <c r="Q19" s="1"/>
      <c r="R19" s="1"/>
      <c r="S19" s="1"/>
      <c r="T19" s="10"/>
      <c r="U19" s="10"/>
      <c r="V19" s="10"/>
    </row>
    <row r="20" spans="1:25" x14ac:dyDescent="0.25">
      <c r="A20" s="60">
        <v>9</v>
      </c>
      <c r="B20" s="60" t="str">
        <f t="shared" si="0"/>
        <v>NY HIX9</v>
      </c>
      <c r="C20" s="57" t="str">
        <f>IFERROR(INDEX('SLA Definition'!$1:$1048576,MATCH(INDEX('Project SLA Config'!$1:$1048576,MATCH($B20,'Project SLA Config'!P:P,0),4),'SLA Definition'!A:A,0),3),"")</f>
        <v/>
      </c>
      <c r="D20" s="57" t="str">
        <f>IFERROR(INDEX('Project SLA Config'!$1:$1048576,MATCH($B20,'Project SLA Config'!P:P,0),6),"")</f>
        <v/>
      </c>
      <c r="E20" s="58" t="str">
        <f>IFERROR(INDEX('Project SLA Config'!$1:$1048576,MATCH($B20,'Project SLA Config'!P:P,0),5),"")</f>
        <v/>
      </c>
      <c r="F20" s="73" t="str">
        <f>IFERROR(INDEX('Project SLA Config'!$1:$1048576,MATCH($B20,'Project SLA Config'!P:P,0),7),"")</f>
        <v/>
      </c>
      <c r="G20" s="72"/>
      <c r="H20" s="72" t="s">
        <v>270</v>
      </c>
      <c r="I20" s="57" t="str">
        <f>IFERROR(INDEX('Project SLA Config'!$1:$1048576,MATCH($B20,'Project SLA Config'!P:P,0),8),"")</f>
        <v/>
      </c>
      <c r="J20" s="63"/>
      <c r="K20" s="63"/>
      <c r="L20" s="63"/>
      <c r="M20" s="1"/>
      <c r="N20" s="1"/>
      <c r="O20" s="1"/>
      <c r="P20" s="1"/>
      <c r="Q20" s="1"/>
      <c r="R20" s="1"/>
      <c r="S20" s="1"/>
      <c r="T20" s="10"/>
      <c r="U20" s="10"/>
      <c r="V20" s="10"/>
    </row>
    <row r="21" spans="1:25" x14ac:dyDescent="0.25">
      <c r="A21" s="60">
        <v>10</v>
      </c>
      <c r="B21" s="60" t="str">
        <f t="shared" si="0"/>
        <v>NY HIX10</v>
      </c>
      <c r="C21" s="57" t="str">
        <f>IFERROR(INDEX('SLA Definition'!$1:$1048576,MATCH(INDEX('Project SLA Config'!$1:$1048576,MATCH($B21,'Project SLA Config'!P:P,0),4),'SLA Definition'!A:A,0),3),"")</f>
        <v/>
      </c>
      <c r="D21" s="57" t="str">
        <f>IFERROR(INDEX('Project SLA Config'!$1:$1048576,MATCH($B21,'Project SLA Config'!P:P,0),6),"")</f>
        <v/>
      </c>
      <c r="E21" s="58" t="str">
        <f>IFERROR(INDEX('Project SLA Config'!$1:$1048576,MATCH($B21,'Project SLA Config'!P:P,0),5),"")</f>
        <v/>
      </c>
      <c r="F21" s="73" t="str">
        <f>IFERROR(INDEX('Project SLA Config'!$1:$1048576,MATCH($B21,'Project SLA Config'!P:P,0),7),"")</f>
        <v/>
      </c>
      <c r="G21" s="72"/>
      <c r="H21" s="72" t="s">
        <v>270</v>
      </c>
      <c r="I21" s="57" t="str">
        <f>IFERROR(INDEX('Project SLA Config'!$1:$1048576,MATCH($B21,'Project SLA Config'!P:P,0),8),"")</f>
        <v/>
      </c>
      <c r="J21" s="63"/>
      <c r="K21" s="63"/>
      <c r="L21" s="63"/>
      <c r="M21" s="1"/>
      <c r="N21" s="1"/>
      <c r="P21" s="1"/>
      <c r="R21" s="1"/>
      <c r="S21" s="1"/>
      <c r="T21" s="10"/>
      <c r="U21" s="10"/>
      <c r="V21" s="10"/>
      <c r="W21" s="10"/>
      <c r="X21" s="10"/>
      <c r="Y21" s="10"/>
    </row>
    <row r="22" spans="1:25" x14ac:dyDescent="0.25">
      <c r="A22" s="60">
        <v>11</v>
      </c>
      <c r="B22" s="60" t="str">
        <f t="shared" si="0"/>
        <v>NY HIX11</v>
      </c>
      <c r="C22" s="57" t="str">
        <f>IFERROR(INDEX('SLA Definition'!$1:$1048576,MATCH(INDEX('Project SLA Config'!$1:$1048576,MATCH($B22,'Project SLA Config'!P:P,0),4),'SLA Definition'!A:A,0),3),"")</f>
        <v/>
      </c>
      <c r="D22" s="57" t="str">
        <f>IFERROR(INDEX('Project SLA Config'!$1:$1048576,MATCH($B22,'Project SLA Config'!P:P,0),6),"")</f>
        <v/>
      </c>
      <c r="E22" s="58" t="str">
        <f>IFERROR(INDEX('Project SLA Config'!$1:$1048576,MATCH($B22,'Project SLA Config'!P:P,0),5),"")</f>
        <v/>
      </c>
      <c r="F22" s="73" t="str">
        <f>IFERROR(INDEX('Project SLA Config'!$1:$1048576,MATCH($B22,'Project SLA Config'!P:P,0),7),"")</f>
        <v/>
      </c>
      <c r="G22" s="72"/>
      <c r="H22" s="72" t="s">
        <v>270</v>
      </c>
      <c r="I22" s="57" t="str">
        <f>IFERROR(INDEX('Project SLA Config'!$1:$1048576,MATCH($B22,'Project SLA Config'!P:P,0),8),"")</f>
        <v/>
      </c>
      <c r="J22" s="63"/>
      <c r="K22" s="63"/>
      <c r="L22" s="63"/>
      <c r="R22" s="1"/>
      <c r="S22" s="1"/>
      <c r="T22" s="10"/>
      <c r="U22" s="10"/>
      <c r="V22" s="10"/>
      <c r="W22" s="10"/>
      <c r="X22" s="10"/>
      <c r="Y22" s="10"/>
    </row>
    <row r="23" spans="1:25" x14ac:dyDescent="0.25">
      <c r="A23" s="60">
        <v>12</v>
      </c>
      <c r="B23" s="60" t="str">
        <f t="shared" si="0"/>
        <v>NY HIX12</v>
      </c>
      <c r="C23" s="57" t="str">
        <f>IFERROR(INDEX('SLA Definition'!$1:$1048576,MATCH(INDEX('Project SLA Config'!$1:$1048576,MATCH($B23,'Project SLA Config'!P:P,0),4),'SLA Definition'!A:A,0),3),"")</f>
        <v/>
      </c>
      <c r="D23" s="57" t="str">
        <f>IFERROR(INDEX('Project SLA Config'!$1:$1048576,MATCH($B23,'Project SLA Config'!P:P,0),6),"")</f>
        <v/>
      </c>
      <c r="E23" s="58" t="str">
        <f>IFERROR(INDEX('Project SLA Config'!$1:$1048576,MATCH($B23,'Project SLA Config'!P:P,0),5),"")</f>
        <v/>
      </c>
      <c r="F23" s="73" t="str">
        <f>IFERROR(INDEX('Project SLA Config'!$1:$1048576,MATCH($B23,'Project SLA Config'!P:P,0),7),"")</f>
        <v/>
      </c>
      <c r="G23" s="72"/>
      <c r="H23" s="72" t="s">
        <v>270</v>
      </c>
      <c r="I23" s="57" t="str">
        <f>IFERROR(INDEX('Project SLA Config'!$1:$1048576,MATCH($B23,'Project SLA Config'!P:P,0),8),"")</f>
        <v/>
      </c>
      <c r="J23" s="63"/>
      <c r="K23" s="63"/>
      <c r="L23" s="63"/>
      <c r="M23" s="1"/>
      <c r="N23" s="1"/>
      <c r="O23" s="1"/>
      <c r="P23" s="1"/>
      <c r="Q23" s="1"/>
      <c r="R23" s="1"/>
      <c r="S23" s="1"/>
      <c r="T23" s="10"/>
      <c r="U23" s="10"/>
      <c r="V23" s="10"/>
      <c r="W23" s="10"/>
      <c r="X23" s="10"/>
      <c r="Y23" s="10"/>
    </row>
    <row r="24" spans="1:25" x14ac:dyDescent="0.25">
      <c r="A24" s="60">
        <v>13</v>
      </c>
      <c r="B24" s="60" t="str">
        <f t="shared" si="0"/>
        <v>NY HIX13</v>
      </c>
      <c r="C24" s="57" t="str">
        <f>IFERROR(INDEX('SLA Definition'!$1:$1048576,MATCH(INDEX('Project SLA Config'!$1:$1048576,MATCH($B24,'Project SLA Config'!P:P,0),4),'SLA Definition'!A:A,0),3),"")</f>
        <v/>
      </c>
      <c r="D24" s="57" t="str">
        <f>IFERROR(INDEX('Project SLA Config'!$1:$1048576,MATCH($B24,'Project SLA Config'!P:P,0),6),"")</f>
        <v/>
      </c>
      <c r="E24" s="58" t="str">
        <f>IFERROR(INDEX('Project SLA Config'!$1:$1048576,MATCH($B24,'Project SLA Config'!P:P,0),5),"")</f>
        <v/>
      </c>
      <c r="F24" s="73" t="str">
        <f>IFERROR(INDEX('Project SLA Config'!$1:$1048576,MATCH($B24,'Project SLA Config'!P:P,0),7),"")</f>
        <v/>
      </c>
      <c r="G24" s="72"/>
      <c r="H24" s="72" t="s">
        <v>270</v>
      </c>
      <c r="I24" s="57" t="str">
        <f>IFERROR(INDEX('Project SLA Config'!$1:$1048576,MATCH($B24,'Project SLA Config'!P:P,0),8),"")</f>
        <v/>
      </c>
      <c r="J24" s="63"/>
      <c r="K24" s="63"/>
      <c r="L24" s="63"/>
      <c r="M24" s="1"/>
      <c r="N24" s="1"/>
      <c r="O24" s="1"/>
      <c r="P24" s="1"/>
      <c r="Q24" s="1"/>
      <c r="R24" s="1"/>
      <c r="S24" s="1"/>
      <c r="T24" s="10"/>
      <c r="U24" s="10"/>
      <c r="V24" s="10"/>
      <c r="W24" s="10"/>
      <c r="X24" s="10"/>
      <c r="Y24" s="10"/>
    </row>
    <row r="25" spans="1:25" x14ac:dyDescent="0.25">
      <c r="A25" s="60">
        <v>14</v>
      </c>
      <c r="B25" s="60" t="str">
        <f t="shared" si="0"/>
        <v>NY HIX14</v>
      </c>
      <c r="C25" s="57" t="str">
        <f>IFERROR(INDEX('SLA Definition'!$1:$1048576,MATCH(INDEX('Project SLA Config'!$1:$1048576,MATCH($B25,'Project SLA Config'!P:P,0),4),'SLA Definition'!A:A,0),3),"")</f>
        <v/>
      </c>
      <c r="D25" s="57" t="str">
        <f>IFERROR(INDEX('Project SLA Config'!$1:$1048576,MATCH($B25,'Project SLA Config'!P:P,0),6),"")</f>
        <v/>
      </c>
      <c r="E25" s="58" t="str">
        <f>IFERROR(INDEX('Project SLA Config'!$1:$1048576,MATCH($B25,'Project SLA Config'!P:P,0),5),"")</f>
        <v/>
      </c>
      <c r="F25" s="73" t="str">
        <f>IFERROR(INDEX('Project SLA Config'!$1:$1048576,MATCH($B25,'Project SLA Config'!P:P,0),7),"")</f>
        <v/>
      </c>
      <c r="G25" s="72"/>
      <c r="H25" s="72" t="s">
        <v>270</v>
      </c>
      <c r="I25" s="57" t="str">
        <f>IFERROR(INDEX('Project SLA Config'!$1:$1048576,MATCH($B25,'Project SLA Config'!P:P,0),8),"")</f>
        <v/>
      </c>
      <c r="J25" s="63"/>
      <c r="K25" s="63"/>
      <c r="L25" s="63"/>
    </row>
    <row r="26" spans="1:25" x14ac:dyDescent="0.25">
      <c r="A26" s="60">
        <v>15</v>
      </c>
      <c r="B26" s="60" t="str">
        <f t="shared" si="0"/>
        <v>NY HIX15</v>
      </c>
      <c r="C26" s="57" t="str">
        <f>IFERROR(INDEX('SLA Definition'!$1:$1048576,MATCH(INDEX('Project SLA Config'!$1:$1048576,MATCH($B26,'Project SLA Config'!P:P,0),4),'SLA Definition'!A:A,0),3),"")</f>
        <v/>
      </c>
      <c r="D26" s="57" t="str">
        <f>IFERROR(INDEX('Project SLA Config'!$1:$1048576,MATCH($B26,'Project SLA Config'!P:P,0),6),"")</f>
        <v/>
      </c>
      <c r="E26" s="58" t="str">
        <f>IFERROR(INDEX('Project SLA Config'!$1:$1048576,MATCH($B26,'Project SLA Config'!P:P,0),5),"")</f>
        <v/>
      </c>
      <c r="F26" s="73" t="str">
        <f>IFERROR(INDEX('Project SLA Config'!$1:$1048576,MATCH($B26,'Project SLA Config'!P:P,0),7),"")</f>
        <v/>
      </c>
      <c r="G26" s="72"/>
      <c r="H26" s="72" t="s">
        <v>270</v>
      </c>
      <c r="I26" s="57" t="str">
        <f>IFERROR(INDEX('Project SLA Config'!$1:$1048576,MATCH($B26,'Project SLA Config'!P:P,0),8),"")</f>
        <v/>
      </c>
      <c r="J26" s="63"/>
      <c r="K26" s="63"/>
      <c r="L26" s="63"/>
    </row>
    <row r="27" spans="1:25" x14ac:dyDescent="0.25">
      <c r="A27" s="60">
        <v>16</v>
      </c>
      <c r="B27" s="60" t="str">
        <f t="shared" si="0"/>
        <v>NY HIX16</v>
      </c>
      <c r="C27" s="57" t="str">
        <f>IFERROR(INDEX('SLA Definition'!$1:$1048576,MATCH(INDEX('Project SLA Config'!$1:$1048576,MATCH($B27,'Project SLA Config'!P:P,0),4),'SLA Definition'!A:A,0),3),"")</f>
        <v/>
      </c>
      <c r="D27" s="57" t="str">
        <f>IFERROR(INDEX('Project SLA Config'!$1:$1048576,MATCH($B27,'Project SLA Config'!P:P,0),6),"")</f>
        <v/>
      </c>
      <c r="E27" s="58" t="str">
        <f>IFERROR(INDEX('Project SLA Config'!$1:$1048576,MATCH($B27,'Project SLA Config'!P:P,0),5),"")</f>
        <v/>
      </c>
      <c r="F27" s="73" t="str">
        <f>IFERROR(INDEX('Project SLA Config'!$1:$1048576,MATCH($B27,'Project SLA Config'!P:P,0),7),"")</f>
        <v/>
      </c>
      <c r="G27" s="72"/>
      <c r="H27" s="72" t="s">
        <v>270</v>
      </c>
      <c r="I27" s="57" t="str">
        <f>IFERROR(INDEX('Project SLA Config'!$1:$1048576,MATCH($B27,'Project SLA Config'!P:P,0),8),"")</f>
        <v/>
      </c>
      <c r="J27" s="63"/>
      <c r="K27" s="63"/>
      <c r="L27" s="63"/>
    </row>
    <row r="28" spans="1:25" x14ac:dyDescent="0.25">
      <c r="A28" s="60">
        <v>17</v>
      </c>
      <c r="B28" s="60" t="str">
        <f t="shared" si="0"/>
        <v>NY HIX17</v>
      </c>
      <c r="C28" s="57" t="str">
        <f>IFERROR(INDEX('SLA Definition'!$1:$1048576,MATCH(INDEX('Project SLA Config'!$1:$1048576,MATCH($B28,'Project SLA Config'!P:P,0),4),'SLA Definition'!A:A,0),3),"")</f>
        <v/>
      </c>
      <c r="D28" s="57" t="str">
        <f>IFERROR(INDEX('Project SLA Config'!$1:$1048576,MATCH($B28,'Project SLA Config'!P:P,0),6),"")</f>
        <v/>
      </c>
      <c r="E28" s="58" t="str">
        <f>IFERROR(INDEX('Project SLA Config'!$1:$1048576,MATCH($B28,'Project SLA Config'!P:P,0),5),"")</f>
        <v/>
      </c>
      <c r="F28" s="73" t="str">
        <f>IFERROR(INDEX('Project SLA Config'!$1:$1048576,MATCH($B28,'Project SLA Config'!P:P,0),7),"")</f>
        <v/>
      </c>
      <c r="G28" s="72"/>
      <c r="H28" s="72" t="s">
        <v>270</v>
      </c>
      <c r="I28" s="57" t="str">
        <f>IFERROR(INDEX('Project SLA Config'!$1:$1048576,MATCH($B28,'Project SLA Config'!P:P,0),8),"")</f>
        <v/>
      </c>
      <c r="J28" s="63"/>
      <c r="K28" s="63"/>
      <c r="L28" s="63"/>
    </row>
    <row r="29" spans="1:25" x14ac:dyDescent="0.25">
      <c r="A29" s="60">
        <v>18</v>
      </c>
      <c r="B29" s="60" t="str">
        <f t="shared" si="0"/>
        <v>NY HIX18</v>
      </c>
      <c r="C29" s="57" t="str">
        <f>IFERROR(INDEX('SLA Definition'!$1:$1048576,MATCH(INDEX('Project SLA Config'!$1:$1048576,MATCH($B29,'Project SLA Config'!P:P,0),4),'SLA Definition'!A:A,0),3),"")</f>
        <v/>
      </c>
      <c r="D29" s="57" t="str">
        <f>IFERROR(INDEX('Project SLA Config'!$1:$1048576,MATCH($B29,'Project SLA Config'!P:P,0),6),"")</f>
        <v/>
      </c>
      <c r="E29" s="58" t="str">
        <f>IFERROR(INDEX('Project SLA Config'!$1:$1048576,MATCH($B29,'Project SLA Config'!P:P,0),5),"")</f>
        <v/>
      </c>
      <c r="F29" s="73" t="str">
        <f>IFERROR(INDEX('Project SLA Config'!$1:$1048576,MATCH($B29,'Project SLA Config'!P:P,0),7),"")</f>
        <v/>
      </c>
      <c r="G29" s="72"/>
      <c r="H29" s="72" t="s">
        <v>270</v>
      </c>
      <c r="I29" s="57" t="str">
        <f>IFERROR(INDEX('Project SLA Config'!$1:$1048576,MATCH($B29,'Project SLA Config'!P:P,0),8),"")</f>
        <v/>
      </c>
      <c r="J29" s="63"/>
      <c r="K29" s="63"/>
      <c r="L29" s="63"/>
    </row>
    <row r="30" spans="1:25" x14ac:dyDescent="0.25">
      <c r="A30" s="60">
        <v>19</v>
      </c>
      <c r="B30" s="60" t="str">
        <f t="shared" si="0"/>
        <v>NY HIX19</v>
      </c>
      <c r="C30" s="57" t="str">
        <f>IFERROR(INDEX('SLA Definition'!$1:$1048576,MATCH(INDEX('Project SLA Config'!$1:$1048576,MATCH($B30,'Project SLA Config'!P:P,0),4),'SLA Definition'!A:A,0),3),"")</f>
        <v/>
      </c>
      <c r="D30" s="57" t="str">
        <f>IFERROR(INDEX('Project SLA Config'!$1:$1048576,MATCH($B30,'Project SLA Config'!P:P,0),6),"")</f>
        <v/>
      </c>
      <c r="E30" s="58" t="str">
        <f>IFERROR(INDEX('Project SLA Config'!$1:$1048576,MATCH($B30,'Project SLA Config'!P:P,0),5),"")</f>
        <v/>
      </c>
      <c r="F30" s="73" t="str">
        <f>IFERROR(INDEX('Project SLA Config'!$1:$1048576,MATCH($B30,'Project SLA Config'!P:P,0),7),"")</f>
        <v/>
      </c>
      <c r="G30" s="72"/>
      <c r="H30" s="72" t="s">
        <v>270</v>
      </c>
      <c r="I30" s="57" t="str">
        <f>IFERROR(INDEX('Project SLA Config'!$1:$1048576,MATCH($B30,'Project SLA Config'!P:P,0),8),"")</f>
        <v/>
      </c>
      <c r="J30" s="63"/>
      <c r="K30" s="63"/>
      <c r="L30" s="63"/>
    </row>
    <row r="31" spans="1:25" x14ac:dyDescent="0.25">
      <c r="A31" s="60">
        <v>20</v>
      </c>
      <c r="B31" s="60" t="str">
        <f t="shared" si="0"/>
        <v>NY HIX20</v>
      </c>
      <c r="C31" s="57" t="str">
        <f>IFERROR(INDEX('SLA Definition'!$1:$1048576,MATCH(INDEX('Project SLA Config'!$1:$1048576,MATCH($B31,'Project SLA Config'!P:P,0),4),'SLA Definition'!A:A,0),3),"")</f>
        <v/>
      </c>
      <c r="D31" s="57" t="str">
        <f>IFERROR(INDEX('Project SLA Config'!$1:$1048576,MATCH($B31,'Project SLA Config'!P:P,0),6),"")</f>
        <v/>
      </c>
      <c r="E31" s="58" t="str">
        <f>IFERROR(INDEX('Project SLA Config'!$1:$1048576,MATCH($B31,'Project SLA Config'!P:P,0),5),"")</f>
        <v/>
      </c>
      <c r="F31" s="73" t="str">
        <f>IFERROR(INDEX('Project SLA Config'!$1:$1048576,MATCH($B31,'Project SLA Config'!P:P,0),7),"")</f>
        <v/>
      </c>
      <c r="G31" s="72"/>
      <c r="H31" s="72" t="s">
        <v>270</v>
      </c>
      <c r="I31" s="57" t="str">
        <f>IFERROR(INDEX('Project SLA Config'!$1:$1048576,MATCH($B31,'Project SLA Config'!P:P,0),8),"")</f>
        <v/>
      </c>
      <c r="J31" s="63"/>
      <c r="K31" s="63"/>
      <c r="L31" s="63"/>
    </row>
    <row r="32" spans="1:25" x14ac:dyDescent="0.25">
      <c r="A32" s="60">
        <v>21</v>
      </c>
      <c r="B32" s="60" t="str">
        <f t="shared" si="0"/>
        <v>NY HIX21</v>
      </c>
      <c r="C32" s="57" t="str">
        <f>IFERROR(INDEX('SLA Definition'!$1:$1048576,MATCH(INDEX('Project SLA Config'!$1:$1048576,MATCH($B32,'Project SLA Config'!P:P,0),4),'SLA Definition'!A:A,0),3),"")</f>
        <v/>
      </c>
      <c r="D32" s="57" t="str">
        <f>IFERROR(INDEX('Project SLA Config'!$1:$1048576,MATCH($B32,'Project SLA Config'!P:P,0),6),"")</f>
        <v/>
      </c>
      <c r="E32" s="58" t="str">
        <f>IFERROR(INDEX('Project SLA Config'!$1:$1048576,MATCH($B32,'Project SLA Config'!P:P,0),5),"")</f>
        <v/>
      </c>
      <c r="F32" s="73" t="str">
        <f>IFERROR(INDEX('Project SLA Config'!$1:$1048576,MATCH($B32,'Project SLA Config'!P:P,0),7),"")</f>
        <v/>
      </c>
      <c r="G32" s="72"/>
      <c r="H32" s="72" t="s">
        <v>270</v>
      </c>
      <c r="I32" s="57" t="str">
        <f>IFERROR(INDEX('Project SLA Config'!$1:$1048576,MATCH($B32,'Project SLA Config'!P:P,0),8),"")</f>
        <v/>
      </c>
      <c r="J32" s="63"/>
      <c r="K32" s="63"/>
      <c r="L32" s="63"/>
    </row>
    <row r="33" spans="1:12" x14ac:dyDescent="0.25">
      <c r="A33" s="60">
        <v>22</v>
      </c>
      <c r="B33" s="60" t="str">
        <f t="shared" si="0"/>
        <v>NY HIX22</v>
      </c>
      <c r="C33" s="57" t="str">
        <f>IFERROR(INDEX('SLA Definition'!$1:$1048576,MATCH(INDEX('Project SLA Config'!$1:$1048576,MATCH($B33,'Project SLA Config'!P:P,0),4),'SLA Definition'!A:A,0),3),"")</f>
        <v/>
      </c>
      <c r="D33" s="57" t="str">
        <f>IFERROR(INDEX('Project SLA Config'!$1:$1048576,MATCH($B33,'Project SLA Config'!P:P,0),6),"")</f>
        <v/>
      </c>
      <c r="E33" s="58" t="str">
        <f>IFERROR(INDEX('Project SLA Config'!$1:$1048576,MATCH($B33,'Project SLA Config'!P:P,0),5),"")</f>
        <v/>
      </c>
      <c r="F33" s="73" t="str">
        <f>IFERROR(INDEX('Project SLA Config'!$1:$1048576,MATCH($B33,'Project SLA Config'!P:P,0),7),"")</f>
        <v/>
      </c>
      <c r="G33" s="72"/>
      <c r="H33" s="72" t="s">
        <v>270</v>
      </c>
      <c r="I33" s="57" t="str">
        <f>IFERROR(INDEX('Project SLA Config'!$1:$1048576,MATCH($B33,'Project SLA Config'!P:P,0),8),"")</f>
        <v/>
      </c>
      <c r="J33" s="63"/>
      <c r="K33" s="63"/>
      <c r="L33" s="63"/>
    </row>
    <row r="34" spans="1:12" x14ac:dyDescent="0.25">
      <c r="A34" s="60">
        <v>23</v>
      </c>
      <c r="B34" s="60" t="str">
        <f t="shared" si="0"/>
        <v>NY HIX23</v>
      </c>
      <c r="C34" s="57" t="str">
        <f>IFERROR(INDEX('SLA Definition'!$1:$1048576,MATCH(INDEX('Project SLA Config'!$1:$1048576,MATCH($B34,'Project SLA Config'!P:P,0),4),'SLA Definition'!A:A,0),3),"")</f>
        <v/>
      </c>
      <c r="D34" s="57" t="str">
        <f>IFERROR(INDEX('Project SLA Config'!$1:$1048576,MATCH($B34,'Project SLA Config'!P:P,0),6),"")</f>
        <v/>
      </c>
      <c r="E34" s="58" t="str">
        <f>IFERROR(INDEX('Project SLA Config'!$1:$1048576,MATCH($B34,'Project SLA Config'!P:P,0),5),"")</f>
        <v/>
      </c>
      <c r="F34" s="73" t="str">
        <f>IFERROR(INDEX('Project SLA Config'!$1:$1048576,MATCH($B34,'Project SLA Config'!P:P,0),7),"")</f>
        <v/>
      </c>
      <c r="G34" s="72"/>
      <c r="H34" s="72" t="s">
        <v>270</v>
      </c>
      <c r="I34" s="57" t="str">
        <f>IFERROR(INDEX('Project SLA Config'!$1:$1048576,MATCH($B34,'Project SLA Config'!P:P,0),8),"")</f>
        <v/>
      </c>
      <c r="J34" s="63"/>
      <c r="K34" s="63"/>
      <c r="L34" s="63"/>
    </row>
    <row r="35" spans="1:12" x14ac:dyDescent="0.25">
      <c r="A35" s="60">
        <v>24</v>
      </c>
      <c r="B35" s="60" t="str">
        <f t="shared" si="0"/>
        <v>NY HIX24</v>
      </c>
      <c r="C35" s="57" t="str">
        <f>IFERROR(INDEX('SLA Definition'!$1:$1048576,MATCH(INDEX('Project SLA Config'!$1:$1048576,MATCH($B35,'Project SLA Config'!P:P,0),4),'SLA Definition'!A:A,0),3),"")</f>
        <v/>
      </c>
      <c r="D35" s="57" t="str">
        <f>IFERROR(INDEX('Project SLA Config'!$1:$1048576,MATCH($B35,'Project SLA Config'!P:P,0),6),"")</f>
        <v/>
      </c>
      <c r="E35" s="58" t="str">
        <f>IFERROR(INDEX('Project SLA Config'!$1:$1048576,MATCH($B35,'Project SLA Config'!P:P,0),5),"")</f>
        <v/>
      </c>
      <c r="F35" s="73" t="str">
        <f>IFERROR(INDEX('Project SLA Config'!$1:$1048576,MATCH($B35,'Project SLA Config'!P:P,0),7),"")</f>
        <v/>
      </c>
      <c r="G35" s="72"/>
      <c r="H35" s="72" t="s">
        <v>270</v>
      </c>
      <c r="I35" s="57" t="str">
        <f>IFERROR(INDEX('Project SLA Config'!$1:$1048576,MATCH($B35,'Project SLA Config'!P:P,0),8),"")</f>
        <v/>
      </c>
      <c r="J35" s="63"/>
      <c r="K35" s="63"/>
      <c r="L35" s="63"/>
    </row>
    <row r="36" spans="1:12" x14ac:dyDescent="0.25">
      <c r="A36" s="60">
        <v>25</v>
      </c>
      <c r="B36" s="60" t="str">
        <f t="shared" si="0"/>
        <v>NY HIX25</v>
      </c>
      <c r="C36" s="57" t="str">
        <f>IFERROR(INDEX('SLA Definition'!$1:$1048576,MATCH(INDEX('Project SLA Config'!$1:$1048576,MATCH($B36,'Project SLA Config'!P:P,0),4),'SLA Definition'!A:A,0),3),"")</f>
        <v/>
      </c>
      <c r="D36" s="57" t="str">
        <f>IFERROR(INDEX('Project SLA Config'!$1:$1048576,MATCH($B36,'Project SLA Config'!P:P,0),6),"")</f>
        <v/>
      </c>
      <c r="E36" s="58" t="str">
        <f>IFERROR(INDEX('Project SLA Config'!$1:$1048576,MATCH($B36,'Project SLA Config'!P:P,0),5),"")</f>
        <v/>
      </c>
      <c r="F36" s="73" t="str">
        <f>IFERROR(INDEX('Project SLA Config'!$1:$1048576,MATCH($B36,'Project SLA Config'!P:P,0),7),"")</f>
        <v/>
      </c>
      <c r="G36" s="72"/>
      <c r="H36" s="72" t="s">
        <v>270</v>
      </c>
      <c r="I36" s="57" t="str">
        <f>IFERROR(INDEX('Project SLA Config'!$1:$1048576,MATCH($B36,'Project SLA Config'!P:P,0),8),"")</f>
        <v/>
      </c>
      <c r="J36" s="63"/>
      <c r="K36" s="63"/>
      <c r="L36" s="63"/>
    </row>
    <row r="37" spans="1:12" x14ac:dyDescent="0.25">
      <c r="A37" s="60">
        <v>26</v>
      </c>
      <c r="B37" s="60" t="str">
        <f t="shared" si="0"/>
        <v>NY HIX26</v>
      </c>
      <c r="C37" s="57" t="str">
        <f>IFERROR(INDEX('SLA Definition'!$1:$1048576,MATCH(INDEX('Project SLA Config'!$1:$1048576,MATCH($B37,'Project SLA Config'!P:P,0),4),'SLA Definition'!A:A,0),3),"")</f>
        <v/>
      </c>
      <c r="D37" s="57" t="str">
        <f>IFERROR(INDEX('Project SLA Config'!$1:$1048576,MATCH($B37,'Project SLA Config'!P:P,0),6),"")</f>
        <v/>
      </c>
      <c r="E37" s="58" t="str">
        <f>IFERROR(INDEX('Project SLA Config'!$1:$1048576,MATCH($B37,'Project SLA Config'!P:P,0),5),"")</f>
        <v/>
      </c>
      <c r="F37" s="73" t="str">
        <f>IFERROR(INDEX('Project SLA Config'!$1:$1048576,MATCH($B37,'Project SLA Config'!P:P,0),7),"")</f>
        <v/>
      </c>
      <c r="G37" s="72"/>
      <c r="H37" s="72" t="s">
        <v>270</v>
      </c>
      <c r="I37" s="57" t="str">
        <f>IFERROR(INDEX('Project SLA Config'!$1:$1048576,MATCH($B37,'Project SLA Config'!P:P,0),8),"")</f>
        <v/>
      </c>
      <c r="J37" s="63"/>
      <c r="K37" s="63"/>
      <c r="L37" s="63"/>
    </row>
    <row r="38" spans="1:12" x14ac:dyDescent="0.25">
      <c r="A38" s="60">
        <v>27</v>
      </c>
      <c r="B38" s="60" t="str">
        <f t="shared" si="0"/>
        <v>NY HIX27</v>
      </c>
      <c r="C38" s="57" t="str">
        <f>IFERROR(INDEX('SLA Definition'!$1:$1048576,MATCH(INDEX('Project SLA Config'!$1:$1048576,MATCH($B38,'Project SLA Config'!P:P,0),4),'SLA Definition'!A:A,0),3),"")</f>
        <v/>
      </c>
      <c r="D38" s="57" t="str">
        <f>IFERROR(INDEX('Project SLA Config'!$1:$1048576,MATCH($B38,'Project SLA Config'!P:P,0),6),"")</f>
        <v/>
      </c>
      <c r="E38" s="58" t="str">
        <f>IFERROR(INDEX('Project SLA Config'!$1:$1048576,MATCH($B38,'Project SLA Config'!P:P,0),5),"")</f>
        <v/>
      </c>
      <c r="F38" s="73" t="str">
        <f>IFERROR(INDEX('Project SLA Config'!$1:$1048576,MATCH($B38,'Project SLA Config'!P:P,0),7),"")</f>
        <v/>
      </c>
      <c r="G38" s="72"/>
      <c r="H38" s="72" t="s">
        <v>270</v>
      </c>
      <c r="I38" s="57" t="str">
        <f>IFERROR(INDEX('Project SLA Config'!$1:$1048576,MATCH($B38,'Project SLA Config'!P:P,0),8),"")</f>
        <v/>
      </c>
      <c r="J38" s="63"/>
      <c r="K38" s="63"/>
      <c r="L38" s="63"/>
    </row>
    <row r="39" spans="1:12" x14ac:dyDescent="0.25">
      <c r="A39" s="60">
        <v>28</v>
      </c>
      <c r="B39" s="60" t="str">
        <f t="shared" si="0"/>
        <v>NY HIX28</v>
      </c>
      <c r="C39" s="57" t="str">
        <f>IFERROR(INDEX('SLA Definition'!$1:$1048576,MATCH(INDEX('Project SLA Config'!$1:$1048576,MATCH($B39,'Project SLA Config'!P:P,0),4),'SLA Definition'!A:A,0),3),"")</f>
        <v/>
      </c>
      <c r="D39" s="57" t="str">
        <f>IFERROR(INDEX('Project SLA Config'!$1:$1048576,MATCH($B39,'Project SLA Config'!P:P,0),6),"")</f>
        <v/>
      </c>
      <c r="E39" s="58" t="str">
        <f>IFERROR(INDEX('Project SLA Config'!$1:$1048576,MATCH($B39,'Project SLA Config'!P:P,0),5),"")</f>
        <v/>
      </c>
      <c r="F39" s="73" t="str">
        <f>IFERROR(INDEX('Project SLA Config'!$1:$1048576,MATCH($B39,'Project SLA Config'!P:P,0),7),"")</f>
        <v/>
      </c>
      <c r="G39" s="72"/>
      <c r="H39" s="72" t="s">
        <v>270</v>
      </c>
      <c r="I39" s="57" t="str">
        <f>IFERROR(INDEX('Project SLA Config'!$1:$1048576,MATCH($B39,'Project SLA Config'!P:P,0),8),"")</f>
        <v/>
      </c>
      <c r="J39" s="63"/>
      <c r="K39" s="63"/>
      <c r="L39" s="63"/>
    </row>
    <row r="40" spans="1:12" x14ac:dyDescent="0.25">
      <c r="A40" s="60">
        <v>29</v>
      </c>
      <c r="B40" s="60" t="str">
        <f t="shared" si="0"/>
        <v>NY HIX29</v>
      </c>
      <c r="C40" s="57" t="str">
        <f>IFERROR(INDEX('SLA Definition'!$1:$1048576,MATCH(INDEX('Project SLA Config'!$1:$1048576,MATCH($B40,'Project SLA Config'!P:P,0),4),'SLA Definition'!A:A,0),3),"")</f>
        <v/>
      </c>
      <c r="D40" s="57" t="str">
        <f>IFERROR(INDEX('Project SLA Config'!$1:$1048576,MATCH($B40,'Project SLA Config'!P:P,0),6),"")</f>
        <v/>
      </c>
      <c r="E40" s="58" t="str">
        <f>IFERROR(INDEX('Project SLA Config'!$1:$1048576,MATCH($B40,'Project SLA Config'!P:P,0),5),"")</f>
        <v/>
      </c>
      <c r="F40" s="73" t="str">
        <f>IFERROR(INDEX('Project SLA Config'!$1:$1048576,MATCH($B40,'Project SLA Config'!P:P,0),7),"")</f>
        <v/>
      </c>
      <c r="G40" s="72"/>
      <c r="H40" s="72" t="s">
        <v>270</v>
      </c>
      <c r="I40" s="57" t="str">
        <f>IFERROR(INDEX('Project SLA Config'!$1:$1048576,MATCH($B40,'Project SLA Config'!P:P,0),8),"")</f>
        <v/>
      </c>
      <c r="J40" s="63"/>
      <c r="K40" s="63"/>
      <c r="L40" s="63"/>
    </row>
    <row r="41" spans="1:12" x14ac:dyDescent="0.25">
      <c r="A41" s="60">
        <v>30</v>
      </c>
      <c r="B41" s="60" t="str">
        <f t="shared" si="0"/>
        <v>NY HIX30</v>
      </c>
      <c r="C41" s="57" t="str">
        <f>IFERROR(INDEX('SLA Definition'!$1:$1048576,MATCH(INDEX('Project SLA Config'!$1:$1048576,MATCH($B41,'Project SLA Config'!P:P,0),4),'SLA Definition'!A:A,0),3),"")</f>
        <v/>
      </c>
      <c r="D41" s="57" t="str">
        <f>IFERROR(INDEX('Project SLA Config'!$1:$1048576,MATCH($B41,'Project SLA Config'!P:P,0),6),"")</f>
        <v/>
      </c>
      <c r="E41" s="58" t="str">
        <f>IFERROR(INDEX('Project SLA Config'!$1:$1048576,MATCH($B41,'Project SLA Config'!P:P,0),5),"")</f>
        <v/>
      </c>
      <c r="F41" s="73" t="str">
        <f>IFERROR(INDEX('Project SLA Config'!$1:$1048576,MATCH($B41,'Project SLA Config'!P:P,0),7),"")</f>
        <v/>
      </c>
      <c r="G41" s="72"/>
      <c r="H41" s="72" t="s">
        <v>270</v>
      </c>
      <c r="I41" s="57" t="str">
        <f>IFERROR(INDEX('Project SLA Config'!$1:$1048576,MATCH($B41,'Project SLA Config'!P:P,0),8),"")</f>
        <v/>
      </c>
      <c r="J41" s="63"/>
      <c r="K41" s="63"/>
      <c r="L41" s="63"/>
    </row>
    <row r="42" spans="1:12" x14ac:dyDescent="0.25">
      <c r="A42" s="60">
        <v>31</v>
      </c>
      <c r="B42" s="60" t="str">
        <f t="shared" si="0"/>
        <v>NY HIX31</v>
      </c>
      <c r="C42" s="57" t="str">
        <f>IFERROR(INDEX('SLA Definition'!$1:$1048576,MATCH(INDEX('Project SLA Config'!$1:$1048576,MATCH($B42,'Project SLA Config'!P:P,0),4),'SLA Definition'!A:A,0),3),"")</f>
        <v/>
      </c>
      <c r="D42" s="57" t="str">
        <f>IFERROR(INDEX('Project SLA Config'!$1:$1048576,MATCH($B42,'Project SLA Config'!P:P,0),6),"")</f>
        <v/>
      </c>
      <c r="E42" s="58" t="str">
        <f>IFERROR(INDEX('Project SLA Config'!$1:$1048576,MATCH($B42,'Project SLA Config'!P:P,0),5),"")</f>
        <v/>
      </c>
      <c r="F42" s="73" t="str">
        <f>IFERROR(INDEX('Project SLA Config'!$1:$1048576,MATCH($B42,'Project SLA Config'!P:P,0),7),"")</f>
        <v/>
      </c>
      <c r="G42" s="72"/>
      <c r="H42" s="72" t="s">
        <v>270</v>
      </c>
      <c r="I42" s="57" t="str">
        <f>IFERROR(INDEX('Project SLA Config'!$1:$1048576,MATCH($B42,'Project SLA Config'!P:P,0),8),"")</f>
        <v/>
      </c>
      <c r="J42" s="63"/>
      <c r="K42" s="63"/>
      <c r="L42" s="63"/>
    </row>
    <row r="43" spans="1:12" x14ac:dyDescent="0.25">
      <c r="A43" s="60">
        <v>32</v>
      </c>
      <c r="B43" s="60" t="str">
        <f t="shared" si="0"/>
        <v>NY HIX32</v>
      </c>
      <c r="C43" s="57" t="str">
        <f>IFERROR(INDEX('SLA Definition'!$1:$1048576,MATCH(INDEX('Project SLA Config'!$1:$1048576,MATCH($B43,'Project SLA Config'!P:P,0),4),'SLA Definition'!A:A,0),3),"")</f>
        <v/>
      </c>
      <c r="D43" s="57" t="str">
        <f>IFERROR(INDEX('Project SLA Config'!$1:$1048576,MATCH($B43,'Project SLA Config'!P:P,0),6),"")</f>
        <v/>
      </c>
      <c r="E43" s="58" t="str">
        <f>IFERROR(INDEX('Project SLA Config'!$1:$1048576,MATCH($B43,'Project SLA Config'!P:P,0),5),"")</f>
        <v/>
      </c>
      <c r="F43" s="73" t="str">
        <f>IFERROR(INDEX('Project SLA Config'!$1:$1048576,MATCH($B43,'Project SLA Config'!P:P,0),7),"")</f>
        <v/>
      </c>
      <c r="G43" s="72"/>
      <c r="H43" s="72" t="s">
        <v>270</v>
      </c>
      <c r="I43" s="57" t="str">
        <f>IFERROR(INDEX('Project SLA Config'!$1:$1048576,MATCH($B43,'Project SLA Config'!P:P,0),8),"")</f>
        <v/>
      </c>
      <c r="J43" s="63"/>
      <c r="K43" s="63"/>
      <c r="L43" s="63"/>
    </row>
    <row r="44" spans="1:12" x14ac:dyDescent="0.25">
      <c r="A44" s="60">
        <v>33</v>
      </c>
      <c r="B44" s="60" t="str">
        <f t="shared" ref="B44:B61" si="1">CONCATENATE($D$1,$A44)</f>
        <v>NY HIX33</v>
      </c>
      <c r="C44" s="57" t="str">
        <f>IFERROR(INDEX('SLA Definition'!$1:$1048576,MATCH(INDEX('Project SLA Config'!$1:$1048576,MATCH($B44,'Project SLA Config'!P:P,0),4),'SLA Definition'!A:A,0),3),"")</f>
        <v/>
      </c>
      <c r="D44" s="57" t="str">
        <f>IFERROR(INDEX('Project SLA Config'!$1:$1048576,MATCH($B44,'Project SLA Config'!P:P,0),6),"")</f>
        <v/>
      </c>
      <c r="E44" s="58" t="str">
        <f>IFERROR(INDEX('Project SLA Config'!$1:$1048576,MATCH($B44,'Project SLA Config'!P:P,0),5),"")</f>
        <v/>
      </c>
      <c r="F44" s="73" t="str">
        <f>IFERROR(INDEX('Project SLA Config'!$1:$1048576,MATCH($B44,'Project SLA Config'!P:P,0),7),"")</f>
        <v/>
      </c>
      <c r="G44" s="72"/>
      <c r="H44" s="72" t="s">
        <v>270</v>
      </c>
      <c r="I44" s="57" t="str">
        <f>IFERROR(INDEX('Project SLA Config'!$1:$1048576,MATCH($B44,'Project SLA Config'!P:P,0),8),"")</f>
        <v/>
      </c>
      <c r="J44" s="63"/>
      <c r="K44" s="63"/>
      <c r="L44" s="63"/>
    </row>
    <row r="45" spans="1:12" x14ac:dyDescent="0.25">
      <c r="A45" s="60">
        <v>34</v>
      </c>
      <c r="B45" s="60" t="str">
        <f t="shared" si="1"/>
        <v>NY HIX34</v>
      </c>
      <c r="C45" s="57" t="str">
        <f>IFERROR(INDEX('SLA Definition'!$1:$1048576,MATCH(INDEX('Project SLA Config'!$1:$1048576,MATCH($B45,'Project SLA Config'!P:P,0),4),'SLA Definition'!A:A,0),3),"")</f>
        <v/>
      </c>
      <c r="D45" s="57" t="str">
        <f>IFERROR(INDEX('Project SLA Config'!$1:$1048576,MATCH($B45,'Project SLA Config'!P:P,0),6),"")</f>
        <v/>
      </c>
      <c r="E45" s="58" t="str">
        <f>IFERROR(INDEX('Project SLA Config'!$1:$1048576,MATCH($B45,'Project SLA Config'!P:P,0),5),"")</f>
        <v/>
      </c>
      <c r="F45" s="73" t="str">
        <f>IFERROR(INDEX('Project SLA Config'!$1:$1048576,MATCH($B45,'Project SLA Config'!P:P,0),7),"")</f>
        <v/>
      </c>
      <c r="G45" s="72"/>
      <c r="H45" s="72" t="s">
        <v>270</v>
      </c>
      <c r="I45" s="57" t="str">
        <f>IFERROR(INDEX('Project SLA Config'!$1:$1048576,MATCH($B45,'Project SLA Config'!P:P,0),8),"")</f>
        <v/>
      </c>
      <c r="J45" s="63"/>
      <c r="K45" s="63"/>
      <c r="L45" s="63"/>
    </row>
    <row r="46" spans="1:12" x14ac:dyDescent="0.25">
      <c r="A46" s="60">
        <v>35</v>
      </c>
      <c r="B46" s="60" t="str">
        <f t="shared" si="1"/>
        <v>NY HIX35</v>
      </c>
      <c r="C46" s="57" t="str">
        <f>IFERROR(INDEX('SLA Definition'!$1:$1048576,MATCH(INDEX('Project SLA Config'!$1:$1048576,MATCH($B46,'Project SLA Config'!P:P,0),4),'SLA Definition'!A:A,0),3),"")</f>
        <v/>
      </c>
      <c r="D46" s="57" t="str">
        <f>IFERROR(INDEX('Project SLA Config'!$1:$1048576,MATCH($B46,'Project SLA Config'!P:P,0),6),"")</f>
        <v/>
      </c>
      <c r="E46" s="58" t="str">
        <f>IFERROR(INDEX('Project SLA Config'!$1:$1048576,MATCH($B46,'Project SLA Config'!P:P,0),5),"")</f>
        <v/>
      </c>
      <c r="F46" s="73" t="str">
        <f>IFERROR(INDEX('Project SLA Config'!$1:$1048576,MATCH($B46,'Project SLA Config'!P:P,0),7),"")</f>
        <v/>
      </c>
      <c r="G46" s="72"/>
      <c r="H46" s="72" t="s">
        <v>270</v>
      </c>
      <c r="I46" s="57" t="str">
        <f>IFERROR(INDEX('Project SLA Config'!$1:$1048576,MATCH($B46,'Project SLA Config'!P:P,0),8),"")</f>
        <v/>
      </c>
      <c r="J46" s="63"/>
      <c r="K46" s="63"/>
      <c r="L46" s="63"/>
    </row>
    <row r="47" spans="1:12" x14ac:dyDescent="0.25">
      <c r="A47" s="60">
        <v>36</v>
      </c>
      <c r="B47" s="60" t="str">
        <f t="shared" si="1"/>
        <v>NY HIX36</v>
      </c>
      <c r="C47" s="57" t="str">
        <f>IFERROR(INDEX('SLA Definition'!$1:$1048576,MATCH(INDEX('Project SLA Config'!$1:$1048576,MATCH($B47,'Project SLA Config'!P:P,0),4),'SLA Definition'!A:A,0),3),"")</f>
        <v/>
      </c>
      <c r="D47" s="57" t="str">
        <f>IFERROR(INDEX('Project SLA Config'!$1:$1048576,MATCH($B47,'Project SLA Config'!P:P,0),6),"")</f>
        <v/>
      </c>
      <c r="E47" s="58" t="str">
        <f>IFERROR(INDEX('Project SLA Config'!$1:$1048576,MATCH($B47,'Project SLA Config'!P:P,0),5),"")</f>
        <v/>
      </c>
      <c r="F47" s="73" t="str">
        <f>IFERROR(INDEX('Project SLA Config'!$1:$1048576,MATCH($B47,'Project SLA Config'!P:P,0),7),"")</f>
        <v/>
      </c>
      <c r="G47" s="72"/>
      <c r="H47" s="72" t="s">
        <v>270</v>
      </c>
      <c r="I47" s="57" t="str">
        <f>IFERROR(INDEX('Project SLA Config'!$1:$1048576,MATCH($B47,'Project SLA Config'!P:P,0),8),"")</f>
        <v/>
      </c>
      <c r="J47" s="63"/>
      <c r="K47" s="63"/>
      <c r="L47" s="63"/>
    </row>
    <row r="48" spans="1:12" x14ac:dyDescent="0.25">
      <c r="A48" s="60">
        <v>37</v>
      </c>
      <c r="B48" s="60" t="str">
        <f t="shared" si="1"/>
        <v>NY HIX37</v>
      </c>
      <c r="C48" s="57" t="str">
        <f>IFERROR(INDEX('SLA Definition'!$1:$1048576,MATCH(INDEX('Project SLA Config'!$1:$1048576,MATCH($B48,'Project SLA Config'!P:P,0),4),'SLA Definition'!A:A,0),3),"")</f>
        <v/>
      </c>
      <c r="D48" s="57" t="str">
        <f>IFERROR(INDEX('Project SLA Config'!$1:$1048576,MATCH($B48,'Project SLA Config'!P:P,0),6),"")</f>
        <v/>
      </c>
      <c r="E48" s="58" t="str">
        <f>IFERROR(INDEX('Project SLA Config'!$1:$1048576,MATCH($B48,'Project SLA Config'!P:P,0),5),"")</f>
        <v/>
      </c>
      <c r="F48" s="73" t="str">
        <f>IFERROR(INDEX('Project SLA Config'!$1:$1048576,MATCH($B48,'Project SLA Config'!P:P,0),7),"")</f>
        <v/>
      </c>
      <c r="G48" s="72"/>
      <c r="H48" s="72" t="s">
        <v>270</v>
      </c>
      <c r="I48" s="57" t="str">
        <f>IFERROR(INDEX('Project SLA Config'!$1:$1048576,MATCH($B48,'Project SLA Config'!P:P,0),8),"")</f>
        <v/>
      </c>
      <c r="J48" s="63"/>
      <c r="K48" s="63"/>
      <c r="L48" s="63"/>
    </row>
    <row r="49" spans="1:12" x14ac:dyDescent="0.25">
      <c r="A49" s="60">
        <v>38</v>
      </c>
      <c r="B49" s="60" t="str">
        <f t="shared" si="1"/>
        <v>NY HIX38</v>
      </c>
      <c r="C49" s="57" t="str">
        <f>IFERROR(INDEX('SLA Definition'!$1:$1048576,MATCH(INDEX('Project SLA Config'!$1:$1048576,MATCH($B49,'Project SLA Config'!P:P,0),4),'SLA Definition'!A:A,0),3),"")</f>
        <v/>
      </c>
      <c r="D49" s="57" t="str">
        <f>IFERROR(INDEX('Project SLA Config'!$1:$1048576,MATCH($B49,'Project SLA Config'!P:P,0),6),"")</f>
        <v/>
      </c>
      <c r="E49" s="58" t="str">
        <f>IFERROR(INDEX('Project SLA Config'!$1:$1048576,MATCH($B49,'Project SLA Config'!P:P,0),5),"")</f>
        <v/>
      </c>
      <c r="F49" s="73" t="str">
        <f>IFERROR(INDEX('Project SLA Config'!$1:$1048576,MATCH($B49,'Project SLA Config'!P:P,0),7),"")</f>
        <v/>
      </c>
      <c r="G49" s="72"/>
      <c r="H49" s="72" t="s">
        <v>270</v>
      </c>
      <c r="I49" s="57" t="str">
        <f>IFERROR(INDEX('Project SLA Config'!$1:$1048576,MATCH($B49,'Project SLA Config'!P:P,0),8),"")</f>
        <v/>
      </c>
      <c r="J49" s="63"/>
      <c r="K49" s="63"/>
      <c r="L49" s="63"/>
    </row>
    <row r="50" spans="1:12" x14ac:dyDescent="0.25">
      <c r="A50" s="60">
        <v>39</v>
      </c>
      <c r="B50" s="60" t="str">
        <f t="shared" si="1"/>
        <v>NY HIX39</v>
      </c>
      <c r="C50" s="57" t="str">
        <f>IFERROR(INDEX('SLA Definition'!$1:$1048576,MATCH(INDEX('Project SLA Config'!$1:$1048576,MATCH($B50,'Project SLA Config'!P:P,0),4),'SLA Definition'!A:A,0),3),"")</f>
        <v/>
      </c>
      <c r="D50" s="57" t="str">
        <f>IFERROR(INDEX('Project SLA Config'!$1:$1048576,MATCH($B50,'Project SLA Config'!P:P,0),6),"")</f>
        <v/>
      </c>
      <c r="E50" s="58" t="str">
        <f>IFERROR(INDEX('Project SLA Config'!$1:$1048576,MATCH($B50,'Project SLA Config'!P:P,0),5),"")</f>
        <v/>
      </c>
      <c r="F50" s="73" t="str">
        <f>IFERROR(INDEX('Project SLA Config'!$1:$1048576,MATCH($B50,'Project SLA Config'!P:P,0),7),"")</f>
        <v/>
      </c>
      <c r="G50" s="72"/>
      <c r="H50" s="72" t="s">
        <v>270</v>
      </c>
      <c r="I50" s="57" t="str">
        <f>IFERROR(INDEX('Project SLA Config'!$1:$1048576,MATCH($B50,'Project SLA Config'!P:P,0),8),"")</f>
        <v/>
      </c>
      <c r="J50" s="63"/>
      <c r="K50" s="63"/>
      <c r="L50" s="63"/>
    </row>
    <row r="51" spans="1:12" x14ac:dyDescent="0.25">
      <c r="A51" s="60">
        <v>40</v>
      </c>
      <c r="B51" s="60" t="str">
        <f t="shared" si="1"/>
        <v>NY HIX40</v>
      </c>
      <c r="C51" s="57" t="str">
        <f>IFERROR(INDEX('SLA Definition'!$1:$1048576,MATCH(INDEX('Project SLA Config'!$1:$1048576,MATCH($B51,'Project SLA Config'!P:P,0),4),'SLA Definition'!A:A,0),3),"")</f>
        <v/>
      </c>
      <c r="D51" s="57" t="str">
        <f>IFERROR(INDEX('Project SLA Config'!$1:$1048576,MATCH($B51,'Project SLA Config'!P:P,0),6),"")</f>
        <v/>
      </c>
      <c r="E51" s="58" t="str">
        <f>IFERROR(INDEX('Project SLA Config'!$1:$1048576,MATCH($B51,'Project SLA Config'!P:P,0),5),"")</f>
        <v/>
      </c>
      <c r="F51" s="73" t="str">
        <f>IFERROR(INDEX('Project SLA Config'!$1:$1048576,MATCH($B51,'Project SLA Config'!P:P,0),7),"")</f>
        <v/>
      </c>
      <c r="G51" s="72"/>
      <c r="H51" s="72" t="s">
        <v>270</v>
      </c>
      <c r="I51" s="57" t="str">
        <f>IFERROR(INDEX('Project SLA Config'!$1:$1048576,MATCH($B51,'Project SLA Config'!P:P,0),8),"")</f>
        <v/>
      </c>
      <c r="J51" s="63"/>
      <c r="K51" s="63"/>
      <c r="L51" s="63"/>
    </row>
    <row r="52" spans="1:12" x14ac:dyDescent="0.25">
      <c r="A52" s="60">
        <v>41</v>
      </c>
      <c r="B52" s="60" t="str">
        <f t="shared" si="1"/>
        <v>NY HIX41</v>
      </c>
      <c r="C52" s="57" t="str">
        <f>IFERROR(INDEX('SLA Definition'!$1:$1048576,MATCH(INDEX('Project SLA Config'!$1:$1048576,MATCH($B52,'Project SLA Config'!P:P,0),4),'SLA Definition'!A:A,0),3),"")</f>
        <v/>
      </c>
      <c r="D52" s="57" t="str">
        <f>IFERROR(INDEX('Project SLA Config'!$1:$1048576,MATCH($B52,'Project SLA Config'!P:P,0),6),"")</f>
        <v/>
      </c>
      <c r="E52" s="58" t="str">
        <f>IFERROR(INDEX('Project SLA Config'!$1:$1048576,MATCH($B52,'Project SLA Config'!P:P,0),5),"")</f>
        <v/>
      </c>
      <c r="F52" s="73" t="str">
        <f>IFERROR(INDEX('Project SLA Config'!$1:$1048576,MATCH($B52,'Project SLA Config'!P:P,0),7),"")</f>
        <v/>
      </c>
      <c r="G52" s="72"/>
      <c r="H52" s="72" t="s">
        <v>270</v>
      </c>
      <c r="I52" s="57" t="str">
        <f>IFERROR(INDEX('Project SLA Config'!$1:$1048576,MATCH($B52,'Project SLA Config'!P:P,0),8),"")</f>
        <v/>
      </c>
      <c r="J52" s="63"/>
      <c r="K52" s="63"/>
      <c r="L52" s="63"/>
    </row>
    <row r="53" spans="1:12" x14ac:dyDescent="0.25">
      <c r="A53" s="60">
        <v>42</v>
      </c>
      <c r="B53" s="60" t="str">
        <f t="shared" si="1"/>
        <v>NY HIX42</v>
      </c>
      <c r="C53" s="57" t="str">
        <f>IFERROR(INDEX('SLA Definition'!$1:$1048576,MATCH(INDEX('Project SLA Config'!$1:$1048576,MATCH($B53,'Project SLA Config'!P:P,0),4),'SLA Definition'!A:A,0),3),"")</f>
        <v/>
      </c>
      <c r="D53" s="57" t="str">
        <f>IFERROR(INDEX('Project SLA Config'!$1:$1048576,MATCH($B53,'Project SLA Config'!P:P,0),6),"")</f>
        <v/>
      </c>
      <c r="E53" s="58" t="str">
        <f>IFERROR(INDEX('Project SLA Config'!$1:$1048576,MATCH($B53,'Project SLA Config'!P:P,0),5),"")</f>
        <v/>
      </c>
      <c r="F53" s="73" t="str">
        <f>IFERROR(INDEX('Project SLA Config'!$1:$1048576,MATCH($B53,'Project SLA Config'!P:P,0),7),"")</f>
        <v/>
      </c>
      <c r="G53" s="72"/>
      <c r="H53" s="72" t="s">
        <v>270</v>
      </c>
      <c r="I53" s="57" t="str">
        <f>IFERROR(INDEX('Project SLA Config'!$1:$1048576,MATCH($B53,'Project SLA Config'!P:P,0),8),"")</f>
        <v/>
      </c>
      <c r="J53" s="63"/>
      <c r="K53" s="63"/>
      <c r="L53" s="63"/>
    </row>
    <row r="54" spans="1:12" x14ac:dyDescent="0.25">
      <c r="A54" s="60">
        <v>43</v>
      </c>
      <c r="B54" s="60" t="str">
        <f t="shared" si="1"/>
        <v>NY HIX43</v>
      </c>
      <c r="C54" s="57" t="str">
        <f>IFERROR(INDEX('SLA Definition'!$1:$1048576,MATCH(INDEX('Project SLA Config'!$1:$1048576,MATCH($B54,'Project SLA Config'!P:P,0),4),'SLA Definition'!A:A,0),3),"")</f>
        <v/>
      </c>
      <c r="D54" s="57" t="str">
        <f>IFERROR(INDEX('Project SLA Config'!$1:$1048576,MATCH($B54,'Project SLA Config'!P:P,0),6),"")</f>
        <v/>
      </c>
      <c r="E54" s="58" t="str">
        <f>IFERROR(INDEX('Project SLA Config'!$1:$1048576,MATCH($B54,'Project SLA Config'!P:P,0),5),"")</f>
        <v/>
      </c>
      <c r="F54" s="73" t="str">
        <f>IFERROR(INDEX('Project SLA Config'!$1:$1048576,MATCH($B54,'Project SLA Config'!P:P,0),7),"")</f>
        <v/>
      </c>
      <c r="G54" s="72"/>
      <c r="H54" s="72" t="s">
        <v>270</v>
      </c>
      <c r="I54" s="57" t="str">
        <f>IFERROR(INDEX('Project SLA Config'!$1:$1048576,MATCH($B54,'Project SLA Config'!P:P,0),8),"")</f>
        <v/>
      </c>
      <c r="J54" s="63"/>
      <c r="K54" s="63"/>
      <c r="L54" s="63"/>
    </row>
    <row r="55" spans="1:12" x14ac:dyDescent="0.25">
      <c r="A55" s="60">
        <v>44</v>
      </c>
      <c r="B55" s="60" t="str">
        <f t="shared" si="1"/>
        <v>NY HIX44</v>
      </c>
      <c r="C55" s="57" t="str">
        <f>IFERROR(INDEX('SLA Definition'!$1:$1048576,MATCH(INDEX('Project SLA Config'!$1:$1048576,MATCH($B55,'Project SLA Config'!P:P,0),4),'SLA Definition'!A:A,0),3),"")</f>
        <v/>
      </c>
      <c r="D55" s="57" t="str">
        <f>IFERROR(INDEX('Project SLA Config'!$1:$1048576,MATCH($B55,'Project SLA Config'!P:P,0),6),"")</f>
        <v/>
      </c>
      <c r="E55" s="58" t="str">
        <f>IFERROR(INDEX('Project SLA Config'!$1:$1048576,MATCH($B55,'Project SLA Config'!P:P,0),5),"")</f>
        <v/>
      </c>
      <c r="F55" s="73" t="str">
        <f>IFERROR(INDEX('Project SLA Config'!$1:$1048576,MATCH($B55,'Project SLA Config'!P:P,0),7),"")</f>
        <v/>
      </c>
      <c r="G55" s="72"/>
      <c r="H55" s="72" t="s">
        <v>270</v>
      </c>
      <c r="I55" s="57" t="str">
        <f>IFERROR(INDEX('Project SLA Config'!$1:$1048576,MATCH($B55,'Project SLA Config'!P:P,0),8),"")</f>
        <v/>
      </c>
      <c r="J55" s="63"/>
      <c r="K55" s="63"/>
      <c r="L55" s="63"/>
    </row>
    <row r="56" spans="1:12" x14ac:dyDescent="0.25">
      <c r="A56" s="60">
        <v>45</v>
      </c>
      <c r="B56" s="60" t="str">
        <f t="shared" si="1"/>
        <v>NY HIX45</v>
      </c>
      <c r="C56" s="57" t="str">
        <f>IFERROR(INDEX('SLA Definition'!$1:$1048576,MATCH(INDEX('Project SLA Config'!$1:$1048576,MATCH($B56,'Project SLA Config'!P:P,0),4),'SLA Definition'!A:A,0),3),"")</f>
        <v/>
      </c>
      <c r="D56" s="57" t="str">
        <f>IFERROR(INDEX('Project SLA Config'!$1:$1048576,MATCH($B56,'Project SLA Config'!P:P,0),6),"")</f>
        <v/>
      </c>
      <c r="E56" s="58" t="str">
        <f>IFERROR(INDEX('Project SLA Config'!$1:$1048576,MATCH($B56,'Project SLA Config'!P:P,0),5),"")</f>
        <v/>
      </c>
      <c r="F56" s="73" t="str">
        <f>IFERROR(INDEX('Project SLA Config'!$1:$1048576,MATCH($B56,'Project SLA Config'!P:P,0),7),"")</f>
        <v/>
      </c>
      <c r="G56" s="72"/>
      <c r="H56" s="72" t="s">
        <v>270</v>
      </c>
      <c r="I56" s="57" t="str">
        <f>IFERROR(INDEX('Project SLA Config'!$1:$1048576,MATCH($B56,'Project SLA Config'!P:P,0),8),"")</f>
        <v/>
      </c>
      <c r="J56" s="63"/>
      <c r="K56" s="63"/>
      <c r="L56" s="63"/>
    </row>
    <row r="57" spans="1:12" x14ac:dyDescent="0.25">
      <c r="A57" s="60">
        <v>46</v>
      </c>
      <c r="B57" s="60" t="str">
        <f t="shared" si="1"/>
        <v>NY HIX46</v>
      </c>
      <c r="C57" s="57" t="str">
        <f>IFERROR(INDEX('SLA Definition'!$1:$1048576,MATCH(INDEX('Project SLA Config'!$1:$1048576,MATCH($B57,'Project SLA Config'!P:P,0),4),'SLA Definition'!A:A,0),3),"")</f>
        <v/>
      </c>
      <c r="D57" s="57" t="str">
        <f>IFERROR(INDEX('Project SLA Config'!$1:$1048576,MATCH($B57,'Project SLA Config'!P:P,0),6),"")</f>
        <v/>
      </c>
      <c r="E57" s="58" t="str">
        <f>IFERROR(INDEX('Project SLA Config'!$1:$1048576,MATCH($B57,'Project SLA Config'!P:P,0),5),"")</f>
        <v/>
      </c>
      <c r="F57" s="73" t="str">
        <f>IFERROR(INDEX('Project SLA Config'!$1:$1048576,MATCH($B57,'Project SLA Config'!P:P,0),7),"")</f>
        <v/>
      </c>
      <c r="G57" s="72"/>
      <c r="H57" s="72" t="s">
        <v>270</v>
      </c>
      <c r="I57" s="57" t="str">
        <f>IFERROR(INDEX('Project SLA Config'!$1:$1048576,MATCH($B57,'Project SLA Config'!P:P,0),8),"")</f>
        <v/>
      </c>
      <c r="J57" s="63"/>
      <c r="K57" s="63"/>
      <c r="L57" s="63"/>
    </row>
    <row r="58" spans="1:12" x14ac:dyDescent="0.25">
      <c r="A58" s="60">
        <v>47</v>
      </c>
      <c r="B58" s="60" t="str">
        <f t="shared" si="1"/>
        <v>NY HIX47</v>
      </c>
      <c r="C58" s="57" t="str">
        <f>IFERROR(INDEX('SLA Definition'!$1:$1048576,MATCH(INDEX('Project SLA Config'!$1:$1048576,MATCH($B58,'Project SLA Config'!P:P,0),4),'SLA Definition'!A:A,0),3),"")</f>
        <v/>
      </c>
      <c r="D58" s="57" t="str">
        <f>IFERROR(INDEX('Project SLA Config'!$1:$1048576,MATCH($B58,'Project SLA Config'!P:P,0),6),"")</f>
        <v/>
      </c>
      <c r="E58" s="58" t="str">
        <f>IFERROR(INDEX('Project SLA Config'!$1:$1048576,MATCH($B58,'Project SLA Config'!P:P,0),5),"")</f>
        <v/>
      </c>
      <c r="F58" s="73" t="str">
        <f>IFERROR(INDEX('Project SLA Config'!$1:$1048576,MATCH($B58,'Project SLA Config'!P:P,0),7),"")</f>
        <v/>
      </c>
      <c r="G58" s="72"/>
      <c r="H58" s="72" t="s">
        <v>270</v>
      </c>
      <c r="I58" s="57" t="str">
        <f>IFERROR(INDEX('Project SLA Config'!$1:$1048576,MATCH($B58,'Project SLA Config'!P:P,0),8),"")</f>
        <v/>
      </c>
      <c r="J58" s="63"/>
      <c r="K58" s="63"/>
      <c r="L58" s="63"/>
    </row>
    <row r="59" spans="1:12" x14ac:dyDescent="0.25">
      <c r="A59" s="60">
        <v>48</v>
      </c>
      <c r="B59" s="60" t="str">
        <f t="shared" si="1"/>
        <v>NY HIX48</v>
      </c>
      <c r="C59" s="57" t="str">
        <f>IFERROR(INDEX('SLA Definition'!$1:$1048576,MATCH(INDEX('Project SLA Config'!$1:$1048576,MATCH($B59,'Project SLA Config'!P:P,0),4),'SLA Definition'!A:A,0),3),"")</f>
        <v/>
      </c>
      <c r="D59" s="57" t="str">
        <f>IFERROR(INDEX('Project SLA Config'!$1:$1048576,MATCH($B59,'Project SLA Config'!P:P,0),6),"")</f>
        <v/>
      </c>
      <c r="E59" s="58" t="str">
        <f>IFERROR(INDEX('Project SLA Config'!$1:$1048576,MATCH($B59,'Project SLA Config'!P:P,0),5),"")</f>
        <v/>
      </c>
      <c r="F59" s="73" t="str">
        <f>IFERROR(INDEX('Project SLA Config'!$1:$1048576,MATCH($B59,'Project SLA Config'!P:P,0),7),"")</f>
        <v/>
      </c>
      <c r="G59" s="72"/>
      <c r="H59" s="72" t="s">
        <v>270</v>
      </c>
      <c r="I59" s="57" t="str">
        <f>IFERROR(INDEX('Project SLA Config'!$1:$1048576,MATCH($B59,'Project SLA Config'!P:P,0),8),"")</f>
        <v/>
      </c>
      <c r="J59" s="63"/>
      <c r="K59" s="63"/>
      <c r="L59" s="63"/>
    </row>
    <row r="60" spans="1:12" x14ac:dyDescent="0.25">
      <c r="A60" s="60">
        <v>49</v>
      </c>
      <c r="B60" s="60" t="str">
        <f t="shared" si="1"/>
        <v>NY HIX49</v>
      </c>
      <c r="C60" s="57" t="str">
        <f>IFERROR(INDEX('SLA Definition'!$1:$1048576,MATCH(INDEX('Project SLA Config'!$1:$1048576,MATCH($B60,'Project SLA Config'!P:P,0),4),'SLA Definition'!A:A,0),3),"")</f>
        <v/>
      </c>
      <c r="D60" s="57" t="str">
        <f>IFERROR(INDEX('Project SLA Config'!$1:$1048576,MATCH($B60,'Project SLA Config'!P:P,0),6),"")</f>
        <v/>
      </c>
      <c r="E60" s="58" t="str">
        <f>IFERROR(INDEX('Project SLA Config'!$1:$1048576,MATCH($B60,'Project SLA Config'!P:P,0),5),"")</f>
        <v/>
      </c>
      <c r="F60" s="73" t="str">
        <f>IFERROR(INDEX('Project SLA Config'!$1:$1048576,MATCH($B60,'Project SLA Config'!P:P,0),7),"")</f>
        <v/>
      </c>
      <c r="G60" s="72"/>
      <c r="H60" s="72" t="s">
        <v>270</v>
      </c>
      <c r="I60" s="57" t="str">
        <f>IFERROR(INDEX('Project SLA Config'!$1:$1048576,MATCH($B60,'Project SLA Config'!P:P,0),8),"")</f>
        <v/>
      </c>
      <c r="J60" s="63"/>
      <c r="K60" s="63"/>
      <c r="L60" s="63"/>
    </row>
    <row r="61" spans="1:12" x14ac:dyDescent="0.25">
      <c r="A61" s="60">
        <v>50</v>
      </c>
      <c r="B61" s="60" t="str">
        <f t="shared" si="1"/>
        <v>NY HIX50</v>
      </c>
      <c r="C61" s="57" t="str">
        <f>IFERROR(INDEX('SLA Definition'!$1:$1048576,MATCH(INDEX('Project SLA Config'!$1:$1048576,MATCH($B61,'Project SLA Config'!P:P,0),4),'SLA Definition'!A:A,0),3),"")</f>
        <v/>
      </c>
      <c r="D61" s="57" t="str">
        <f>IFERROR(INDEX('Project SLA Config'!$1:$1048576,MATCH($B61,'Project SLA Config'!P:P,0),6),"")</f>
        <v/>
      </c>
      <c r="E61" s="58" t="str">
        <f>IFERROR(INDEX('Project SLA Config'!$1:$1048576,MATCH($B61,'Project SLA Config'!P:P,0),5),"")</f>
        <v/>
      </c>
      <c r="F61" s="73" t="str">
        <f>IFERROR(INDEX('Project SLA Config'!$1:$1048576,MATCH($B61,'Project SLA Config'!P:P,0),7),"")</f>
        <v/>
      </c>
      <c r="G61" s="72"/>
      <c r="H61" s="72" t="s">
        <v>270</v>
      </c>
      <c r="I61" s="57" t="str">
        <f>IFERROR(INDEX('Project SLA Config'!$1:$1048576,MATCH($B61,'Project SLA Config'!P:P,0),8),"")</f>
        <v/>
      </c>
      <c r="J61" s="63"/>
      <c r="K61" s="63"/>
      <c r="L61" s="63"/>
    </row>
    <row r="62" spans="1:12" x14ac:dyDescent="0.25">
      <c r="G62" s="67"/>
      <c r="H62" s="67"/>
      <c r="J62" s="63"/>
      <c r="K62" s="63"/>
      <c r="L62" s="63"/>
    </row>
  </sheetData>
  <protectedRanges>
    <protectedRange sqref="G15:H61 F12:G14 H12:H14" name="Metrics"/>
  </protectedRanges>
  <conditionalFormatting sqref="F12:H14">
    <cfRule type="expression" dxfId="15" priority="10">
      <formula>MOD(ROW(),2)=1</formula>
    </cfRule>
  </conditionalFormatting>
  <conditionalFormatting sqref="F12:H14">
    <cfRule type="expression" dxfId="14" priority="11">
      <formula>MOD(ROW(),2)=0</formula>
    </cfRule>
    <cfRule type="expression" dxfId="13" priority="12">
      <formula>"MOD(ROW(),2)=0"</formula>
    </cfRule>
  </conditionalFormatting>
  <conditionalFormatting sqref="F15:H61">
    <cfRule type="expression" dxfId="12" priority="1">
      <formula>MOD(ROW(),2)=1</formula>
    </cfRule>
  </conditionalFormatting>
  <conditionalFormatting sqref="F15:H61">
    <cfRule type="expression" dxfId="11" priority="2">
      <formula>MOD(ROW(),2)=0</formula>
    </cfRule>
    <cfRule type="expression" dxfId="10" priority="3">
      <formula>"MOD(ROW(),2)=0"</formula>
    </cfRule>
  </conditionalFormatting>
  <dataValidations count="3">
    <dataValidation type="decimal" operator="greaterThanOrEqual" allowBlank="1" showInputMessage="1" showErrorMessage="1" errorTitle="Invalid Value" error="Value must be a decimal greater than 0." promptTitle="SLA Compliance Value" prompt="Enter the value used to determine if the SLA requirement was met." sqref="G15:G61 H12:H14">
      <formula1>0</formula1>
    </dataValidation>
    <dataValidation type="textLength" operator="lessThan" allowBlank="1" showInputMessage="1" showErrorMessage="1" errorTitle="Invalid Comments Value" error="Comments must be a text value up to 240 characters." promptTitle="SLA Comments" prompt="You may optionally enter comments related to the SLA for this reporting period (maximum 240 characters)" sqref="G12:G14">
      <formula1>241</formula1>
    </dataValidation>
    <dataValidation type="list" operator="greaterThanOrEqual" allowBlank="1" showInputMessage="1" showErrorMessage="1" errorTitle="Invalid SLA Value" promptTitle="SLA Compliance Result" prompt="Select &quot;Pass&quot; if the SLA requirements were met for the entire reporting period._x000a_Select &quot;Fail&quot; if the SLA requirements were NOT met." sqref="F12:F14 H15:H61">
      <formula1>"Pass,Fail"</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zoomScale="115" zoomScaleNormal="115" workbookViewId="0">
      <selection activeCell="D19" sqref="D19"/>
    </sheetView>
  </sheetViews>
  <sheetFormatPr defaultRowHeight="15" x14ac:dyDescent="0.25"/>
  <cols>
    <col min="1" max="1" width="41.7109375" style="101" customWidth="1"/>
    <col min="2" max="2" width="103.140625" style="102" customWidth="1"/>
    <col min="3" max="16384" width="9.140625" style="76"/>
  </cols>
  <sheetData>
    <row r="1" spans="1:2" ht="15.75" thickBot="1" x14ac:dyDescent="0.3">
      <c r="A1" s="109" t="s">
        <v>284</v>
      </c>
      <c r="B1" s="110"/>
    </row>
    <row r="2" spans="1:2" x14ac:dyDescent="0.25">
      <c r="A2" s="77" t="s">
        <v>285</v>
      </c>
      <c r="B2" s="78" t="s">
        <v>3</v>
      </c>
    </row>
    <row r="3" spans="1:2" x14ac:dyDescent="0.25">
      <c r="A3" s="79" t="s">
        <v>126</v>
      </c>
      <c r="B3" s="80"/>
    </row>
    <row r="4" spans="1:2" x14ac:dyDescent="0.25">
      <c r="A4" s="81" t="s">
        <v>127</v>
      </c>
      <c r="B4" s="82"/>
    </row>
    <row r="5" spans="1:2" ht="25.5" x14ac:dyDescent="0.25">
      <c r="A5" s="83" t="s">
        <v>128</v>
      </c>
      <c r="B5" s="84" t="s">
        <v>5</v>
      </c>
    </row>
    <row r="6" spans="1:2" ht="38.25" x14ac:dyDescent="0.25">
      <c r="A6" s="83" t="s">
        <v>129</v>
      </c>
      <c r="B6" s="84" t="s">
        <v>286</v>
      </c>
    </row>
    <row r="7" spans="1:2" ht="25.5" x14ac:dyDescent="0.25">
      <c r="A7" s="83" t="s">
        <v>4</v>
      </c>
      <c r="B7" s="84" t="s">
        <v>287</v>
      </c>
    </row>
    <row r="8" spans="1:2" ht="18" customHeight="1" x14ac:dyDescent="0.25">
      <c r="A8" s="83" t="s">
        <v>130</v>
      </c>
      <c r="B8" s="84" t="s">
        <v>288</v>
      </c>
    </row>
    <row r="9" spans="1:2" x14ac:dyDescent="0.25">
      <c r="A9" s="81" t="s">
        <v>131</v>
      </c>
      <c r="B9" s="85"/>
    </row>
    <row r="10" spans="1:2" x14ac:dyDescent="0.25">
      <c r="A10" s="83" t="s">
        <v>132</v>
      </c>
      <c r="B10" s="84" t="s">
        <v>289</v>
      </c>
    </row>
    <row r="11" spans="1:2" ht="25.5" x14ac:dyDescent="0.25">
      <c r="A11" s="83" t="s">
        <v>133</v>
      </c>
      <c r="B11" s="84" t="s">
        <v>290</v>
      </c>
    </row>
    <row r="12" spans="1:2" x14ac:dyDescent="0.25">
      <c r="A12" s="81" t="s">
        <v>134</v>
      </c>
      <c r="B12" s="85"/>
    </row>
    <row r="13" spans="1:2" x14ac:dyDescent="0.25">
      <c r="A13" s="83" t="s">
        <v>135</v>
      </c>
      <c r="B13" s="84" t="s">
        <v>291</v>
      </c>
    </row>
    <row r="14" spans="1:2" x14ac:dyDescent="0.25">
      <c r="A14" s="83" t="s">
        <v>136</v>
      </c>
      <c r="B14" s="84" t="s">
        <v>292</v>
      </c>
    </row>
    <row r="15" spans="1:2" x14ac:dyDescent="0.25">
      <c r="A15" s="81" t="s">
        <v>137</v>
      </c>
      <c r="B15" s="85"/>
    </row>
    <row r="16" spans="1:2" x14ac:dyDescent="0.25">
      <c r="A16" s="83" t="s">
        <v>138</v>
      </c>
      <c r="B16" s="84" t="s">
        <v>293</v>
      </c>
    </row>
    <row r="17" spans="1:2" x14ac:dyDescent="0.25">
      <c r="A17" s="86" t="s">
        <v>139</v>
      </c>
      <c r="B17" s="87"/>
    </row>
    <row r="18" spans="1:2" x14ac:dyDescent="0.25">
      <c r="A18" s="83" t="s">
        <v>283</v>
      </c>
      <c r="B18" s="84" t="s">
        <v>318</v>
      </c>
    </row>
    <row r="19" spans="1:2" x14ac:dyDescent="0.25">
      <c r="A19" s="83" t="s">
        <v>281</v>
      </c>
      <c r="B19" s="84" t="s">
        <v>319</v>
      </c>
    </row>
    <row r="20" spans="1:2" x14ac:dyDescent="0.25">
      <c r="A20" s="79" t="s">
        <v>140</v>
      </c>
      <c r="B20" s="88"/>
    </row>
    <row r="21" spans="1:2" x14ac:dyDescent="0.25">
      <c r="A21" s="89" t="s">
        <v>141</v>
      </c>
      <c r="B21" s="84" t="s">
        <v>294</v>
      </c>
    </row>
    <row r="22" spans="1:2" ht="25.5" x14ac:dyDescent="0.25">
      <c r="A22" s="89" t="s">
        <v>142</v>
      </c>
      <c r="B22" s="84" t="s">
        <v>295</v>
      </c>
    </row>
    <row r="23" spans="1:2" ht="25.5" x14ac:dyDescent="0.25">
      <c r="A23" s="89" t="s">
        <v>296</v>
      </c>
      <c r="B23" s="84" t="s">
        <v>297</v>
      </c>
    </row>
    <row r="24" spans="1:2" ht="18" customHeight="1" x14ac:dyDescent="0.25">
      <c r="A24" s="89" t="s">
        <v>298</v>
      </c>
      <c r="B24" s="84" t="s">
        <v>299</v>
      </c>
    </row>
    <row r="25" spans="1:2" ht="25.5" x14ac:dyDescent="0.25">
      <c r="A25" s="89" t="s">
        <v>300</v>
      </c>
      <c r="B25" s="84" t="s">
        <v>301</v>
      </c>
    </row>
    <row r="26" spans="1:2" x14ac:dyDescent="0.25">
      <c r="A26" s="81" t="s">
        <v>143</v>
      </c>
      <c r="B26" s="85"/>
    </row>
    <row r="27" spans="1:2" ht="18" customHeight="1" x14ac:dyDescent="0.25">
      <c r="A27" s="83" t="s">
        <v>144</v>
      </c>
      <c r="B27" s="90" t="s">
        <v>302</v>
      </c>
    </row>
    <row r="28" spans="1:2" x14ac:dyDescent="0.25">
      <c r="A28" s="83" t="s">
        <v>145</v>
      </c>
      <c r="B28" s="90" t="s">
        <v>303</v>
      </c>
    </row>
    <row r="29" spans="1:2" ht="25.5" x14ac:dyDescent="0.25">
      <c r="A29" s="83" t="s">
        <v>146</v>
      </c>
      <c r="B29" s="90" t="s">
        <v>304</v>
      </c>
    </row>
    <row r="30" spans="1:2" ht="25.5" x14ac:dyDescent="0.25">
      <c r="A30" s="83" t="s">
        <v>147</v>
      </c>
      <c r="B30" s="90" t="s">
        <v>305</v>
      </c>
    </row>
    <row r="31" spans="1:2" x14ac:dyDescent="0.25">
      <c r="A31" s="81" t="s">
        <v>148</v>
      </c>
      <c r="B31" s="85"/>
    </row>
    <row r="32" spans="1:2" ht="25.5" x14ac:dyDescent="0.25">
      <c r="A32" s="83" t="s">
        <v>149</v>
      </c>
      <c r="B32" s="91" t="s">
        <v>306</v>
      </c>
    </row>
    <row r="33" spans="1:2" x14ac:dyDescent="0.25">
      <c r="A33" s="79" t="s">
        <v>8</v>
      </c>
      <c r="B33" s="88"/>
    </row>
    <row r="34" spans="1:2" ht="38.25" x14ac:dyDescent="0.25">
      <c r="A34" s="89" t="s">
        <v>150</v>
      </c>
      <c r="B34" s="90" t="s">
        <v>307</v>
      </c>
    </row>
    <row r="35" spans="1:2" x14ac:dyDescent="0.25">
      <c r="A35" s="89" t="s">
        <v>151</v>
      </c>
      <c r="B35" s="90" t="s">
        <v>308</v>
      </c>
    </row>
    <row r="36" spans="1:2" x14ac:dyDescent="0.25">
      <c r="A36" s="79" t="s">
        <v>152</v>
      </c>
      <c r="B36" s="88"/>
    </row>
    <row r="37" spans="1:2" x14ac:dyDescent="0.25">
      <c r="A37" s="92" t="s">
        <v>153</v>
      </c>
      <c r="B37" s="85"/>
    </row>
    <row r="38" spans="1:2" ht="25.5" x14ac:dyDescent="0.25">
      <c r="A38" s="83" t="s">
        <v>154</v>
      </c>
      <c r="B38" s="93" t="s">
        <v>309</v>
      </c>
    </row>
    <row r="39" spans="1:2" x14ac:dyDescent="0.25">
      <c r="A39" s="83" t="s">
        <v>155</v>
      </c>
      <c r="B39" s="93" t="s">
        <v>310</v>
      </c>
    </row>
    <row r="40" spans="1:2" x14ac:dyDescent="0.25">
      <c r="A40" s="92" t="s">
        <v>156</v>
      </c>
      <c r="B40" s="85"/>
    </row>
    <row r="41" spans="1:2" ht="25.5" x14ac:dyDescent="0.25">
      <c r="A41" s="83" t="s">
        <v>157</v>
      </c>
      <c r="B41" s="94" t="s">
        <v>311</v>
      </c>
    </row>
    <row r="42" spans="1:2" x14ac:dyDescent="0.25">
      <c r="A42" s="83" t="s">
        <v>158</v>
      </c>
      <c r="B42" s="94" t="s">
        <v>312</v>
      </c>
    </row>
    <row r="43" spans="1:2" ht="25.5" x14ac:dyDescent="0.25">
      <c r="A43" s="89" t="s">
        <v>9</v>
      </c>
      <c r="B43" s="95" t="s">
        <v>6</v>
      </c>
    </row>
    <row r="44" spans="1:2" x14ac:dyDescent="0.25">
      <c r="A44" s="92" t="s">
        <v>159</v>
      </c>
      <c r="B44" s="85"/>
    </row>
    <row r="45" spans="1:2" x14ac:dyDescent="0.25">
      <c r="A45" s="96" t="s">
        <v>313</v>
      </c>
      <c r="B45" s="94" t="s">
        <v>314</v>
      </c>
    </row>
    <row r="46" spans="1:2" x14ac:dyDescent="0.25">
      <c r="A46" s="79" t="s">
        <v>161</v>
      </c>
      <c r="B46" s="88"/>
    </row>
    <row r="47" spans="1:2" x14ac:dyDescent="0.25">
      <c r="A47" s="89" t="s">
        <v>162</v>
      </c>
      <c r="B47" s="94" t="s">
        <v>315</v>
      </c>
    </row>
    <row r="48" spans="1:2" ht="15.75" thickBot="1" x14ac:dyDescent="0.3">
      <c r="A48" s="97" t="s">
        <v>316</v>
      </c>
      <c r="B48" s="98" t="s">
        <v>317</v>
      </c>
    </row>
    <row r="49" spans="1:2" x14ac:dyDescent="0.25">
      <c r="A49" s="99"/>
      <c r="B49" s="100"/>
    </row>
    <row r="50" spans="1:2" x14ac:dyDescent="0.25">
      <c r="A50" s="99"/>
      <c r="B50" s="100"/>
    </row>
    <row r="51" spans="1:2" x14ac:dyDescent="0.25">
      <c r="A51" s="99"/>
      <c r="B51" s="100"/>
    </row>
    <row r="52" spans="1:2" x14ac:dyDescent="0.25">
      <c r="A52" s="99"/>
      <c r="B52" s="100"/>
    </row>
    <row r="53" spans="1:2" x14ac:dyDescent="0.25">
      <c r="A53" s="99"/>
      <c r="B53" s="100"/>
    </row>
    <row r="54" spans="1:2" x14ac:dyDescent="0.25">
      <c r="A54" s="99"/>
      <c r="B54" s="100"/>
    </row>
    <row r="55" spans="1:2" x14ac:dyDescent="0.25">
      <c r="A55" s="99"/>
      <c r="B55" s="100"/>
    </row>
  </sheetData>
  <mergeCells count="1">
    <mergeCell ref="A1:B1"/>
  </mergeCells>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7" workbookViewId="0">
      <selection activeCell="B20" sqref="B20"/>
    </sheetView>
  </sheetViews>
  <sheetFormatPr defaultRowHeight="15" x14ac:dyDescent="0.25"/>
  <cols>
    <col min="1" max="1" width="16.85546875" bestFit="1" customWidth="1"/>
    <col min="2" max="2" width="25.85546875" bestFit="1" customWidth="1"/>
    <col min="3" max="3" width="27.5703125" bestFit="1" customWidth="1"/>
  </cols>
  <sheetData>
    <row r="1" spans="1:3" x14ac:dyDescent="0.25">
      <c r="A1" t="s">
        <v>79</v>
      </c>
      <c r="B1" t="s">
        <v>102</v>
      </c>
      <c r="C1" t="s">
        <v>103</v>
      </c>
    </row>
    <row r="2" spans="1:3" x14ac:dyDescent="0.25">
      <c r="A2" t="s">
        <v>85</v>
      </c>
      <c r="B2" t="s">
        <v>93</v>
      </c>
      <c r="C2" t="s">
        <v>95</v>
      </c>
    </row>
    <row r="3" spans="1:3" x14ac:dyDescent="0.25">
      <c r="A3" t="s">
        <v>86</v>
      </c>
      <c r="B3" t="s">
        <v>93</v>
      </c>
      <c r="C3" t="s">
        <v>94</v>
      </c>
    </row>
    <row r="4" spans="1:3" x14ac:dyDescent="0.25">
      <c r="A4" t="s">
        <v>82</v>
      </c>
      <c r="B4" t="s">
        <v>93</v>
      </c>
      <c r="C4" t="s">
        <v>98</v>
      </c>
    </row>
    <row r="5" spans="1:3" x14ac:dyDescent="0.25">
      <c r="A5" t="s">
        <v>84</v>
      </c>
      <c r="B5" t="s">
        <v>93</v>
      </c>
      <c r="C5" t="s">
        <v>96</v>
      </c>
    </row>
    <row r="6" spans="1:3" x14ac:dyDescent="0.25">
      <c r="A6" t="s">
        <v>26</v>
      </c>
      <c r="B6" t="s">
        <v>93</v>
      </c>
      <c r="C6" t="s">
        <v>100</v>
      </c>
    </row>
    <row r="7" spans="1:3" x14ac:dyDescent="0.25">
      <c r="A7" t="s">
        <v>83</v>
      </c>
      <c r="B7" t="s">
        <v>93</v>
      </c>
      <c r="C7" t="s">
        <v>97</v>
      </c>
    </row>
    <row r="8" spans="1:3" x14ac:dyDescent="0.25">
      <c r="A8" t="s">
        <v>80</v>
      </c>
      <c r="B8" t="s">
        <v>93</v>
      </c>
      <c r="C8" t="s">
        <v>101</v>
      </c>
    </row>
    <row r="9" spans="1:3" x14ac:dyDescent="0.25">
      <c r="A9" t="s">
        <v>81</v>
      </c>
      <c r="B9" t="s">
        <v>93</v>
      </c>
      <c r="C9" t="s">
        <v>99</v>
      </c>
    </row>
  </sheetData>
  <sheetProtection password="E1A1" sheet="1" objects="1" scenarios="1"/>
  <sortState ref="A2:C9">
    <sortCondition ref="A2:A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zoomScaleNormal="100" workbookViewId="0">
      <selection activeCell="B20" sqref="B20"/>
    </sheetView>
  </sheetViews>
  <sheetFormatPr defaultRowHeight="15" x14ac:dyDescent="0.25"/>
  <cols>
    <col min="1" max="1" width="10.42578125" customWidth="1"/>
    <col min="2" max="2" width="22" customWidth="1"/>
    <col min="3" max="3" width="27.7109375" bestFit="1" customWidth="1"/>
    <col min="4" max="4" width="29.42578125" bestFit="1" customWidth="1"/>
    <col min="5" max="5" width="17.7109375" bestFit="1" customWidth="1"/>
    <col min="6" max="6" width="28.7109375" bestFit="1" customWidth="1"/>
    <col min="7" max="7" width="30.5703125" bestFit="1" customWidth="1"/>
    <col min="8" max="8" width="14.140625" bestFit="1" customWidth="1"/>
    <col min="9" max="9" width="12.140625" customWidth="1"/>
    <col min="10" max="10" width="12" customWidth="1"/>
    <col min="13" max="13" width="22" bestFit="1" customWidth="1"/>
    <col min="16" max="16" width="17.42578125" bestFit="1" customWidth="1"/>
  </cols>
  <sheetData>
    <row r="1" spans="1:10" ht="21" x14ac:dyDescent="0.35">
      <c r="A1" s="111" t="s">
        <v>125</v>
      </c>
      <c r="B1" s="111"/>
      <c r="C1" s="111"/>
      <c r="D1" s="111"/>
      <c r="E1" s="111"/>
      <c r="F1" s="111"/>
      <c r="G1" s="111"/>
      <c r="H1" s="111"/>
      <c r="I1" s="111"/>
      <c r="J1" s="111"/>
    </row>
    <row r="2" spans="1:10" x14ac:dyDescent="0.25">
      <c r="A2" s="1"/>
      <c r="B2" s="1"/>
      <c r="C2" s="1"/>
      <c r="D2" s="1"/>
      <c r="E2" s="1"/>
      <c r="F2" s="1"/>
      <c r="G2" s="1"/>
      <c r="H2" s="1"/>
      <c r="I2" s="1"/>
      <c r="J2" s="1"/>
    </row>
    <row r="3" spans="1:10" x14ac:dyDescent="0.25">
      <c r="A3" s="1"/>
      <c r="B3" s="32" t="s">
        <v>108</v>
      </c>
      <c r="C3" s="33" t="s">
        <v>109</v>
      </c>
      <c r="D3" s="34" t="s">
        <v>110</v>
      </c>
      <c r="E3" s="31" t="s">
        <v>107</v>
      </c>
      <c r="F3" s="30" t="s">
        <v>111</v>
      </c>
      <c r="G3" s="30" t="s">
        <v>112</v>
      </c>
      <c r="H3" s="1"/>
      <c r="J3" s="25" t="s">
        <v>106</v>
      </c>
    </row>
    <row r="4" spans="1:10" x14ac:dyDescent="0.25">
      <c r="A4" s="1"/>
      <c r="B4" s="26" t="s">
        <v>89</v>
      </c>
      <c r="C4" s="8">
        <v>41645</v>
      </c>
      <c r="D4" s="7">
        <v>41631</v>
      </c>
      <c r="E4" s="7" t="s">
        <v>113</v>
      </c>
      <c r="F4" s="7">
        <v>41672</v>
      </c>
      <c r="G4" s="7">
        <v>41975</v>
      </c>
      <c r="J4" s="20" t="s">
        <v>108</v>
      </c>
    </row>
    <row r="5" spans="1:10" x14ac:dyDescent="0.25">
      <c r="A5" s="1"/>
      <c r="B5" s="26" t="s">
        <v>27</v>
      </c>
      <c r="C5" s="8">
        <v>41652</v>
      </c>
      <c r="D5" s="7">
        <v>41638</v>
      </c>
      <c r="E5" s="7" t="s">
        <v>114</v>
      </c>
      <c r="F5" s="7">
        <v>41700</v>
      </c>
      <c r="G5" s="7">
        <v>41641</v>
      </c>
      <c r="J5" s="20" t="s">
        <v>107</v>
      </c>
    </row>
    <row r="6" spans="1:10" x14ac:dyDescent="0.25">
      <c r="A6" s="1"/>
      <c r="B6" s="26" t="s">
        <v>28</v>
      </c>
      <c r="C6" s="8">
        <v>41659</v>
      </c>
      <c r="D6" s="7">
        <v>41645</v>
      </c>
      <c r="E6" s="7" t="s">
        <v>115</v>
      </c>
      <c r="F6" s="7">
        <v>41731</v>
      </c>
      <c r="G6" s="7">
        <v>41672</v>
      </c>
    </row>
    <row r="7" spans="1:10" x14ac:dyDescent="0.25">
      <c r="A7" s="1"/>
      <c r="B7" s="26" t="s">
        <v>29</v>
      </c>
      <c r="C7" s="8">
        <v>41666</v>
      </c>
      <c r="D7" s="7">
        <v>41652</v>
      </c>
      <c r="E7" s="7" t="s">
        <v>116</v>
      </c>
      <c r="F7" s="7">
        <v>41761</v>
      </c>
      <c r="G7" s="7">
        <v>41700</v>
      </c>
    </row>
    <row r="8" spans="1:10" x14ac:dyDescent="0.25">
      <c r="A8" s="1"/>
      <c r="B8" s="26" t="s">
        <v>30</v>
      </c>
      <c r="C8" s="8">
        <v>41673</v>
      </c>
      <c r="D8" s="7">
        <v>41659</v>
      </c>
      <c r="E8" s="7" t="s">
        <v>117</v>
      </c>
      <c r="F8" s="7">
        <v>41792</v>
      </c>
      <c r="G8" s="7">
        <v>41731</v>
      </c>
    </row>
    <row r="9" spans="1:10" x14ac:dyDescent="0.25">
      <c r="A9" s="1"/>
      <c r="B9" s="26" t="s">
        <v>31</v>
      </c>
      <c r="C9" s="8">
        <v>41680</v>
      </c>
      <c r="D9" s="7">
        <v>41666</v>
      </c>
      <c r="E9" s="7" t="s">
        <v>118</v>
      </c>
      <c r="F9" s="7">
        <v>41822</v>
      </c>
      <c r="G9" s="7">
        <v>41761</v>
      </c>
    </row>
    <row r="10" spans="1:10" x14ac:dyDescent="0.25">
      <c r="A10" s="1"/>
      <c r="B10" s="26" t="s">
        <v>32</v>
      </c>
      <c r="C10" s="8">
        <v>41687</v>
      </c>
      <c r="D10" s="7">
        <v>41673</v>
      </c>
      <c r="E10" s="7" t="s">
        <v>119</v>
      </c>
      <c r="F10" s="7">
        <v>41853</v>
      </c>
      <c r="G10" s="7">
        <v>41792</v>
      </c>
    </row>
    <row r="11" spans="1:10" x14ac:dyDescent="0.25">
      <c r="A11" s="1"/>
      <c r="B11" s="26" t="s">
        <v>33</v>
      </c>
      <c r="C11" s="8">
        <v>41694</v>
      </c>
      <c r="D11" s="7">
        <v>41680</v>
      </c>
      <c r="E11" s="7" t="s">
        <v>120</v>
      </c>
      <c r="F11" s="7">
        <v>41884</v>
      </c>
      <c r="G11" s="7">
        <v>41822</v>
      </c>
    </row>
    <row r="12" spans="1:10" x14ac:dyDescent="0.25">
      <c r="A12" s="1"/>
      <c r="B12" s="26" t="s">
        <v>34</v>
      </c>
      <c r="C12" s="8">
        <v>41701</v>
      </c>
      <c r="D12" s="7">
        <v>41687</v>
      </c>
      <c r="E12" s="7" t="s">
        <v>121</v>
      </c>
      <c r="F12" s="7">
        <v>41914</v>
      </c>
      <c r="G12" s="7">
        <v>41853</v>
      </c>
    </row>
    <row r="13" spans="1:10" x14ac:dyDescent="0.25">
      <c r="A13" s="1"/>
      <c r="B13" s="26" t="s">
        <v>35</v>
      </c>
      <c r="C13" s="8">
        <v>41708</v>
      </c>
      <c r="D13" s="7">
        <v>41694</v>
      </c>
      <c r="E13" s="7" t="s">
        <v>122</v>
      </c>
      <c r="F13" s="7">
        <v>41945</v>
      </c>
      <c r="G13" s="7">
        <v>41884</v>
      </c>
    </row>
    <row r="14" spans="1:10" x14ac:dyDescent="0.25">
      <c r="A14" s="1"/>
      <c r="B14" s="26" t="s">
        <v>36</v>
      </c>
      <c r="C14" s="8">
        <v>41715</v>
      </c>
      <c r="D14" s="7">
        <v>41701</v>
      </c>
      <c r="E14" s="7" t="s">
        <v>123</v>
      </c>
      <c r="F14" s="7">
        <v>41975</v>
      </c>
      <c r="G14" s="7">
        <v>41914</v>
      </c>
    </row>
    <row r="15" spans="1:10" x14ac:dyDescent="0.25">
      <c r="A15" s="1"/>
      <c r="B15" s="26" t="s">
        <v>37</v>
      </c>
      <c r="C15" s="8">
        <v>41722</v>
      </c>
      <c r="D15" s="7">
        <v>41708</v>
      </c>
      <c r="E15" s="7" t="s">
        <v>124</v>
      </c>
      <c r="F15" s="7">
        <v>42006</v>
      </c>
      <c r="G15" s="7">
        <v>41945</v>
      </c>
    </row>
    <row r="16" spans="1:10" x14ac:dyDescent="0.25">
      <c r="A16" s="1"/>
      <c r="B16" s="26" t="s">
        <v>38</v>
      </c>
      <c r="C16" s="8">
        <v>41729</v>
      </c>
      <c r="D16" s="7">
        <v>41715</v>
      </c>
      <c r="E16" s="7"/>
      <c r="F16" s="7"/>
      <c r="G16" s="7">
        <v>41975</v>
      </c>
    </row>
    <row r="17" spans="1:9" x14ac:dyDescent="0.25">
      <c r="A17" s="1"/>
      <c r="B17" s="26" t="s">
        <v>39</v>
      </c>
      <c r="C17" s="8">
        <v>41736</v>
      </c>
      <c r="D17" s="7">
        <v>41722</v>
      </c>
      <c r="E17" s="7"/>
      <c r="F17" s="7"/>
      <c r="G17" s="7">
        <v>42006</v>
      </c>
    </row>
    <row r="18" spans="1:9" x14ac:dyDescent="0.25">
      <c r="A18" s="1"/>
      <c r="B18" s="26" t="s">
        <v>40</v>
      </c>
      <c r="C18" s="8">
        <v>41743</v>
      </c>
      <c r="D18" s="7">
        <v>41729</v>
      </c>
      <c r="E18" s="7"/>
      <c r="F18" s="7"/>
      <c r="G18" s="7"/>
    </row>
    <row r="19" spans="1:9" x14ac:dyDescent="0.25">
      <c r="A19" s="1"/>
      <c r="B19" s="26" t="s">
        <v>41</v>
      </c>
      <c r="C19" s="8">
        <v>41750</v>
      </c>
      <c r="D19" s="7">
        <v>41736</v>
      </c>
      <c r="E19" s="7"/>
      <c r="F19" s="7"/>
      <c r="G19" s="7"/>
    </row>
    <row r="20" spans="1:9" x14ac:dyDescent="0.25">
      <c r="A20" s="1"/>
      <c r="B20" s="26" t="s">
        <v>42</v>
      </c>
      <c r="C20" s="8">
        <v>41757</v>
      </c>
      <c r="D20" s="7">
        <v>41743</v>
      </c>
      <c r="E20" s="7"/>
      <c r="F20" s="7"/>
      <c r="G20" s="7"/>
    </row>
    <row r="21" spans="1:9" x14ac:dyDescent="0.25">
      <c r="A21" s="1"/>
      <c r="B21" s="26" t="s">
        <v>43</v>
      </c>
      <c r="C21" s="8">
        <v>41764</v>
      </c>
      <c r="D21" s="7">
        <v>41750</v>
      </c>
      <c r="E21" s="7"/>
      <c r="F21" s="7"/>
      <c r="G21" s="7"/>
    </row>
    <row r="22" spans="1:9" x14ac:dyDescent="0.25">
      <c r="A22" s="1"/>
      <c r="B22" s="26" t="s">
        <v>44</v>
      </c>
      <c r="C22" s="8">
        <v>41771</v>
      </c>
      <c r="D22" s="7">
        <v>41757</v>
      </c>
      <c r="E22" s="7"/>
      <c r="F22" s="7"/>
      <c r="G22" s="7"/>
      <c r="I22" s="1"/>
    </row>
    <row r="23" spans="1:9" x14ac:dyDescent="0.25">
      <c r="A23" s="1"/>
      <c r="B23" s="26" t="s">
        <v>45</v>
      </c>
      <c r="C23" s="8">
        <v>41778</v>
      </c>
      <c r="D23" s="7">
        <v>41764</v>
      </c>
      <c r="E23" s="7"/>
      <c r="F23" s="7"/>
      <c r="G23" s="7"/>
      <c r="I23" s="1"/>
    </row>
    <row r="24" spans="1:9" x14ac:dyDescent="0.25">
      <c r="A24" s="1"/>
      <c r="B24" s="26" t="s">
        <v>46</v>
      </c>
      <c r="C24" s="8">
        <v>41785</v>
      </c>
      <c r="D24" s="7">
        <v>41771</v>
      </c>
      <c r="E24" s="7"/>
      <c r="F24" s="7"/>
      <c r="G24" s="7"/>
      <c r="I24" s="1"/>
    </row>
    <row r="25" spans="1:9" x14ac:dyDescent="0.25">
      <c r="A25" s="1"/>
      <c r="B25" s="26" t="s">
        <v>47</v>
      </c>
      <c r="C25" s="8">
        <v>41792</v>
      </c>
      <c r="D25" s="7">
        <v>41778</v>
      </c>
      <c r="E25" s="7"/>
      <c r="F25" s="7"/>
      <c r="G25" s="7"/>
      <c r="I25" s="1"/>
    </row>
    <row r="26" spans="1:9" x14ac:dyDescent="0.25">
      <c r="B26" s="26" t="s">
        <v>48</v>
      </c>
      <c r="C26" s="8">
        <v>41799</v>
      </c>
      <c r="D26" s="7">
        <v>41785</v>
      </c>
      <c r="E26" s="7"/>
      <c r="F26" s="7"/>
      <c r="G26" s="7"/>
    </row>
    <row r="27" spans="1:9" x14ac:dyDescent="0.25">
      <c r="B27" s="26" t="s">
        <v>49</v>
      </c>
      <c r="C27" s="8">
        <v>41806</v>
      </c>
      <c r="D27" s="7">
        <v>41792</v>
      </c>
      <c r="E27" s="7"/>
      <c r="F27" s="7"/>
      <c r="G27" s="7"/>
    </row>
    <row r="28" spans="1:9" x14ac:dyDescent="0.25">
      <c r="B28" s="26" t="s">
        <v>50</v>
      </c>
      <c r="C28" s="8">
        <v>41813</v>
      </c>
      <c r="D28" s="7">
        <v>41799</v>
      </c>
      <c r="E28" s="7"/>
      <c r="F28" s="7"/>
      <c r="G28" s="7"/>
    </row>
    <row r="29" spans="1:9" x14ac:dyDescent="0.25">
      <c r="B29" s="26" t="s">
        <v>51</v>
      </c>
      <c r="C29" s="8">
        <v>41820</v>
      </c>
      <c r="D29" s="7">
        <v>41806</v>
      </c>
      <c r="E29" s="7"/>
      <c r="F29" s="7"/>
      <c r="G29" s="7"/>
    </row>
    <row r="30" spans="1:9" x14ac:dyDescent="0.25">
      <c r="B30" s="26" t="s">
        <v>52</v>
      </c>
      <c r="C30" s="8">
        <v>41827</v>
      </c>
      <c r="D30" s="7">
        <v>41813</v>
      </c>
      <c r="E30" s="7"/>
      <c r="F30" s="7"/>
      <c r="G30" s="7"/>
    </row>
    <row r="31" spans="1:9" x14ac:dyDescent="0.25">
      <c r="B31" s="26" t="s">
        <v>53</v>
      </c>
      <c r="C31" s="8">
        <v>41834</v>
      </c>
      <c r="D31" s="7">
        <v>41820</v>
      </c>
      <c r="E31" s="7"/>
      <c r="F31" s="7"/>
      <c r="G31" s="7"/>
    </row>
    <row r="32" spans="1:9" x14ac:dyDescent="0.25">
      <c r="B32" s="26" t="s">
        <v>54</v>
      </c>
      <c r="C32" s="8">
        <v>41841</v>
      </c>
      <c r="D32" s="7">
        <v>41827</v>
      </c>
      <c r="E32" s="7"/>
      <c r="F32" s="7"/>
      <c r="G32" s="7"/>
    </row>
    <row r="33" spans="2:7" x14ac:dyDescent="0.25">
      <c r="B33" s="26" t="s">
        <v>55</v>
      </c>
      <c r="C33" s="8">
        <v>41848</v>
      </c>
      <c r="D33" s="7">
        <v>41834</v>
      </c>
      <c r="E33" s="7"/>
      <c r="F33" s="7"/>
      <c r="G33" s="7"/>
    </row>
    <row r="34" spans="2:7" x14ac:dyDescent="0.25">
      <c r="B34" s="26" t="s">
        <v>56</v>
      </c>
      <c r="C34" s="8">
        <v>41855</v>
      </c>
      <c r="D34" s="7">
        <v>41841</v>
      </c>
      <c r="E34" s="7"/>
      <c r="F34" s="7"/>
      <c r="G34" s="7"/>
    </row>
    <row r="35" spans="2:7" x14ac:dyDescent="0.25">
      <c r="B35" s="26" t="s">
        <v>57</v>
      </c>
      <c r="C35" s="8">
        <v>41862</v>
      </c>
      <c r="D35" s="7">
        <v>41848</v>
      </c>
      <c r="E35" s="7"/>
      <c r="F35" s="7"/>
      <c r="G35" s="7"/>
    </row>
    <row r="36" spans="2:7" x14ac:dyDescent="0.25">
      <c r="B36" s="26" t="s">
        <v>58</v>
      </c>
      <c r="C36" s="8">
        <v>41869</v>
      </c>
      <c r="D36" s="7">
        <v>41855</v>
      </c>
      <c r="E36" s="7"/>
      <c r="F36" s="7"/>
      <c r="G36" s="7"/>
    </row>
    <row r="37" spans="2:7" x14ac:dyDescent="0.25">
      <c r="B37" s="26" t="s">
        <v>59</v>
      </c>
      <c r="C37" s="8">
        <v>41876</v>
      </c>
      <c r="D37" s="7">
        <v>41862</v>
      </c>
      <c r="E37" s="7"/>
      <c r="F37" s="7"/>
      <c r="G37" s="7"/>
    </row>
    <row r="38" spans="2:7" x14ac:dyDescent="0.25">
      <c r="B38" s="26" t="s">
        <v>60</v>
      </c>
      <c r="C38" s="8">
        <v>41883</v>
      </c>
      <c r="D38" s="7">
        <v>41869</v>
      </c>
      <c r="E38" s="7"/>
      <c r="F38" s="7"/>
      <c r="G38" s="7"/>
    </row>
    <row r="39" spans="2:7" x14ac:dyDescent="0.25">
      <c r="B39" s="26" t="s">
        <v>61</v>
      </c>
      <c r="C39" s="8">
        <v>41890</v>
      </c>
      <c r="D39" s="7">
        <v>41876</v>
      </c>
      <c r="E39" s="7"/>
      <c r="F39" s="7"/>
      <c r="G39" s="7"/>
    </row>
    <row r="40" spans="2:7" x14ac:dyDescent="0.25">
      <c r="B40" s="26" t="s">
        <v>62</v>
      </c>
      <c r="C40" s="8">
        <v>41897</v>
      </c>
      <c r="D40" s="7">
        <v>41883</v>
      </c>
      <c r="E40" s="7"/>
      <c r="F40" s="7"/>
      <c r="G40" s="7"/>
    </row>
    <row r="41" spans="2:7" x14ac:dyDescent="0.25">
      <c r="B41" s="26" t="s">
        <v>63</v>
      </c>
      <c r="C41" s="8">
        <v>41904</v>
      </c>
      <c r="D41" s="7">
        <v>41890</v>
      </c>
      <c r="E41" s="7"/>
      <c r="F41" s="7"/>
      <c r="G41" s="7"/>
    </row>
    <row r="42" spans="2:7" x14ac:dyDescent="0.25">
      <c r="B42" s="26" t="s">
        <v>64</v>
      </c>
      <c r="C42" s="8">
        <v>41911</v>
      </c>
      <c r="D42" s="7">
        <v>41897</v>
      </c>
      <c r="E42" s="7"/>
      <c r="F42" s="7"/>
      <c r="G42" s="7"/>
    </row>
    <row r="43" spans="2:7" x14ac:dyDescent="0.25">
      <c r="B43" s="26" t="s">
        <v>65</v>
      </c>
      <c r="C43" s="8">
        <v>41918</v>
      </c>
      <c r="D43" s="7">
        <v>41904</v>
      </c>
      <c r="E43" s="7"/>
      <c r="F43" s="7"/>
      <c r="G43" s="7"/>
    </row>
    <row r="44" spans="2:7" x14ac:dyDescent="0.25">
      <c r="B44" s="26" t="s">
        <v>66</v>
      </c>
      <c r="C44" s="8">
        <v>41925</v>
      </c>
      <c r="D44" s="7">
        <v>41911</v>
      </c>
      <c r="E44" s="7"/>
      <c r="F44" s="7"/>
      <c r="G44" s="7"/>
    </row>
    <row r="45" spans="2:7" x14ac:dyDescent="0.25">
      <c r="B45" s="26" t="s">
        <v>67</v>
      </c>
      <c r="C45" s="8">
        <v>41932</v>
      </c>
      <c r="D45" s="7">
        <v>41918</v>
      </c>
      <c r="E45" s="7"/>
      <c r="F45" s="7"/>
      <c r="G45" s="7"/>
    </row>
    <row r="46" spans="2:7" x14ac:dyDescent="0.25">
      <c r="B46" s="26" t="s">
        <v>68</v>
      </c>
      <c r="C46" s="8">
        <v>41939</v>
      </c>
      <c r="D46" s="7">
        <v>41925</v>
      </c>
      <c r="E46" s="7"/>
      <c r="F46" s="7"/>
      <c r="G46" s="7"/>
    </row>
    <row r="47" spans="2:7" x14ac:dyDescent="0.25">
      <c r="B47" s="26" t="s">
        <v>69</v>
      </c>
      <c r="C47" s="8">
        <v>41946</v>
      </c>
      <c r="D47" s="7">
        <v>41932</v>
      </c>
      <c r="E47" s="7"/>
      <c r="F47" s="7"/>
      <c r="G47" s="7"/>
    </row>
    <row r="48" spans="2:7" x14ac:dyDescent="0.25">
      <c r="B48" s="26" t="s">
        <v>70</v>
      </c>
      <c r="C48" s="8">
        <v>41953</v>
      </c>
      <c r="D48" s="7">
        <v>41939</v>
      </c>
      <c r="E48" s="7"/>
      <c r="F48" s="7"/>
      <c r="G48" s="7"/>
    </row>
    <row r="49" spans="2:7" x14ac:dyDescent="0.25">
      <c r="B49" s="26" t="s">
        <v>71</v>
      </c>
      <c r="C49" s="8">
        <v>41960</v>
      </c>
      <c r="D49" s="7">
        <v>41946</v>
      </c>
      <c r="E49" s="7"/>
      <c r="F49" s="7"/>
      <c r="G49" s="7"/>
    </row>
    <row r="50" spans="2:7" x14ac:dyDescent="0.25">
      <c r="B50" s="26" t="s">
        <v>72</v>
      </c>
      <c r="C50" s="8">
        <v>41967</v>
      </c>
      <c r="D50" s="7">
        <v>41953</v>
      </c>
      <c r="E50" s="7"/>
      <c r="F50" s="7"/>
      <c r="G50" s="7"/>
    </row>
    <row r="51" spans="2:7" x14ac:dyDescent="0.25">
      <c r="B51" s="26" t="s">
        <v>73</v>
      </c>
      <c r="C51" s="8">
        <v>41974</v>
      </c>
      <c r="D51" s="7">
        <v>41960</v>
      </c>
      <c r="E51" s="7"/>
      <c r="F51" s="7"/>
      <c r="G51" s="7"/>
    </row>
    <row r="52" spans="2:7" x14ac:dyDescent="0.25">
      <c r="B52" s="26" t="s">
        <v>74</v>
      </c>
      <c r="C52" s="8">
        <v>41981</v>
      </c>
      <c r="D52" s="7">
        <v>41967</v>
      </c>
      <c r="E52" s="7"/>
      <c r="F52" s="7"/>
      <c r="G52" s="7"/>
    </row>
    <row r="53" spans="2:7" x14ac:dyDescent="0.25">
      <c r="B53" s="26" t="s">
        <v>75</v>
      </c>
      <c r="C53" s="8">
        <v>41988</v>
      </c>
      <c r="D53" s="7">
        <v>41974</v>
      </c>
      <c r="E53" s="7"/>
      <c r="F53" s="7"/>
      <c r="G53" s="7"/>
    </row>
    <row r="54" spans="2:7" x14ac:dyDescent="0.25">
      <c r="B54" s="26" t="s">
        <v>76</v>
      </c>
      <c r="C54" s="8">
        <v>41995</v>
      </c>
      <c r="D54" s="7">
        <v>41981</v>
      </c>
      <c r="E54" s="7"/>
      <c r="F54" s="7"/>
      <c r="G54" s="7"/>
    </row>
    <row r="55" spans="2:7" x14ac:dyDescent="0.25">
      <c r="B55" s="26" t="s">
        <v>77</v>
      </c>
      <c r="C55" s="8">
        <v>42002</v>
      </c>
      <c r="D55" s="7">
        <v>41988</v>
      </c>
      <c r="E55" s="7"/>
      <c r="F55" s="7"/>
      <c r="G55" s="7"/>
    </row>
    <row r="56" spans="2:7" x14ac:dyDescent="0.25">
      <c r="B56" s="27" t="s">
        <v>78</v>
      </c>
      <c r="C56" s="28">
        <v>42009</v>
      </c>
      <c r="D56" s="29">
        <v>41995</v>
      </c>
      <c r="E56" s="7"/>
      <c r="F56" s="7"/>
      <c r="G56" s="7"/>
    </row>
  </sheetData>
  <sheetProtection password="E1A1" sheet="1" objects="1" scenarios="1"/>
  <mergeCells count="1">
    <mergeCell ref="A1:J1"/>
  </mergeCells>
  <pageMargins left="0.7" right="0.7" top="0.75" bottom="0.75" header="0.3" footer="0.3"/>
  <pageSetup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workbookViewId="0">
      <selection activeCell="B20" sqref="B20"/>
    </sheetView>
  </sheetViews>
  <sheetFormatPr defaultRowHeight="15" x14ac:dyDescent="0.25"/>
  <cols>
    <col min="1" max="1" width="58.42578125" bestFit="1" customWidth="1"/>
    <col min="2" max="2" width="63.7109375" style="36" bestFit="1" customWidth="1"/>
    <col min="3" max="3" width="12.5703125" style="44" bestFit="1" customWidth="1"/>
    <col min="4" max="5" width="39.85546875" bestFit="1" customWidth="1"/>
    <col min="6" max="6" width="24.42578125" bestFit="1" customWidth="1"/>
    <col min="7" max="8" width="18.42578125" bestFit="1" customWidth="1"/>
    <col min="9" max="9" width="11.85546875" bestFit="1" customWidth="1"/>
    <col min="10" max="10" width="16.85546875" style="36" bestFit="1" customWidth="1"/>
    <col min="11" max="11" width="7.5703125" bestFit="1" customWidth="1"/>
    <col min="12" max="12" width="12.42578125" style="42" bestFit="1" customWidth="1"/>
    <col min="13" max="13" width="12.28515625" bestFit="1" customWidth="1"/>
    <col min="14" max="14" width="14.7109375" bestFit="1" customWidth="1"/>
    <col min="15" max="15" width="14.7109375" style="43" customWidth="1"/>
    <col min="16" max="16" width="14.85546875" bestFit="1" customWidth="1"/>
    <col min="17" max="17" width="10.42578125" style="44" bestFit="1" customWidth="1"/>
    <col min="18" max="18" width="12.28515625" style="44" bestFit="1" customWidth="1"/>
    <col min="19" max="19" width="15.5703125" style="15" bestFit="1" customWidth="1"/>
    <col min="20" max="20" width="16.28515625" style="15" bestFit="1" customWidth="1"/>
  </cols>
  <sheetData>
    <row r="1" spans="1:20" x14ac:dyDescent="0.25">
      <c r="A1" s="42" t="s">
        <v>177</v>
      </c>
      <c r="B1" t="s">
        <v>20</v>
      </c>
      <c r="C1" s="44" t="s">
        <v>224</v>
      </c>
      <c r="D1" s="36" t="s">
        <v>88</v>
      </c>
      <c r="E1" t="s">
        <v>173</v>
      </c>
      <c r="F1" t="s">
        <v>10</v>
      </c>
      <c r="G1" t="s">
        <v>11</v>
      </c>
      <c r="H1" t="s">
        <v>17</v>
      </c>
      <c r="I1" t="s">
        <v>12</v>
      </c>
      <c r="J1" s="36" t="s">
        <v>174</v>
      </c>
      <c r="K1" t="s">
        <v>13</v>
      </c>
      <c r="L1" s="43" t="s">
        <v>178</v>
      </c>
      <c r="M1" t="s">
        <v>14</v>
      </c>
      <c r="N1" t="s">
        <v>15</v>
      </c>
      <c r="O1" s="43" t="s">
        <v>179</v>
      </c>
      <c r="P1" t="s">
        <v>16</v>
      </c>
      <c r="Q1" s="44" t="s">
        <v>223</v>
      </c>
      <c r="R1" s="44" t="s">
        <v>222</v>
      </c>
      <c r="S1" s="15" t="s">
        <v>18</v>
      </c>
      <c r="T1" s="15" t="s">
        <v>19</v>
      </c>
    </row>
    <row r="2" spans="1:20" x14ac:dyDescent="0.25">
      <c r="A2" s="36" t="s">
        <v>188</v>
      </c>
      <c r="B2" s="36" t="s">
        <v>128</v>
      </c>
      <c r="C2" s="44">
        <v>1</v>
      </c>
      <c r="D2" s="36" t="s">
        <v>126</v>
      </c>
      <c r="E2" s="36" t="s">
        <v>127</v>
      </c>
      <c r="F2" t="s">
        <v>21</v>
      </c>
      <c r="G2" t="s">
        <v>22</v>
      </c>
      <c r="H2" t="s">
        <v>25</v>
      </c>
      <c r="I2" t="s">
        <v>23</v>
      </c>
      <c r="J2" s="36" t="s">
        <v>166</v>
      </c>
      <c r="K2" t="s">
        <v>181</v>
      </c>
      <c r="L2" s="42" t="s">
        <v>24</v>
      </c>
      <c r="M2" t="s">
        <v>180</v>
      </c>
      <c r="N2" t="s">
        <v>24</v>
      </c>
      <c r="O2" s="43" t="s">
        <v>180</v>
      </c>
      <c r="P2" t="s">
        <v>180</v>
      </c>
      <c r="Q2" s="44" t="s">
        <v>24</v>
      </c>
      <c r="R2" s="44" t="s">
        <v>24</v>
      </c>
      <c r="S2" s="15">
        <v>1</v>
      </c>
      <c r="T2" s="15">
        <v>109574</v>
      </c>
    </row>
    <row r="3" spans="1:20" x14ac:dyDescent="0.25">
      <c r="A3" s="36" t="s">
        <v>189</v>
      </c>
      <c r="B3" s="36" t="s">
        <v>129</v>
      </c>
      <c r="C3" s="44">
        <v>2</v>
      </c>
      <c r="D3" s="36" t="s">
        <v>126</v>
      </c>
      <c r="E3" s="36" t="s">
        <v>127</v>
      </c>
      <c r="F3" t="s">
        <v>21</v>
      </c>
      <c r="G3" t="s">
        <v>22</v>
      </c>
      <c r="H3" t="s">
        <v>25</v>
      </c>
      <c r="I3" t="s">
        <v>23</v>
      </c>
      <c r="J3" s="36" t="s">
        <v>166</v>
      </c>
      <c r="K3" s="44" t="s">
        <v>181</v>
      </c>
      <c r="L3" s="43" t="s">
        <v>24</v>
      </c>
      <c r="M3" s="44" t="s">
        <v>180</v>
      </c>
      <c r="N3" t="s">
        <v>180</v>
      </c>
      <c r="O3" s="43" t="s">
        <v>180</v>
      </c>
      <c r="P3" s="43" t="s">
        <v>180</v>
      </c>
      <c r="Q3" s="44" t="s">
        <v>24</v>
      </c>
      <c r="R3" s="44" t="s">
        <v>24</v>
      </c>
      <c r="S3" s="15">
        <v>1</v>
      </c>
      <c r="T3" s="15">
        <v>109574</v>
      </c>
    </row>
    <row r="4" spans="1:20" x14ac:dyDescent="0.25">
      <c r="A4" s="36" t="s">
        <v>190</v>
      </c>
      <c r="B4" s="36" t="s">
        <v>4</v>
      </c>
      <c r="C4" s="44">
        <v>3</v>
      </c>
      <c r="D4" s="36" t="s">
        <v>126</v>
      </c>
      <c r="E4" s="36" t="s">
        <v>127</v>
      </c>
      <c r="F4" t="s">
        <v>21</v>
      </c>
      <c r="G4" t="s">
        <v>22</v>
      </c>
      <c r="H4" t="s">
        <v>25</v>
      </c>
      <c r="I4" t="s">
        <v>23</v>
      </c>
      <c r="J4" s="36" t="s">
        <v>166</v>
      </c>
      <c r="K4" s="44" t="s">
        <v>181</v>
      </c>
      <c r="L4" s="43" t="s">
        <v>24</v>
      </c>
      <c r="M4" s="44" t="s">
        <v>180</v>
      </c>
      <c r="N4" t="s">
        <v>24</v>
      </c>
      <c r="O4" s="43" t="s">
        <v>180</v>
      </c>
      <c r="P4" s="43" t="s">
        <v>180</v>
      </c>
      <c r="Q4" s="44" t="s">
        <v>24</v>
      </c>
      <c r="R4" s="44" t="s">
        <v>24</v>
      </c>
      <c r="S4" s="15">
        <v>1</v>
      </c>
      <c r="T4" s="15">
        <v>109574</v>
      </c>
    </row>
    <row r="5" spans="1:20" x14ac:dyDescent="0.25">
      <c r="A5" s="36" t="s">
        <v>191</v>
      </c>
      <c r="B5" s="36" t="s">
        <v>130</v>
      </c>
      <c r="C5" s="44">
        <v>4</v>
      </c>
      <c r="D5" s="36" t="s">
        <v>126</v>
      </c>
      <c r="E5" s="36" t="s">
        <v>127</v>
      </c>
      <c r="F5" t="s">
        <v>21</v>
      </c>
      <c r="G5" t="s">
        <v>22</v>
      </c>
      <c r="H5" t="s">
        <v>25</v>
      </c>
      <c r="I5" t="s">
        <v>23</v>
      </c>
      <c r="J5" s="36" t="s">
        <v>166</v>
      </c>
      <c r="K5" s="44" t="s">
        <v>181</v>
      </c>
      <c r="L5" s="43" t="s">
        <v>24</v>
      </c>
      <c r="M5" s="44" t="s">
        <v>180</v>
      </c>
      <c r="N5" t="s">
        <v>24</v>
      </c>
      <c r="O5" s="43" t="s">
        <v>180</v>
      </c>
      <c r="P5" s="43" t="s">
        <v>180</v>
      </c>
      <c r="Q5" s="44" t="s">
        <v>24</v>
      </c>
      <c r="R5" s="44" t="s">
        <v>24</v>
      </c>
      <c r="S5" s="15">
        <v>1</v>
      </c>
      <c r="T5" s="15">
        <v>109574</v>
      </c>
    </row>
    <row r="6" spans="1:20" x14ac:dyDescent="0.25">
      <c r="A6" s="36" t="s">
        <v>192</v>
      </c>
      <c r="B6" s="36" t="s">
        <v>132</v>
      </c>
      <c r="C6" s="44">
        <v>5</v>
      </c>
      <c r="D6" s="36" t="s">
        <v>126</v>
      </c>
      <c r="E6" s="36" t="s">
        <v>131</v>
      </c>
      <c r="F6" t="s">
        <v>21</v>
      </c>
      <c r="G6" t="s">
        <v>22</v>
      </c>
      <c r="H6" t="s">
        <v>25</v>
      </c>
      <c r="I6" t="s">
        <v>23</v>
      </c>
      <c r="J6" s="36" t="s">
        <v>166</v>
      </c>
      <c r="K6" s="44" t="s">
        <v>181</v>
      </c>
      <c r="L6" s="43" t="s">
        <v>24</v>
      </c>
      <c r="M6" s="44" t="s">
        <v>180</v>
      </c>
      <c r="N6" t="s">
        <v>24</v>
      </c>
      <c r="O6" s="43" t="s">
        <v>180</v>
      </c>
      <c r="P6" s="43" t="s">
        <v>180</v>
      </c>
      <c r="Q6" s="44" t="s">
        <v>24</v>
      </c>
      <c r="R6" s="44" t="s">
        <v>24</v>
      </c>
      <c r="S6" s="15">
        <v>1</v>
      </c>
      <c r="T6" s="15">
        <v>109574</v>
      </c>
    </row>
    <row r="7" spans="1:20" x14ac:dyDescent="0.25">
      <c r="A7" s="36" t="s">
        <v>193</v>
      </c>
      <c r="B7" s="36" t="s">
        <v>133</v>
      </c>
      <c r="C7" s="44">
        <v>7</v>
      </c>
      <c r="D7" s="36" t="s">
        <v>126</v>
      </c>
      <c r="E7" s="36" t="s">
        <v>131</v>
      </c>
      <c r="F7" s="36" t="s">
        <v>21</v>
      </c>
      <c r="G7" s="36" t="s">
        <v>22</v>
      </c>
      <c r="H7" s="36" t="s">
        <v>25</v>
      </c>
      <c r="I7" s="36" t="s">
        <v>23</v>
      </c>
      <c r="J7" s="36" t="s">
        <v>166</v>
      </c>
      <c r="K7" s="44" t="s">
        <v>181</v>
      </c>
      <c r="L7" s="43" t="s">
        <v>24</v>
      </c>
      <c r="M7" s="44" t="s">
        <v>180</v>
      </c>
      <c r="N7" s="36" t="s">
        <v>180</v>
      </c>
      <c r="O7" s="43" t="s">
        <v>180</v>
      </c>
      <c r="P7" s="43" t="s">
        <v>180</v>
      </c>
      <c r="Q7" s="44" t="s">
        <v>24</v>
      </c>
      <c r="R7" s="44" t="s">
        <v>24</v>
      </c>
      <c r="S7" s="15">
        <v>1</v>
      </c>
      <c r="T7" s="15">
        <v>109574</v>
      </c>
    </row>
    <row r="8" spans="1:20" x14ac:dyDescent="0.25">
      <c r="A8" s="36" t="s">
        <v>194</v>
      </c>
      <c r="B8" s="36" t="s">
        <v>135</v>
      </c>
      <c r="C8" s="44">
        <v>8</v>
      </c>
      <c r="D8" s="36" t="s">
        <v>126</v>
      </c>
      <c r="E8" s="36" t="s">
        <v>134</v>
      </c>
      <c r="F8" s="36" t="s">
        <v>21</v>
      </c>
      <c r="G8" s="36" t="s">
        <v>22</v>
      </c>
      <c r="H8" s="36" t="s">
        <v>25</v>
      </c>
      <c r="I8" s="36" t="s">
        <v>23</v>
      </c>
      <c r="J8" s="36" t="s">
        <v>166</v>
      </c>
      <c r="K8" s="44" t="s">
        <v>181</v>
      </c>
      <c r="L8" s="43" t="s">
        <v>24</v>
      </c>
      <c r="M8" s="44" t="s">
        <v>180</v>
      </c>
      <c r="N8" s="36" t="s">
        <v>180</v>
      </c>
      <c r="O8" s="43" t="s">
        <v>180</v>
      </c>
      <c r="P8" s="43" t="s">
        <v>180</v>
      </c>
      <c r="Q8" s="44" t="s">
        <v>24</v>
      </c>
      <c r="R8" s="44" t="s">
        <v>24</v>
      </c>
      <c r="S8" s="15">
        <v>1</v>
      </c>
      <c r="T8" s="15">
        <v>109574</v>
      </c>
    </row>
    <row r="9" spans="1:20" x14ac:dyDescent="0.25">
      <c r="A9" s="36" t="s">
        <v>195</v>
      </c>
      <c r="B9" s="36" t="s">
        <v>136</v>
      </c>
      <c r="C9" s="44">
        <v>9</v>
      </c>
      <c r="D9" s="36" t="s">
        <v>126</v>
      </c>
      <c r="E9" s="36" t="s">
        <v>134</v>
      </c>
      <c r="F9" s="36" t="s">
        <v>21</v>
      </c>
      <c r="G9" s="36" t="s">
        <v>22</v>
      </c>
      <c r="H9" s="36" t="s">
        <v>25</v>
      </c>
      <c r="I9" s="36" t="s">
        <v>23</v>
      </c>
      <c r="J9" s="36" t="s">
        <v>166</v>
      </c>
      <c r="K9" s="44" t="s">
        <v>181</v>
      </c>
      <c r="L9" s="43" t="s">
        <v>24</v>
      </c>
      <c r="M9" s="44" t="s">
        <v>180</v>
      </c>
      <c r="N9" s="36" t="s">
        <v>180</v>
      </c>
      <c r="O9" s="43" t="s">
        <v>180</v>
      </c>
      <c r="P9" s="43" t="s">
        <v>180</v>
      </c>
      <c r="Q9" s="44" t="s">
        <v>24</v>
      </c>
      <c r="R9" s="44" t="s">
        <v>24</v>
      </c>
      <c r="S9" s="15">
        <v>1</v>
      </c>
      <c r="T9" s="15">
        <v>109574</v>
      </c>
    </row>
    <row r="10" spans="1:20" x14ac:dyDescent="0.25">
      <c r="A10" s="36" t="s">
        <v>196</v>
      </c>
      <c r="B10" s="36" t="s">
        <v>138</v>
      </c>
      <c r="C10" s="44">
        <v>10</v>
      </c>
      <c r="D10" s="36" t="s">
        <v>126</v>
      </c>
      <c r="E10" s="36" t="s">
        <v>137</v>
      </c>
      <c r="F10" s="36" t="s">
        <v>21</v>
      </c>
      <c r="G10" s="36" t="s">
        <v>22</v>
      </c>
      <c r="H10" s="36" t="s">
        <v>25</v>
      </c>
      <c r="I10" s="36" t="s">
        <v>23</v>
      </c>
      <c r="J10" s="36" t="s">
        <v>166</v>
      </c>
      <c r="K10" s="44" t="s">
        <v>181</v>
      </c>
      <c r="L10" s="43" t="s">
        <v>24</v>
      </c>
      <c r="M10" s="44" t="s">
        <v>180</v>
      </c>
      <c r="N10" s="36" t="s">
        <v>24</v>
      </c>
      <c r="O10" s="43" t="s">
        <v>180</v>
      </c>
      <c r="P10" s="43" t="s">
        <v>180</v>
      </c>
      <c r="Q10" s="44" t="s">
        <v>24</v>
      </c>
      <c r="R10" s="44" t="s">
        <v>24</v>
      </c>
      <c r="S10" s="15">
        <v>1</v>
      </c>
      <c r="T10" s="15">
        <v>109574</v>
      </c>
    </row>
    <row r="11" spans="1:20" s="62" customFormat="1" x14ac:dyDescent="0.25">
      <c r="A11" s="62" t="s">
        <v>197</v>
      </c>
      <c r="B11" s="62" t="s">
        <v>283</v>
      </c>
      <c r="C11" s="62">
        <v>11</v>
      </c>
      <c r="D11" s="62" t="s">
        <v>126</v>
      </c>
      <c r="E11" s="62" t="s">
        <v>139</v>
      </c>
      <c r="F11" s="62" t="s">
        <v>21</v>
      </c>
      <c r="G11" s="62" t="s">
        <v>22</v>
      </c>
      <c r="H11" s="62" t="s">
        <v>25</v>
      </c>
      <c r="I11" s="62" t="s">
        <v>23</v>
      </c>
      <c r="J11" s="62" t="s">
        <v>167</v>
      </c>
      <c r="K11" s="62" t="s">
        <v>181</v>
      </c>
      <c r="L11" s="62" t="s">
        <v>24</v>
      </c>
      <c r="M11" s="62" t="s">
        <v>180</v>
      </c>
      <c r="N11" s="62" t="s">
        <v>180</v>
      </c>
      <c r="O11" s="62" t="s">
        <v>180</v>
      </c>
      <c r="P11" s="62" t="s">
        <v>180</v>
      </c>
      <c r="Q11" s="62" t="s">
        <v>24</v>
      </c>
      <c r="R11" s="62" t="s">
        <v>180</v>
      </c>
      <c r="S11" s="65">
        <v>1</v>
      </c>
      <c r="T11" s="65">
        <v>109574</v>
      </c>
    </row>
    <row r="12" spans="1:20" x14ac:dyDescent="0.25">
      <c r="A12" s="36" t="s">
        <v>282</v>
      </c>
      <c r="B12" s="36" t="s">
        <v>281</v>
      </c>
      <c r="C12" s="44">
        <v>11</v>
      </c>
      <c r="D12" s="36" t="s">
        <v>126</v>
      </c>
      <c r="E12" s="36" t="s">
        <v>139</v>
      </c>
      <c r="F12" s="36" t="s">
        <v>21</v>
      </c>
      <c r="G12" s="36" t="s">
        <v>22</v>
      </c>
      <c r="H12" s="36" t="s">
        <v>25</v>
      </c>
      <c r="I12" s="36" t="s">
        <v>23</v>
      </c>
      <c r="J12" s="36" t="s">
        <v>167</v>
      </c>
      <c r="K12" s="44" t="s">
        <v>181</v>
      </c>
      <c r="L12" s="43" t="s">
        <v>24</v>
      </c>
      <c r="M12" s="44" t="s">
        <v>180</v>
      </c>
      <c r="N12" s="36" t="s">
        <v>180</v>
      </c>
      <c r="O12" s="43" t="s">
        <v>180</v>
      </c>
      <c r="P12" s="43" t="s">
        <v>180</v>
      </c>
      <c r="Q12" s="44" t="s">
        <v>180</v>
      </c>
      <c r="R12" s="44" t="s">
        <v>24</v>
      </c>
      <c r="S12" s="15">
        <v>1</v>
      </c>
      <c r="T12" s="15">
        <v>109574</v>
      </c>
    </row>
    <row r="13" spans="1:20" x14ac:dyDescent="0.25">
      <c r="A13" s="36" t="s">
        <v>198</v>
      </c>
      <c r="B13" s="36" t="s">
        <v>141</v>
      </c>
      <c r="C13" s="44">
        <v>20</v>
      </c>
      <c r="D13" s="36" t="s">
        <v>140</v>
      </c>
      <c r="E13" s="36" t="s">
        <v>140</v>
      </c>
      <c r="F13" s="36" t="s">
        <v>21</v>
      </c>
      <c r="G13" s="36" t="s">
        <v>22</v>
      </c>
      <c r="H13" s="36" t="s">
        <v>25</v>
      </c>
      <c r="I13" s="36" t="s">
        <v>23</v>
      </c>
      <c r="J13" s="36" t="s">
        <v>166</v>
      </c>
      <c r="K13" s="44" t="s">
        <v>181</v>
      </c>
      <c r="L13" s="43" t="s">
        <v>24</v>
      </c>
      <c r="M13" s="44" t="s">
        <v>180</v>
      </c>
      <c r="N13" s="36" t="s">
        <v>180</v>
      </c>
      <c r="O13" s="43" t="s">
        <v>180</v>
      </c>
      <c r="P13" s="43" t="s">
        <v>180</v>
      </c>
      <c r="Q13" s="44" t="s">
        <v>24</v>
      </c>
      <c r="R13" s="44" t="s">
        <v>24</v>
      </c>
      <c r="S13" s="15">
        <v>1</v>
      </c>
      <c r="T13" s="15">
        <v>109574</v>
      </c>
    </row>
    <row r="14" spans="1:20" x14ac:dyDescent="0.25">
      <c r="A14" s="36" t="s">
        <v>199</v>
      </c>
      <c r="B14" s="36" t="s">
        <v>142</v>
      </c>
      <c r="C14" s="44">
        <v>21</v>
      </c>
      <c r="D14" s="36" t="s">
        <v>140</v>
      </c>
      <c r="E14" s="36" t="s">
        <v>140</v>
      </c>
      <c r="F14" s="36" t="s">
        <v>21</v>
      </c>
      <c r="G14" s="36" t="s">
        <v>22</v>
      </c>
      <c r="H14" s="36" t="s">
        <v>25</v>
      </c>
      <c r="I14" s="36" t="s">
        <v>23</v>
      </c>
      <c r="J14" s="36" t="s">
        <v>166</v>
      </c>
      <c r="K14" s="44" t="s">
        <v>181</v>
      </c>
      <c r="L14" s="43" t="s">
        <v>24</v>
      </c>
      <c r="M14" s="44" t="s">
        <v>180</v>
      </c>
      <c r="N14" s="36" t="s">
        <v>180</v>
      </c>
      <c r="O14" s="43" t="s">
        <v>180</v>
      </c>
      <c r="P14" s="43" t="s">
        <v>180</v>
      </c>
      <c r="Q14" s="44" t="s">
        <v>24</v>
      </c>
      <c r="R14" s="44" t="s">
        <v>24</v>
      </c>
      <c r="S14" s="15">
        <v>1</v>
      </c>
      <c r="T14" s="15">
        <v>109574</v>
      </c>
    </row>
    <row r="15" spans="1:20" x14ac:dyDescent="0.25">
      <c r="A15" s="37" t="s">
        <v>200</v>
      </c>
      <c r="B15" s="37" t="s">
        <v>163</v>
      </c>
      <c r="C15" s="44">
        <v>22</v>
      </c>
      <c r="D15" s="36" t="s">
        <v>140</v>
      </c>
      <c r="E15" s="36" t="s">
        <v>140</v>
      </c>
      <c r="F15" s="36" t="s">
        <v>21</v>
      </c>
      <c r="G15" s="36" t="s">
        <v>22</v>
      </c>
      <c r="H15" s="36" t="s">
        <v>25</v>
      </c>
      <c r="I15" s="36" t="s">
        <v>23</v>
      </c>
      <c r="J15" s="36" t="s">
        <v>166</v>
      </c>
      <c r="K15" s="44" t="s">
        <v>181</v>
      </c>
      <c r="L15" s="43" t="s">
        <v>24</v>
      </c>
      <c r="M15" s="44" t="s">
        <v>180</v>
      </c>
      <c r="N15" s="36" t="s">
        <v>180</v>
      </c>
      <c r="O15" s="43" t="s">
        <v>180</v>
      </c>
      <c r="P15" s="43" t="s">
        <v>180</v>
      </c>
      <c r="Q15" s="44" t="s">
        <v>24</v>
      </c>
      <c r="R15" s="44" t="s">
        <v>24</v>
      </c>
      <c r="S15" s="15">
        <v>1</v>
      </c>
      <c r="T15" s="15">
        <v>109574</v>
      </c>
    </row>
    <row r="16" spans="1:20" x14ac:dyDescent="0.25">
      <c r="A16" s="37" t="s">
        <v>201</v>
      </c>
      <c r="B16" s="37" t="s">
        <v>164</v>
      </c>
      <c r="C16" s="44">
        <v>23</v>
      </c>
      <c r="D16" s="36" t="s">
        <v>140</v>
      </c>
      <c r="E16" s="36" t="s">
        <v>140</v>
      </c>
      <c r="F16" s="36" t="s">
        <v>21</v>
      </c>
      <c r="G16" s="36" t="s">
        <v>22</v>
      </c>
      <c r="H16" s="36" t="s">
        <v>25</v>
      </c>
      <c r="I16" s="36" t="s">
        <v>23</v>
      </c>
      <c r="J16" s="36" t="s">
        <v>166</v>
      </c>
      <c r="K16" s="44" t="s">
        <v>181</v>
      </c>
      <c r="L16" s="43" t="s">
        <v>24</v>
      </c>
      <c r="M16" s="44" t="s">
        <v>180</v>
      </c>
      <c r="N16" s="36" t="s">
        <v>180</v>
      </c>
      <c r="O16" s="43" t="s">
        <v>180</v>
      </c>
      <c r="P16" s="43" t="s">
        <v>180</v>
      </c>
      <c r="Q16" s="44" t="s">
        <v>24</v>
      </c>
      <c r="R16" s="44" t="s">
        <v>24</v>
      </c>
      <c r="S16" s="15">
        <v>1</v>
      </c>
      <c r="T16" s="15">
        <v>109574</v>
      </c>
    </row>
    <row r="17" spans="1:20" x14ac:dyDescent="0.25">
      <c r="A17" s="37" t="s">
        <v>202</v>
      </c>
      <c r="B17" s="37" t="s">
        <v>165</v>
      </c>
      <c r="C17" s="44">
        <v>24</v>
      </c>
      <c r="D17" s="36" t="s">
        <v>140</v>
      </c>
      <c r="E17" s="36" t="s">
        <v>140</v>
      </c>
      <c r="F17" s="36" t="s">
        <v>21</v>
      </c>
      <c r="G17" s="36" t="s">
        <v>22</v>
      </c>
      <c r="H17" s="36" t="s">
        <v>25</v>
      </c>
      <c r="I17" s="36" t="s">
        <v>23</v>
      </c>
      <c r="J17" s="36" t="s">
        <v>166</v>
      </c>
      <c r="K17" s="44" t="s">
        <v>181</v>
      </c>
      <c r="L17" s="43" t="s">
        <v>24</v>
      </c>
      <c r="M17" s="44" t="s">
        <v>180</v>
      </c>
      <c r="N17" s="36" t="s">
        <v>180</v>
      </c>
      <c r="O17" s="43" t="s">
        <v>180</v>
      </c>
      <c r="P17" s="43" t="s">
        <v>180</v>
      </c>
      <c r="Q17" s="44" t="s">
        <v>24</v>
      </c>
      <c r="R17" s="44" t="s">
        <v>24</v>
      </c>
      <c r="S17" s="15">
        <v>1</v>
      </c>
      <c r="T17" s="15">
        <v>109574</v>
      </c>
    </row>
    <row r="18" spans="1:20" x14ac:dyDescent="0.25">
      <c r="A18" s="36" t="s">
        <v>203</v>
      </c>
      <c r="B18" s="36" t="s">
        <v>144</v>
      </c>
      <c r="C18" s="44">
        <v>25</v>
      </c>
      <c r="D18" s="36" t="s">
        <v>140</v>
      </c>
      <c r="E18" s="36" t="s">
        <v>143</v>
      </c>
      <c r="F18" s="36" t="s">
        <v>21</v>
      </c>
      <c r="G18" s="36" t="s">
        <v>22</v>
      </c>
      <c r="H18" s="36" t="s">
        <v>25</v>
      </c>
      <c r="I18" s="36" t="s">
        <v>23</v>
      </c>
      <c r="J18" s="36" t="s">
        <v>166</v>
      </c>
      <c r="K18" s="44" t="s">
        <v>181</v>
      </c>
      <c r="L18" s="43" t="s">
        <v>24</v>
      </c>
      <c r="M18" s="44" t="s">
        <v>180</v>
      </c>
      <c r="N18" s="36" t="s">
        <v>180</v>
      </c>
      <c r="O18" s="43" t="s">
        <v>180</v>
      </c>
      <c r="P18" s="43" t="s">
        <v>180</v>
      </c>
      <c r="Q18" s="44" t="s">
        <v>24</v>
      </c>
      <c r="R18" s="44" t="s">
        <v>24</v>
      </c>
      <c r="S18" s="15">
        <v>1</v>
      </c>
      <c r="T18" s="15">
        <v>109574</v>
      </c>
    </row>
    <row r="19" spans="1:20" x14ac:dyDescent="0.25">
      <c r="A19" s="36" t="s">
        <v>204</v>
      </c>
      <c r="B19" s="36" t="s">
        <v>145</v>
      </c>
      <c r="C19" s="44">
        <v>26</v>
      </c>
      <c r="D19" s="36" t="s">
        <v>140</v>
      </c>
      <c r="E19" s="36" t="s">
        <v>143</v>
      </c>
      <c r="F19" s="36" t="s">
        <v>21</v>
      </c>
      <c r="G19" s="36" t="s">
        <v>22</v>
      </c>
      <c r="H19" s="36" t="s">
        <v>25</v>
      </c>
      <c r="I19" s="36" t="s">
        <v>23</v>
      </c>
      <c r="J19" s="36" t="s">
        <v>166</v>
      </c>
      <c r="K19" s="44" t="s">
        <v>181</v>
      </c>
      <c r="L19" s="43" t="s">
        <v>24</v>
      </c>
      <c r="M19" s="44" t="s">
        <v>180</v>
      </c>
      <c r="N19" s="36" t="s">
        <v>180</v>
      </c>
      <c r="O19" s="43" t="s">
        <v>180</v>
      </c>
      <c r="P19" s="43" t="s">
        <v>180</v>
      </c>
      <c r="Q19" s="44" t="s">
        <v>24</v>
      </c>
      <c r="R19" s="44" t="s">
        <v>24</v>
      </c>
      <c r="S19" s="15">
        <v>1</v>
      </c>
      <c r="T19" s="15">
        <v>109574</v>
      </c>
    </row>
    <row r="20" spans="1:20" x14ac:dyDescent="0.25">
      <c r="A20" s="36" t="s">
        <v>205</v>
      </c>
      <c r="B20" s="36" t="s">
        <v>146</v>
      </c>
      <c r="C20" s="44">
        <v>27</v>
      </c>
      <c r="D20" s="36" t="s">
        <v>140</v>
      </c>
      <c r="E20" s="36" t="s">
        <v>143</v>
      </c>
      <c r="F20" s="36" t="s">
        <v>21</v>
      </c>
      <c r="G20" s="36" t="s">
        <v>22</v>
      </c>
      <c r="H20" s="36" t="s">
        <v>25</v>
      </c>
      <c r="I20" s="36" t="s">
        <v>23</v>
      </c>
      <c r="J20" s="36" t="s">
        <v>166</v>
      </c>
      <c r="K20" s="44" t="s">
        <v>181</v>
      </c>
      <c r="L20" s="43" t="s">
        <v>24</v>
      </c>
      <c r="M20" s="44" t="s">
        <v>180</v>
      </c>
      <c r="N20" s="36" t="s">
        <v>180</v>
      </c>
      <c r="O20" s="43" t="s">
        <v>180</v>
      </c>
      <c r="P20" s="43" t="s">
        <v>180</v>
      </c>
      <c r="Q20" s="44" t="s">
        <v>24</v>
      </c>
      <c r="R20" s="44" t="s">
        <v>24</v>
      </c>
      <c r="S20" s="15">
        <v>1</v>
      </c>
      <c r="T20" s="15">
        <v>109574</v>
      </c>
    </row>
    <row r="21" spans="1:20" x14ac:dyDescent="0.25">
      <c r="A21" s="36" t="s">
        <v>206</v>
      </c>
      <c r="B21" s="36" t="s">
        <v>147</v>
      </c>
      <c r="C21" s="44">
        <v>28</v>
      </c>
      <c r="D21" s="36" t="s">
        <v>140</v>
      </c>
      <c r="E21" s="36" t="s">
        <v>143</v>
      </c>
      <c r="F21" s="36" t="s">
        <v>21</v>
      </c>
      <c r="G21" s="36" t="s">
        <v>22</v>
      </c>
      <c r="H21" s="36" t="s">
        <v>25</v>
      </c>
      <c r="I21" s="36" t="s">
        <v>23</v>
      </c>
      <c r="J21" s="36" t="s">
        <v>166</v>
      </c>
      <c r="K21" s="44" t="s">
        <v>181</v>
      </c>
      <c r="L21" s="43" t="s">
        <v>24</v>
      </c>
      <c r="M21" s="44" t="s">
        <v>180</v>
      </c>
      <c r="N21" s="36" t="s">
        <v>180</v>
      </c>
      <c r="O21" s="43" t="s">
        <v>180</v>
      </c>
      <c r="P21" s="43" t="s">
        <v>180</v>
      </c>
      <c r="Q21" s="44" t="s">
        <v>24</v>
      </c>
      <c r="R21" s="44" t="s">
        <v>24</v>
      </c>
      <c r="S21" s="15">
        <v>1</v>
      </c>
      <c r="T21" s="15">
        <v>109574</v>
      </c>
    </row>
    <row r="22" spans="1:20" x14ac:dyDescent="0.25">
      <c r="A22" s="36" t="s">
        <v>207</v>
      </c>
      <c r="B22" s="36" t="s">
        <v>149</v>
      </c>
      <c r="C22" s="44">
        <v>29</v>
      </c>
      <c r="D22" s="36" t="s">
        <v>140</v>
      </c>
      <c r="E22" s="36" t="s">
        <v>148</v>
      </c>
      <c r="F22" s="36" t="s">
        <v>21</v>
      </c>
      <c r="G22" s="36" t="s">
        <v>22</v>
      </c>
      <c r="H22" s="36" t="s">
        <v>25</v>
      </c>
      <c r="I22" s="36" t="s">
        <v>23</v>
      </c>
      <c r="J22" s="36" t="s">
        <v>166</v>
      </c>
      <c r="K22" s="44" t="s">
        <v>181</v>
      </c>
      <c r="L22" s="43" t="s">
        <v>24</v>
      </c>
      <c r="M22" s="44" t="s">
        <v>180</v>
      </c>
      <c r="N22" s="36" t="s">
        <v>180</v>
      </c>
      <c r="O22" s="43" t="s">
        <v>180</v>
      </c>
      <c r="P22" s="43" t="s">
        <v>180</v>
      </c>
      <c r="Q22" s="44" t="s">
        <v>24</v>
      </c>
      <c r="R22" s="44" t="s">
        <v>24</v>
      </c>
      <c r="S22" s="15">
        <v>1</v>
      </c>
      <c r="T22" s="15">
        <v>109574</v>
      </c>
    </row>
    <row r="23" spans="1:20" x14ac:dyDescent="0.25">
      <c r="A23" s="36" t="s">
        <v>208</v>
      </c>
      <c r="B23" s="36" t="s">
        <v>150</v>
      </c>
      <c r="C23" s="44">
        <v>18</v>
      </c>
      <c r="D23" s="36" t="s">
        <v>8</v>
      </c>
      <c r="E23" s="36" t="s">
        <v>8</v>
      </c>
      <c r="F23" s="36" t="s">
        <v>21</v>
      </c>
      <c r="G23" s="36" t="s">
        <v>22</v>
      </c>
      <c r="H23" s="36" t="s">
        <v>25</v>
      </c>
      <c r="I23" s="36" t="s">
        <v>23</v>
      </c>
      <c r="J23" s="36" t="s">
        <v>166</v>
      </c>
      <c r="K23" s="44" t="s">
        <v>181</v>
      </c>
      <c r="L23" s="43" t="s">
        <v>24</v>
      </c>
      <c r="M23" s="44" t="s">
        <v>180</v>
      </c>
      <c r="N23" s="36" t="s">
        <v>180</v>
      </c>
      <c r="O23" s="43" t="s">
        <v>180</v>
      </c>
      <c r="P23" s="43" t="s">
        <v>180</v>
      </c>
      <c r="Q23" s="44" t="s">
        <v>24</v>
      </c>
      <c r="R23" s="44" t="s">
        <v>24</v>
      </c>
      <c r="S23" s="15">
        <v>1</v>
      </c>
      <c r="T23" s="15">
        <v>109574</v>
      </c>
    </row>
    <row r="24" spans="1:20" x14ac:dyDescent="0.25">
      <c r="A24" s="36" t="s">
        <v>209</v>
      </c>
      <c r="B24" s="36" t="s">
        <v>151</v>
      </c>
      <c r="C24" s="44">
        <v>19</v>
      </c>
      <c r="D24" s="36" t="s">
        <v>8</v>
      </c>
      <c r="E24" s="36" t="s">
        <v>8</v>
      </c>
      <c r="F24" s="36" t="s">
        <v>21</v>
      </c>
      <c r="G24" s="36" t="s">
        <v>22</v>
      </c>
      <c r="H24" s="36" t="s">
        <v>25</v>
      </c>
      <c r="I24" s="36" t="s">
        <v>23</v>
      </c>
      <c r="J24" s="36" t="s">
        <v>166</v>
      </c>
      <c r="K24" s="44" t="s">
        <v>181</v>
      </c>
      <c r="L24" s="43" t="s">
        <v>24</v>
      </c>
      <c r="M24" s="44" t="s">
        <v>180</v>
      </c>
      <c r="N24" s="36" t="s">
        <v>24</v>
      </c>
      <c r="O24" s="43" t="s">
        <v>180</v>
      </c>
      <c r="P24" s="43" t="s">
        <v>180</v>
      </c>
      <c r="Q24" s="44" t="s">
        <v>24</v>
      </c>
      <c r="R24" s="44" t="s">
        <v>24</v>
      </c>
      <c r="S24" s="15">
        <v>1</v>
      </c>
      <c r="T24" s="15">
        <v>109574</v>
      </c>
    </row>
    <row r="25" spans="1:20" x14ac:dyDescent="0.25">
      <c r="A25" s="36" t="s">
        <v>210</v>
      </c>
      <c r="B25" s="36" t="s">
        <v>154</v>
      </c>
      <c r="C25" s="44">
        <v>12</v>
      </c>
      <c r="D25" s="36" t="s">
        <v>152</v>
      </c>
      <c r="E25" s="36" t="s">
        <v>153</v>
      </c>
      <c r="F25" s="36" t="s">
        <v>21</v>
      </c>
      <c r="G25" s="36" t="s">
        <v>22</v>
      </c>
      <c r="H25" s="36" t="s">
        <v>25</v>
      </c>
      <c r="I25" s="36" t="s">
        <v>23</v>
      </c>
      <c r="J25" s="36" t="s">
        <v>168</v>
      </c>
      <c r="K25" s="44" t="s">
        <v>181</v>
      </c>
      <c r="L25" s="43" t="s">
        <v>24</v>
      </c>
      <c r="M25" s="44" t="s">
        <v>180</v>
      </c>
      <c r="N25" s="36" t="s">
        <v>24</v>
      </c>
      <c r="O25" s="43" t="s">
        <v>180</v>
      </c>
      <c r="P25" s="43" t="s">
        <v>180</v>
      </c>
      <c r="Q25" s="44" t="s">
        <v>24</v>
      </c>
      <c r="R25" s="44" t="s">
        <v>24</v>
      </c>
      <c r="S25" s="15">
        <v>1</v>
      </c>
      <c r="T25" s="15">
        <v>109574</v>
      </c>
    </row>
    <row r="26" spans="1:20" x14ac:dyDescent="0.25">
      <c r="A26" s="36" t="s">
        <v>211</v>
      </c>
      <c r="B26" s="36" t="s">
        <v>155</v>
      </c>
      <c r="C26" s="44">
        <v>13</v>
      </c>
      <c r="D26" s="36" t="s">
        <v>152</v>
      </c>
      <c r="E26" s="36" t="s">
        <v>153</v>
      </c>
      <c r="F26" s="36" t="s">
        <v>21</v>
      </c>
      <c r="G26" s="36" t="s">
        <v>22</v>
      </c>
      <c r="H26" s="36" t="s">
        <v>25</v>
      </c>
      <c r="I26" s="36" t="s">
        <v>23</v>
      </c>
      <c r="J26" s="36" t="s">
        <v>168</v>
      </c>
      <c r="K26" s="44" t="s">
        <v>181</v>
      </c>
      <c r="L26" s="43" t="s">
        <v>24</v>
      </c>
      <c r="M26" s="44" t="s">
        <v>180</v>
      </c>
      <c r="N26" s="36" t="s">
        <v>180</v>
      </c>
      <c r="O26" s="43" t="s">
        <v>180</v>
      </c>
      <c r="P26" s="43" t="s">
        <v>180</v>
      </c>
      <c r="Q26" s="44" t="s">
        <v>24</v>
      </c>
      <c r="R26" s="44" t="s">
        <v>24</v>
      </c>
      <c r="S26" s="15">
        <v>1</v>
      </c>
      <c r="T26" s="15">
        <v>109574</v>
      </c>
    </row>
    <row r="27" spans="1:20" x14ac:dyDescent="0.25">
      <c r="A27" s="36" t="s">
        <v>212</v>
      </c>
      <c r="B27" s="36" t="s">
        <v>157</v>
      </c>
      <c r="C27" s="44">
        <v>14</v>
      </c>
      <c r="D27" s="36" t="s">
        <v>152</v>
      </c>
      <c r="E27" s="36" t="s">
        <v>156</v>
      </c>
      <c r="F27" s="36" t="s">
        <v>21</v>
      </c>
      <c r="G27" s="36" t="s">
        <v>22</v>
      </c>
      <c r="H27" s="36" t="s">
        <v>25</v>
      </c>
      <c r="I27" s="36" t="s">
        <v>23</v>
      </c>
      <c r="J27" s="36" t="s">
        <v>168</v>
      </c>
      <c r="K27" s="44" t="s">
        <v>181</v>
      </c>
      <c r="L27" s="43" t="s">
        <v>24</v>
      </c>
      <c r="M27" s="44" t="s">
        <v>180</v>
      </c>
      <c r="N27" s="36" t="s">
        <v>24</v>
      </c>
      <c r="O27" s="43" t="s">
        <v>180</v>
      </c>
      <c r="P27" s="43" t="s">
        <v>180</v>
      </c>
      <c r="Q27" s="44" t="s">
        <v>24</v>
      </c>
      <c r="R27" s="44" t="s">
        <v>24</v>
      </c>
      <c r="S27" s="15">
        <v>1</v>
      </c>
      <c r="T27" s="15">
        <v>109574</v>
      </c>
    </row>
    <row r="28" spans="1:20" x14ac:dyDescent="0.25">
      <c r="A28" s="36" t="s">
        <v>213</v>
      </c>
      <c r="B28" s="36" t="s">
        <v>158</v>
      </c>
      <c r="C28" s="44">
        <v>15</v>
      </c>
      <c r="D28" s="36" t="s">
        <v>152</v>
      </c>
      <c r="E28" s="36" t="s">
        <v>156</v>
      </c>
      <c r="F28" s="36" t="s">
        <v>21</v>
      </c>
      <c r="G28" s="36" t="s">
        <v>22</v>
      </c>
      <c r="H28" s="36" t="s">
        <v>25</v>
      </c>
      <c r="I28" s="36" t="s">
        <v>23</v>
      </c>
      <c r="J28" s="36" t="s">
        <v>168</v>
      </c>
      <c r="K28" s="44" t="s">
        <v>181</v>
      </c>
      <c r="L28" s="43" t="s">
        <v>24</v>
      </c>
      <c r="M28" s="44" t="s">
        <v>180</v>
      </c>
      <c r="N28" s="36" t="s">
        <v>180</v>
      </c>
      <c r="O28" s="43" t="s">
        <v>180</v>
      </c>
      <c r="P28" s="43" t="s">
        <v>180</v>
      </c>
      <c r="Q28" s="44" t="s">
        <v>24</v>
      </c>
      <c r="R28" s="44" t="s">
        <v>24</v>
      </c>
      <c r="S28" s="15">
        <v>1</v>
      </c>
      <c r="T28" s="15">
        <v>109574</v>
      </c>
    </row>
    <row r="29" spans="1:20" x14ac:dyDescent="0.25">
      <c r="A29" s="36" t="s">
        <v>214</v>
      </c>
      <c r="B29" s="36" t="s">
        <v>9</v>
      </c>
      <c r="C29" s="44">
        <v>16</v>
      </c>
      <c r="D29" s="36" t="s">
        <v>152</v>
      </c>
      <c r="E29" s="36" t="s">
        <v>156</v>
      </c>
      <c r="F29" s="36" t="s">
        <v>21</v>
      </c>
      <c r="G29" s="36" t="s">
        <v>22</v>
      </c>
      <c r="H29" s="36" t="s">
        <v>25</v>
      </c>
      <c r="I29" s="36" t="s">
        <v>23</v>
      </c>
      <c r="J29" s="36" t="s">
        <v>167</v>
      </c>
      <c r="K29" s="44" t="s">
        <v>181</v>
      </c>
      <c r="L29" s="43" t="s">
        <v>24</v>
      </c>
      <c r="M29" s="44" t="s">
        <v>180</v>
      </c>
      <c r="N29" s="36" t="s">
        <v>24</v>
      </c>
      <c r="O29" s="43" t="s">
        <v>180</v>
      </c>
      <c r="P29" s="43" t="s">
        <v>180</v>
      </c>
      <c r="Q29" s="44" t="s">
        <v>24</v>
      </c>
      <c r="R29" s="44" t="s">
        <v>24</v>
      </c>
      <c r="S29" s="15">
        <v>1</v>
      </c>
      <c r="T29" s="15">
        <v>109574</v>
      </c>
    </row>
    <row r="30" spans="1:20" x14ac:dyDescent="0.25">
      <c r="A30" s="36" t="s">
        <v>215</v>
      </c>
      <c r="B30" s="36" t="s">
        <v>160</v>
      </c>
      <c r="C30" s="44">
        <v>17</v>
      </c>
      <c r="D30" s="36" t="s">
        <v>152</v>
      </c>
      <c r="E30" s="36" t="s">
        <v>159</v>
      </c>
      <c r="F30" s="36" t="s">
        <v>21</v>
      </c>
      <c r="G30" s="36" t="s">
        <v>22</v>
      </c>
      <c r="H30" s="36" t="s">
        <v>25</v>
      </c>
      <c r="I30" s="36" t="s">
        <v>23</v>
      </c>
      <c r="J30" s="36" t="s">
        <v>168</v>
      </c>
      <c r="K30" s="44" t="s">
        <v>181</v>
      </c>
      <c r="L30" s="43" t="s">
        <v>24</v>
      </c>
      <c r="M30" s="44" t="s">
        <v>180</v>
      </c>
      <c r="N30" s="36" t="s">
        <v>180</v>
      </c>
      <c r="O30" s="43" t="s">
        <v>180</v>
      </c>
      <c r="P30" s="43" t="s">
        <v>180</v>
      </c>
      <c r="Q30" s="44" t="s">
        <v>24</v>
      </c>
      <c r="R30" s="44" t="s">
        <v>24</v>
      </c>
      <c r="S30" s="15">
        <v>1</v>
      </c>
      <c r="T30" s="15">
        <v>109574</v>
      </c>
    </row>
    <row r="31" spans="1:20" x14ac:dyDescent="0.25">
      <c r="A31" s="36" t="s">
        <v>216</v>
      </c>
      <c r="B31" s="36" t="s">
        <v>162</v>
      </c>
      <c r="C31" s="44">
        <v>30</v>
      </c>
      <c r="D31" s="36" t="s">
        <v>161</v>
      </c>
      <c r="E31" s="36" t="s">
        <v>161</v>
      </c>
      <c r="F31" s="36" t="s">
        <v>21</v>
      </c>
      <c r="G31" s="36" t="s">
        <v>22</v>
      </c>
      <c r="H31" s="36" t="s">
        <v>25</v>
      </c>
      <c r="I31" s="36" t="s">
        <v>23</v>
      </c>
      <c r="J31" s="36" t="s">
        <v>166</v>
      </c>
      <c r="K31" s="44" t="s">
        <v>181</v>
      </c>
      <c r="L31" s="43" t="s">
        <v>24</v>
      </c>
      <c r="M31" s="44" t="s">
        <v>180</v>
      </c>
      <c r="N31" s="36" t="s">
        <v>180</v>
      </c>
      <c r="O31" s="43" t="s">
        <v>180</v>
      </c>
      <c r="P31" s="43" t="s">
        <v>180</v>
      </c>
      <c r="Q31" s="44" t="s">
        <v>24</v>
      </c>
      <c r="R31" s="44" t="s">
        <v>24</v>
      </c>
      <c r="S31" s="15">
        <v>1</v>
      </c>
      <c r="T31" s="15">
        <v>109574</v>
      </c>
    </row>
    <row r="41" spans="1:7" x14ac:dyDescent="0.25">
      <c r="A41" s="47"/>
      <c r="B41" s="47"/>
    </row>
    <row r="42" spans="1:7" x14ac:dyDescent="0.25">
      <c r="A42" s="44"/>
      <c r="B42" s="44"/>
    </row>
    <row r="43" spans="1:7" x14ac:dyDescent="0.25">
      <c r="A43" s="44"/>
      <c r="B43" s="44"/>
      <c r="F43" s="47"/>
      <c r="G43" s="47"/>
    </row>
    <row r="44" spans="1:7" x14ac:dyDescent="0.25">
      <c r="A44" s="44"/>
      <c r="B44" s="44"/>
    </row>
    <row r="45" spans="1:7" x14ac:dyDescent="0.25">
      <c r="A45" s="44"/>
      <c r="B45" s="44"/>
    </row>
    <row r="46" spans="1:7" x14ac:dyDescent="0.25">
      <c r="A46" s="44"/>
      <c r="B46" s="44"/>
    </row>
    <row r="47" spans="1:7" x14ac:dyDescent="0.25">
      <c r="A47" s="44"/>
      <c r="B47" s="44"/>
    </row>
    <row r="48" spans="1:7" x14ac:dyDescent="0.25">
      <c r="A48" s="44"/>
      <c r="B48" s="44"/>
    </row>
    <row r="49" spans="1:2" x14ac:dyDescent="0.25">
      <c r="A49" s="44"/>
      <c r="B49" s="44"/>
    </row>
    <row r="50" spans="1:2" x14ac:dyDescent="0.25">
      <c r="A50" s="44"/>
      <c r="B50" s="44"/>
    </row>
    <row r="51" spans="1:2" x14ac:dyDescent="0.25">
      <c r="A51" s="44"/>
      <c r="B51" s="44"/>
    </row>
    <row r="52" spans="1:2" x14ac:dyDescent="0.25">
      <c r="A52" s="44"/>
      <c r="B52" s="44"/>
    </row>
    <row r="53" spans="1:2" x14ac:dyDescent="0.25">
      <c r="A53" s="44"/>
      <c r="B53" s="44"/>
    </row>
    <row r="54" spans="1:2" x14ac:dyDescent="0.25">
      <c r="A54" s="44"/>
      <c r="B54" s="45"/>
    </row>
    <row r="55" spans="1:2" x14ac:dyDescent="0.25">
      <c r="A55" s="44"/>
      <c r="B55" s="45"/>
    </row>
    <row r="56" spans="1:2" x14ac:dyDescent="0.25">
      <c r="A56" s="44"/>
      <c r="B56" s="44"/>
    </row>
    <row r="57" spans="1:2" x14ac:dyDescent="0.25">
      <c r="A57" s="44"/>
      <c r="B57" s="44"/>
    </row>
    <row r="58" spans="1:2" x14ac:dyDescent="0.25">
      <c r="A58" s="44"/>
      <c r="B58" s="44"/>
    </row>
    <row r="59" spans="1:2" x14ac:dyDescent="0.25">
      <c r="A59" s="44"/>
      <c r="B59" s="44"/>
    </row>
    <row r="60" spans="1:2" x14ac:dyDescent="0.25">
      <c r="B60" s="44"/>
    </row>
    <row r="61" spans="1:2" x14ac:dyDescent="0.25">
      <c r="B61" s="44"/>
    </row>
    <row r="62" spans="1:2" x14ac:dyDescent="0.25">
      <c r="B62" s="44"/>
    </row>
    <row r="63" spans="1:2" x14ac:dyDescent="0.25">
      <c r="B63" s="44"/>
    </row>
    <row r="64" spans="1:2" x14ac:dyDescent="0.25">
      <c r="B64" s="44"/>
    </row>
    <row r="65" spans="2:2" x14ac:dyDescent="0.25">
      <c r="B65" s="4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Reference!$A$2:$A$6</xm:f>
          </x14:formula1>
          <xm:sqref>D2:D31</xm:sqref>
        </x14:dataValidation>
        <x14:dataValidation type="list" allowBlank="1" showInputMessage="1" showErrorMessage="1">
          <x14:formula1>
            <xm:f>Reference!$B$2:$B$14</xm:f>
          </x14:formula1>
          <xm:sqref>E2:E31</xm:sqref>
        </x14:dataValidation>
        <x14:dataValidation type="list" allowBlank="1" showInputMessage="1" showErrorMessage="1">
          <x14:formula1>
            <xm:f>Reference!$G$2</xm:f>
          </x14:formula1>
          <xm:sqref>F2:F31</xm:sqref>
        </x14:dataValidation>
        <x14:dataValidation type="list" allowBlank="1" showInputMessage="1" showErrorMessage="1">
          <x14:formula1>
            <xm:f>Reference!$C$2:$C$3</xm:f>
          </x14:formula1>
          <xm:sqref>G2:G31</xm:sqref>
        </x14:dataValidation>
        <x14:dataValidation type="list" allowBlank="1" showInputMessage="1" showErrorMessage="1">
          <x14:formula1>
            <xm:f>Reference!$D$2</xm:f>
          </x14:formula1>
          <xm:sqref>H2:H31</xm:sqref>
        </x14:dataValidation>
        <x14:dataValidation type="list" allowBlank="1" showInputMessage="1" showErrorMessage="1">
          <x14:formula1>
            <xm:f>Reference!$F$2</xm:f>
          </x14:formula1>
          <xm:sqref>I2:I31</xm:sqref>
        </x14:dataValidation>
        <x14:dataValidation type="list" allowBlank="1" showInputMessage="1" showErrorMessage="1">
          <x14:formula1>
            <xm:f>Reference!$H$2:$H$4</xm:f>
          </x14:formula1>
          <xm:sqref>J2:J31</xm:sqref>
        </x14:dataValidation>
        <x14:dataValidation type="list" allowBlank="1" showInputMessage="1" showErrorMessage="1">
          <x14:formula1>
            <xm:f>Reference!$E$2:$E$3</xm:f>
          </x14:formula1>
          <xm:sqref>K2:K31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0" sqref="B20"/>
    </sheetView>
  </sheetViews>
  <sheetFormatPr defaultRowHeight="15" x14ac:dyDescent="0.25"/>
  <cols>
    <col min="1" max="1" width="26.5703125" style="36" customWidth="1"/>
    <col min="2" max="2" width="65.28515625" style="36" bestFit="1" customWidth="1"/>
    <col min="3" max="3" width="14.5703125" style="44" customWidth="1"/>
    <col min="4" max="4" width="21.5703125" style="44" customWidth="1"/>
    <col min="5" max="5" width="35.140625" style="36" bestFit="1" customWidth="1"/>
    <col min="6" max="6" width="15.5703125" style="36" bestFit="1" customWidth="1"/>
    <col min="7" max="7" width="16.28515625" style="36" bestFit="1" customWidth="1"/>
    <col min="8" max="16384" width="9.140625" style="36"/>
  </cols>
  <sheetData>
    <row r="1" spans="1:7" x14ac:dyDescent="0.25">
      <c r="A1" s="44" t="s">
        <v>217</v>
      </c>
      <c r="B1" s="36" t="s">
        <v>243</v>
      </c>
      <c r="C1" s="44" t="s">
        <v>88</v>
      </c>
      <c r="D1" s="44" t="s">
        <v>17</v>
      </c>
      <c r="E1" s="36" t="s">
        <v>233</v>
      </c>
      <c r="F1" s="15" t="s">
        <v>18</v>
      </c>
      <c r="G1" s="15" t="s">
        <v>19</v>
      </c>
    </row>
    <row r="2" spans="1:7" x14ac:dyDescent="0.25">
      <c r="A2" s="36" t="s">
        <v>241</v>
      </c>
      <c r="B2" s="36" t="s">
        <v>271</v>
      </c>
      <c r="C2" s="44" t="s">
        <v>247</v>
      </c>
      <c r="D2" s="44" t="s">
        <v>25</v>
      </c>
      <c r="E2" s="36" t="s">
        <v>167</v>
      </c>
      <c r="F2" s="15">
        <v>1</v>
      </c>
      <c r="G2" s="15">
        <v>109574</v>
      </c>
    </row>
    <row r="3" spans="1:7" s="44" customFormat="1" x14ac:dyDescent="0.25">
      <c r="A3" s="44" t="s">
        <v>242</v>
      </c>
      <c r="B3" s="44" t="s">
        <v>244</v>
      </c>
      <c r="C3" s="44" t="s">
        <v>248</v>
      </c>
      <c r="D3" s="44" t="s">
        <v>25</v>
      </c>
      <c r="E3" s="44" t="s">
        <v>167</v>
      </c>
      <c r="F3" s="45">
        <v>1</v>
      </c>
      <c r="G3" s="45">
        <v>109574</v>
      </c>
    </row>
    <row r="4" spans="1:7" x14ac:dyDescent="0.25">
      <c r="A4" s="36" t="s">
        <v>260</v>
      </c>
      <c r="B4" s="36" t="s">
        <v>262</v>
      </c>
      <c r="C4" s="44" t="s">
        <v>208</v>
      </c>
      <c r="D4" s="44" t="s">
        <v>25</v>
      </c>
      <c r="E4" s="36" t="s">
        <v>167</v>
      </c>
      <c r="F4" s="45">
        <v>1</v>
      </c>
      <c r="G4" s="45">
        <v>109574</v>
      </c>
    </row>
    <row r="5" spans="1:7" x14ac:dyDescent="0.25">
      <c r="A5" s="36" t="s">
        <v>261</v>
      </c>
      <c r="B5" s="36" t="s">
        <v>263</v>
      </c>
      <c r="C5" s="44" t="s">
        <v>208</v>
      </c>
      <c r="D5" s="44" t="s">
        <v>25</v>
      </c>
      <c r="E5" s="36" t="s">
        <v>167</v>
      </c>
      <c r="F5" s="45">
        <v>1</v>
      </c>
      <c r="G5" s="45">
        <v>109574</v>
      </c>
    </row>
    <row r="6" spans="1:7" s="44" customFormat="1" x14ac:dyDescent="0.25">
      <c r="A6" s="44" t="s">
        <v>267</v>
      </c>
      <c r="B6" s="44" t="s">
        <v>266</v>
      </c>
      <c r="C6" s="44" t="s">
        <v>208</v>
      </c>
      <c r="D6" s="44" t="s">
        <v>25</v>
      </c>
      <c r="E6" s="44" t="s">
        <v>167</v>
      </c>
      <c r="F6" s="45">
        <v>1</v>
      </c>
      <c r="G6" s="45">
        <v>109574</v>
      </c>
    </row>
    <row r="13" spans="1:7" x14ac:dyDescent="0.25">
      <c r="A13" s="44"/>
    </row>
    <row r="14" spans="1:7" x14ac:dyDescent="0.25">
      <c r="A14" s="44"/>
    </row>
    <row r="15" spans="1:7" x14ac:dyDescent="0.25">
      <c r="A15" s="44"/>
    </row>
    <row r="16" spans="1:7" x14ac:dyDescent="0.25">
      <c r="A16" s="44"/>
    </row>
    <row r="17" spans="1:1" x14ac:dyDescent="0.25">
      <c r="A17" s="44"/>
    </row>
    <row r="18" spans="1:1" x14ac:dyDescent="0.25">
      <c r="A18" s="44"/>
    </row>
    <row r="19" spans="1:1" x14ac:dyDescent="0.25">
      <c r="A19" s="45"/>
    </row>
    <row r="20" spans="1:1" x14ac:dyDescent="0.25">
      <c r="A20" s="4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Reference!$D$2</xm:f>
          </x14:formula1>
          <xm:sqref>D2:D6</xm:sqref>
        </x14:dataValidation>
        <x14:dataValidation type="list" allowBlank="1" showInputMessage="1" showErrorMessage="1">
          <x14:formula1>
            <xm:f>Reference!$H$2:$H$4</xm:f>
          </x14:formula1>
          <xm:sqref>E2:E6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
  <sheetViews>
    <sheetView workbookViewId="0">
      <selection activeCell="B20" sqref="B20"/>
    </sheetView>
  </sheetViews>
  <sheetFormatPr defaultRowHeight="15" x14ac:dyDescent="0.25"/>
  <cols>
    <col min="1" max="1" width="16.85546875" style="44" bestFit="1" customWidth="1"/>
    <col min="2" max="2" width="16.7109375" style="44" bestFit="1" customWidth="1"/>
    <col min="3" max="3" width="18.5703125" style="44" bestFit="1" customWidth="1"/>
    <col min="4" max="4" width="18.42578125" style="44" bestFit="1" customWidth="1"/>
    <col min="5" max="5" width="11.42578125" style="44" bestFit="1" customWidth="1"/>
    <col min="6" max="6" width="76" style="44" customWidth="1"/>
    <col min="7" max="7" width="62" style="44" bestFit="1" customWidth="1"/>
    <col min="8" max="8" width="52.28515625" style="44" customWidth="1"/>
    <col min="9" max="9" width="23.42578125" style="44" bestFit="1" customWidth="1"/>
    <col min="10" max="10" width="33.85546875" style="44" bestFit="1" customWidth="1"/>
    <col min="11" max="11" width="34.140625" style="44" bestFit="1" customWidth="1"/>
    <col min="12" max="12" width="26.28515625" style="44" bestFit="1" customWidth="1"/>
    <col min="13" max="13" width="36.5703125" style="44" bestFit="1" customWidth="1"/>
    <col min="14" max="14" width="36.85546875" style="44" bestFit="1" customWidth="1"/>
    <col min="15" max="15" width="12.5703125" style="44" bestFit="1" customWidth="1"/>
    <col min="16" max="16" width="18" style="44" bestFit="1" customWidth="1"/>
    <col min="17" max="17" width="12" style="44" bestFit="1" customWidth="1"/>
    <col min="18" max="18" width="10.7109375" style="44" bestFit="1" customWidth="1"/>
    <col min="19" max="19" width="16.85546875" style="44" bestFit="1" customWidth="1"/>
    <col min="20" max="20" width="7.5703125" style="44" bestFit="1" customWidth="1"/>
    <col min="21" max="22" width="12.28515625" style="44" bestFit="1" customWidth="1"/>
    <col min="23" max="23" width="14.7109375" style="44" bestFit="1" customWidth="1"/>
    <col min="24" max="24" width="6.7109375" style="45" bestFit="1" customWidth="1"/>
    <col min="25" max="25" width="14.85546875" style="45" bestFit="1" customWidth="1"/>
    <col min="26" max="26" width="10.42578125" style="45" bestFit="1" customWidth="1"/>
    <col min="27" max="27" width="12.28515625" style="45" bestFit="1" customWidth="1"/>
    <col min="28" max="28" width="21.7109375" style="44" bestFit="1" customWidth="1"/>
    <col min="29" max="29" width="28.42578125" style="44" bestFit="1" customWidth="1"/>
    <col min="30" max="30" width="15.5703125" style="44" bestFit="1" customWidth="1"/>
    <col min="31" max="31" width="16.28515625" style="44" bestFit="1" customWidth="1"/>
    <col min="32" max="16384" width="9.140625" style="44"/>
  </cols>
  <sheetData>
    <row r="1" spans="1:33" x14ac:dyDescent="0.25">
      <c r="A1" s="44" t="s">
        <v>79</v>
      </c>
      <c r="B1" s="44" t="s">
        <v>231</v>
      </c>
      <c r="C1" s="44" t="s">
        <v>280</v>
      </c>
      <c r="D1" s="44" t="s">
        <v>217</v>
      </c>
      <c r="E1" s="44" t="s">
        <v>230</v>
      </c>
      <c r="F1" s="44" t="s">
        <v>245</v>
      </c>
      <c r="G1" s="44" t="s">
        <v>251</v>
      </c>
      <c r="H1" s="44" t="s">
        <v>274</v>
      </c>
      <c r="I1" s="44" t="s">
        <v>249</v>
      </c>
      <c r="J1" s="44" t="s">
        <v>256</v>
      </c>
      <c r="K1" s="44" t="s">
        <v>255</v>
      </c>
      <c r="L1" s="44" t="s">
        <v>250</v>
      </c>
      <c r="M1" s="44" t="s">
        <v>253</v>
      </c>
      <c r="N1" s="44" t="s">
        <v>254</v>
      </c>
      <c r="O1" s="44" t="s">
        <v>224</v>
      </c>
      <c r="P1" s="44" t="s">
        <v>257</v>
      </c>
      <c r="Q1" s="44" t="s">
        <v>228</v>
      </c>
      <c r="R1" s="44" t="s">
        <v>229</v>
      </c>
      <c r="X1" s="44"/>
      <c r="Y1" s="44"/>
      <c r="Z1" s="44"/>
      <c r="AA1" s="44"/>
      <c r="AF1" s="45"/>
      <c r="AG1" s="45"/>
    </row>
    <row r="2" spans="1:33" x14ac:dyDescent="0.25">
      <c r="A2" s="44" t="s">
        <v>82</v>
      </c>
      <c r="B2" s="44" t="s">
        <v>93</v>
      </c>
      <c r="C2" s="44" t="s">
        <v>98</v>
      </c>
      <c r="D2" s="44" t="s">
        <v>241</v>
      </c>
      <c r="E2" s="44" t="s">
        <v>107</v>
      </c>
      <c r="F2" s="44" t="s">
        <v>234</v>
      </c>
      <c r="G2" s="44" t="s">
        <v>246</v>
      </c>
      <c r="H2" s="44" t="s">
        <v>275</v>
      </c>
      <c r="I2" s="44" t="s">
        <v>214</v>
      </c>
      <c r="J2" s="44">
        <v>0</v>
      </c>
      <c r="K2" s="44">
        <v>5</v>
      </c>
      <c r="O2" s="44">
        <v>1</v>
      </c>
      <c r="P2" s="44" t="str">
        <f t="shared" ref="P2:P13" si="0">CONCATENATE(A2,O2)</f>
        <v>CT HIX1</v>
      </c>
      <c r="Q2" s="45">
        <v>41640</v>
      </c>
      <c r="R2" s="45">
        <v>109574</v>
      </c>
      <c r="X2" s="44"/>
      <c r="Y2" s="44"/>
      <c r="Z2" s="44"/>
      <c r="AA2" s="44"/>
      <c r="AD2" s="45"/>
      <c r="AE2" s="45"/>
    </row>
    <row r="3" spans="1:33" x14ac:dyDescent="0.25">
      <c r="A3" s="44" t="s">
        <v>82</v>
      </c>
      <c r="B3" s="44" t="s">
        <v>93</v>
      </c>
      <c r="C3" s="44" t="s">
        <v>98</v>
      </c>
      <c r="D3" s="44" t="s">
        <v>261</v>
      </c>
      <c r="E3" s="44" t="s">
        <v>107</v>
      </c>
      <c r="F3" s="44" t="s">
        <v>265</v>
      </c>
      <c r="G3" s="44" t="s">
        <v>150</v>
      </c>
      <c r="H3" s="44" t="s">
        <v>277</v>
      </c>
      <c r="I3" s="44" t="s">
        <v>208</v>
      </c>
      <c r="J3" s="44">
        <v>0</v>
      </c>
      <c r="K3" s="44">
        <v>90</v>
      </c>
      <c r="O3" s="44">
        <v>2</v>
      </c>
      <c r="P3" s="44" t="str">
        <f t="shared" si="0"/>
        <v>CT HIX2</v>
      </c>
      <c r="Q3" s="45">
        <v>41640</v>
      </c>
      <c r="R3" s="45">
        <v>109574</v>
      </c>
    </row>
    <row r="4" spans="1:33" x14ac:dyDescent="0.25">
      <c r="A4" s="44" t="s">
        <v>82</v>
      </c>
      <c r="B4" s="44" t="s">
        <v>93</v>
      </c>
      <c r="C4" s="44" t="s">
        <v>98</v>
      </c>
      <c r="D4" s="44" t="s">
        <v>242</v>
      </c>
      <c r="E4" s="44" t="s">
        <v>108</v>
      </c>
      <c r="F4" s="44" t="s">
        <v>236</v>
      </c>
      <c r="G4" s="44" t="s">
        <v>252</v>
      </c>
      <c r="H4" s="44" t="s">
        <v>276</v>
      </c>
      <c r="I4" s="44" t="s">
        <v>191</v>
      </c>
      <c r="J4" s="44">
        <v>80</v>
      </c>
      <c r="K4" s="44">
        <v>100</v>
      </c>
      <c r="L4" s="44" t="s">
        <v>213</v>
      </c>
      <c r="M4" s="44">
        <v>0</v>
      </c>
      <c r="N4" s="44">
        <v>30</v>
      </c>
      <c r="O4" s="44">
        <v>3</v>
      </c>
      <c r="P4" s="44" t="str">
        <f t="shared" si="0"/>
        <v>CT HIX3</v>
      </c>
      <c r="Q4" s="45">
        <v>41640</v>
      </c>
      <c r="R4" s="45">
        <v>109574</v>
      </c>
      <c r="X4" s="44"/>
      <c r="Y4" s="44"/>
      <c r="Z4" s="44"/>
      <c r="AA4" s="44"/>
      <c r="AD4" s="45"/>
      <c r="AE4" s="45"/>
    </row>
    <row r="5" spans="1:33" x14ac:dyDescent="0.25">
      <c r="A5" s="44" t="s">
        <v>26</v>
      </c>
      <c r="B5" s="44" t="s">
        <v>93</v>
      </c>
      <c r="C5" s="44" t="s">
        <v>100</v>
      </c>
      <c r="D5" s="44" t="s">
        <v>241</v>
      </c>
      <c r="E5" s="44" t="s">
        <v>108</v>
      </c>
      <c r="F5" s="44" t="s">
        <v>258</v>
      </c>
      <c r="G5" s="44" t="s">
        <v>246</v>
      </c>
      <c r="H5" s="44" t="s">
        <v>275</v>
      </c>
      <c r="I5" s="44" t="s">
        <v>214</v>
      </c>
      <c r="J5" s="44">
        <v>0</v>
      </c>
      <c r="K5" s="44">
        <v>10</v>
      </c>
      <c r="O5" s="44">
        <v>1</v>
      </c>
      <c r="P5" s="44" t="str">
        <f t="shared" si="0"/>
        <v>HI HIX1</v>
      </c>
      <c r="Q5" s="45">
        <v>41640</v>
      </c>
      <c r="R5" s="45">
        <v>109574</v>
      </c>
    </row>
    <row r="6" spans="1:33" x14ac:dyDescent="0.25">
      <c r="A6" s="44" t="s">
        <v>26</v>
      </c>
      <c r="B6" s="44" t="s">
        <v>93</v>
      </c>
      <c r="C6" s="44" t="s">
        <v>100</v>
      </c>
      <c r="D6" s="44" t="s">
        <v>261</v>
      </c>
      <c r="E6" s="44" t="s">
        <v>107</v>
      </c>
      <c r="F6" s="44" t="s">
        <v>265</v>
      </c>
      <c r="G6" s="44" t="s">
        <v>150</v>
      </c>
      <c r="H6" s="44" t="s">
        <v>277</v>
      </c>
      <c r="I6" s="44" t="s">
        <v>208</v>
      </c>
      <c r="J6" s="44">
        <v>0</v>
      </c>
      <c r="K6" s="44">
        <v>90</v>
      </c>
      <c r="O6" s="44">
        <v>2</v>
      </c>
      <c r="P6" s="44" t="str">
        <f t="shared" si="0"/>
        <v>HI HIX2</v>
      </c>
      <c r="Q6" s="45">
        <v>41640</v>
      </c>
      <c r="R6" s="45">
        <v>109574</v>
      </c>
    </row>
    <row r="7" spans="1:33" x14ac:dyDescent="0.25">
      <c r="A7" s="44" t="s">
        <v>86</v>
      </c>
      <c r="B7" s="44" t="s">
        <v>93</v>
      </c>
      <c r="C7" s="44" t="s">
        <v>94</v>
      </c>
      <c r="D7" s="44" t="s">
        <v>241</v>
      </c>
      <c r="E7" s="44" t="s">
        <v>107</v>
      </c>
      <c r="F7" s="44" t="s">
        <v>258</v>
      </c>
      <c r="G7" s="44" t="s">
        <v>246</v>
      </c>
      <c r="H7" s="44" t="s">
        <v>275</v>
      </c>
      <c r="I7" s="44" t="s">
        <v>214</v>
      </c>
      <c r="J7" s="44">
        <v>0</v>
      </c>
      <c r="K7" s="44">
        <v>10</v>
      </c>
      <c r="O7" s="44">
        <v>1</v>
      </c>
      <c r="P7" s="44" t="str">
        <f t="shared" si="0"/>
        <v>CCO - Brownsville1</v>
      </c>
      <c r="Q7" s="45">
        <v>41640</v>
      </c>
      <c r="R7" s="45">
        <v>109574</v>
      </c>
    </row>
    <row r="8" spans="1:33" x14ac:dyDescent="0.25">
      <c r="A8" s="44" t="s">
        <v>86</v>
      </c>
      <c r="B8" s="44" t="s">
        <v>93</v>
      </c>
      <c r="C8" s="44" t="s">
        <v>94</v>
      </c>
      <c r="D8" s="44" t="s">
        <v>241</v>
      </c>
      <c r="E8" s="44" t="s">
        <v>107</v>
      </c>
      <c r="F8" s="44" t="s">
        <v>272</v>
      </c>
      <c r="G8" s="44" t="s">
        <v>273</v>
      </c>
      <c r="H8" s="44" t="s">
        <v>278</v>
      </c>
      <c r="I8" s="44" t="s">
        <v>214</v>
      </c>
      <c r="J8" s="44">
        <v>0</v>
      </c>
      <c r="K8" s="44">
        <v>10</v>
      </c>
      <c r="O8" s="44">
        <v>2</v>
      </c>
      <c r="P8" s="44" t="str">
        <f t="shared" si="0"/>
        <v>CCO - Brownsville2</v>
      </c>
      <c r="Q8" s="45">
        <v>41640</v>
      </c>
      <c r="R8" s="45">
        <v>109574</v>
      </c>
    </row>
    <row r="9" spans="1:33" x14ac:dyDescent="0.25">
      <c r="A9" s="44" t="s">
        <v>83</v>
      </c>
      <c r="B9" s="44" t="s">
        <v>93</v>
      </c>
      <c r="C9" s="44" t="s">
        <v>97</v>
      </c>
      <c r="D9" s="44" t="s">
        <v>260</v>
      </c>
      <c r="E9" s="44" t="s">
        <v>107</v>
      </c>
      <c r="F9" s="44" t="s">
        <v>264</v>
      </c>
      <c r="G9" s="44" t="s">
        <v>150</v>
      </c>
      <c r="H9" s="44" t="s">
        <v>277</v>
      </c>
      <c r="I9" s="44" t="s">
        <v>208</v>
      </c>
      <c r="J9" s="44">
        <v>80</v>
      </c>
      <c r="K9" s="44">
        <v>100</v>
      </c>
      <c r="O9" s="44">
        <v>1</v>
      </c>
      <c r="P9" s="44" t="str">
        <f t="shared" si="0"/>
        <v>MD HIX1</v>
      </c>
      <c r="Q9" s="45">
        <v>41640</v>
      </c>
      <c r="R9" s="45">
        <v>109574</v>
      </c>
    </row>
    <row r="10" spans="1:33" x14ac:dyDescent="0.25">
      <c r="A10" s="44" t="s">
        <v>80</v>
      </c>
      <c r="B10" s="44" t="s">
        <v>93</v>
      </c>
      <c r="C10" s="44" t="s">
        <v>101</v>
      </c>
      <c r="D10" s="44" t="s">
        <v>261</v>
      </c>
      <c r="E10" s="44" t="s">
        <v>107</v>
      </c>
      <c r="F10" s="44" t="s">
        <v>265</v>
      </c>
      <c r="G10" s="44" t="s">
        <v>150</v>
      </c>
      <c r="H10" s="44" t="s">
        <v>277</v>
      </c>
      <c r="I10" s="44" t="s">
        <v>208</v>
      </c>
      <c r="J10" s="44">
        <v>0</v>
      </c>
      <c r="K10" s="44">
        <v>90</v>
      </c>
      <c r="O10" s="44">
        <v>1</v>
      </c>
      <c r="P10" s="44" t="str">
        <f t="shared" si="0"/>
        <v>NY HIX1</v>
      </c>
      <c r="Q10" s="45">
        <v>41640</v>
      </c>
      <c r="R10" s="45">
        <v>109574</v>
      </c>
    </row>
    <row r="11" spans="1:33" x14ac:dyDescent="0.25">
      <c r="A11" s="44" t="s">
        <v>81</v>
      </c>
      <c r="B11" s="44" t="s">
        <v>93</v>
      </c>
      <c r="C11" s="44" t="s">
        <v>99</v>
      </c>
      <c r="D11" s="44" t="s">
        <v>267</v>
      </c>
      <c r="E11" s="44" t="s">
        <v>107</v>
      </c>
      <c r="F11" s="44" t="s">
        <v>268</v>
      </c>
      <c r="G11" s="44" t="s">
        <v>150</v>
      </c>
      <c r="H11" s="44" t="s">
        <v>277</v>
      </c>
      <c r="I11" s="44" t="s">
        <v>208</v>
      </c>
      <c r="J11" s="44">
        <v>80</v>
      </c>
      <c r="K11" s="44">
        <v>90</v>
      </c>
      <c r="O11" s="44">
        <v>1</v>
      </c>
      <c r="P11" s="44" t="str">
        <f t="shared" si="0"/>
        <v>VT HIX1</v>
      </c>
      <c r="Q11" s="45">
        <v>41640</v>
      </c>
      <c r="R11" s="45">
        <v>109574</v>
      </c>
    </row>
    <row r="12" spans="1:33" x14ac:dyDescent="0.25">
      <c r="A12" s="44" t="s">
        <v>85</v>
      </c>
      <c r="B12" s="44" t="s">
        <v>93</v>
      </c>
      <c r="C12" s="44" t="s">
        <v>95</v>
      </c>
      <c r="D12" s="44" t="s">
        <v>261</v>
      </c>
      <c r="E12" s="44" t="s">
        <v>107</v>
      </c>
      <c r="F12" s="44" t="s">
        <v>265</v>
      </c>
      <c r="G12" s="44" t="s">
        <v>150</v>
      </c>
      <c r="H12" s="44" t="s">
        <v>277</v>
      </c>
      <c r="I12" s="44" t="s">
        <v>208</v>
      </c>
      <c r="J12" s="44">
        <v>0</v>
      </c>
      <c r="K12" s="44">
        <v>90</v>
      </c>
      <c r="O12" s="44">
        <v>1</v>
      </c>
      <c r="P12" s="44" t="str">
        <f t="shared" si="0"/>
        <v>CCO - Boise1</v>
      </c>
      <c r="Q12" s="45">
        <v>41640</v>
      </c>
      <c r="R12" s="45">
        <v>109574</v>
      </c>
    </row>
    <row r="13" spans="1:33" x14ac:dyDescent="0.25">
      <c r="A13" s="44" t="s">
        <v>84</v>
      </c>
      <c r="B13" s="44" t="s">
        <v>93</v>
      </c>
      <c r="C13" s="44" t="s">
        <v>96</v>
      </c>
      <c r="D13" s="44" t="s">
        <v>267</v>
      </c>
      <c r="E13" s="44" t="s">
        <v>107</v>
      </c>
      <c r="F13" s="44" t="s">
        <v>268</v>
      </c>
      <c r="G13" s="44" t="s">
        <v>150</v>
      </c>
      <c r="H13" s="44" t="s">
        <v>277</v>
      </c>
      <c r="I13" s="44" t="s">
        <v>208</v>
      </c>
      <c r="J13" s="44">
        <v>80</v>
      </c>
      <c r="K13" s="44">
        <v>90</v>
      </c>
      <c r="O13" s="44">
        <v>1</v>
      </c>
      <c r="P13" s="44" t="str">
        <f t="shared" si="0"/>
        <v>DC HIX1</v>
      </c>
      <c r="Q13" s="45">
        <v>41640</v>
      </c>
      <c r="R13" s="45">
        <v>109574</v>
      </c>
    </row>
    <row r="14" spans="1:33" x14ac:dyDescent="0.25">
      <c r="A14" s="44" t="s">
        <v>86</v>
      </c>
      <c r="B14" s="44" t="s">
        <v>93</v>
      </c>
      <c r="C14" s="44" t="s">
        <v>94</v>
      </c>
      <c r="D14" s="44" t="s">
        <v>261</v>
      </c>
      <c r="E14" s="44" t="s">
        <v>107</v>
      </c>
      <c r="F14" s="44" t="s">
        <v>269</v>
      </c>
      <c r="G14" s="44" t="s">
        <v>150</v>
      </c>
      <c r="H14" s="44" t="s">
        <v>277</v>
      </c>
      <c r="I14" s="44" t="s">
        <v>208</v>
      </c>
      <c r="J14" s="44">
        <v>0</v>
      </c>
      <c r="K14" s="44">
        <v>95</v>
      </c>
      <c r="O14" s="44">
        <v>3</v>
      </c>
      <c r="P14" s="44" t="str">
        <f>CONCATENATE(A14,O14)</f>
        <v>CCO - Brownsville3</v>
      </c>
      <c r="Q14" s="45">
        <v>41640</v>
      </c>
      <c r="R14" s="45">
        <v>109574</v>
      </c>
    </row>
  </sheetData>
  <dataValidations count="3">
    <dataValidation type="list" allowBlank="1" showInputMessage="1" showErrorMessage="1" sqref="AC4">
      <formula1>$A$2:$A$32</formula1>
    </dataValidation>
    <dataValidation type="list" allowBlank="1" showInputMessage="1" showErrorMessage="1" sqref="I2:I14">
      <formula1>$A$2:$A$32</formula1>
    </dataValidation>
    <dataValidation type="list" allowBlank="1" showInputMessage="1" showErrorMessage="1" sqref="L2:L50">
      <formula1>$A$2:$A$32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Reference!$J$2:$J$3</xm:f>
          </x14:formula1>
          <xm:sqref>E2:E50</xm:sqref>
        </x14:dataValidation>
        <x14:dataValidation type="list" allowBlank="1" showInputMessage="1" showErrorMessage="1">
          <x14:formula1>
            <xm:f>'SLA Definition'!$A$2:$A$6</xm:f>
          </x14:formula1>
          <xm:sqref>D2:D50</xm:sqref>
        </x14:dataValidation>
        <x14:dataValidation type="list" allowBlank="1" showInputMessage="1" showErrorMessage="1">
          <x14:formula1>
            <xm:f>Projects!$A$2:$A$9</xm:f>
          </x14:formula1>
          <xm:sqref>A2:A14</xm:sqref>
        </x14:dataValidation>
        <x14:dataValidation type="list" allowBlank="1" showInputMessage="1" showErrorMessage="1">
          <x14:formula1>
            <xm:f>Reference!$K$2:$K$9</xm:f>
          </x14:formula1>
          <xm:sqref>C2:C14</xm:sqref>
        </x14:dataValidation>
        <x14:dataValidation type="list" allowBlank="1" showInputMessage="1" showErrorMessage="1">
          <x14:formula1>
            <xm:f>Metrics!$A$2:$A$31</xm:f>
          </x14:formula1>
          <xm:sqref>AC2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ACTUALS</vt:lpstr>
      <vt:lpstr>FORECASTS</vt:lpstr>
      <vt:lpstr>SLA Compliance Actuals</vt:lpstr>
      <vt:lpstr>Metric Definitions</vt:lpstr>
      <vt:lpstr>Projects</vt:lpstr>
      <vt:lpstr>Schedule</vt:lpstr>
      <vt:lpstr>Metrics</vt:lpstr>
      <vt:lpstr>SLA Definition</vt:lpstr>
      <vt:lpstr>Project SLA Config</vt:lpstr>
      <vt:lpstr>Reference</vt:lpstr>
      <vt:lpstr>Revision History</vt:lpstr>
      <vt:lpstr>ACTUALS!Print_Area</vt:lpstr>
      <vt:lpstr>FORECASTS!Print_Area</vt:lpstr>
      <vt:lpstr>'SLA Compliance Actuals'!Print_Area</vt:lpstr>
      <vt:lpstr>'Project SLA Config'!schedule</vt:lpstr>
      <vt:lpstr>'SLA Compliance Actuals'!schedule</vt:lpstr>
      <vt:lpstr>'SLA Definition'!schedule</vt:lpstr>
      <vt:lpstr>schedule</vt:lpstr>
    </vt:vector>
  </TitlesOfParts>
  <Company>MAXIMUS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Oana S. Cheta</dc:creator>
  <cp:lastModifiedBy>Cecil Beeland</cp:lastModifiedBy>
  <cp:lastPrinted>2013-08-28T21:46:57Z</cp:lastPrinted>
  <dcterms:created xsi:type="dcterms:W3CDTF">2013-08-28T05:45:47Z</dcterms:created>
  <dcterms:modified xsi:type="dcterms:W3CDTF">2014-04-17T14:56:38Z</dcterms:modified>
</cp:coreProperties>
</file>