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xim\Desktop\EFT\multipath\excel\"/>
    </mc:Choice>
  </mc:AlternateContent>
  <xr:revisionPtr revIDLastSave="0" documentId="13_ncr:1_{C8B18E2D-50BC-4CFE-9F9B-0B2EAF84F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ноголучевость" sheetId="2" r:id="rId1"/>
    <sheet name="Лист1" sheetId="3" state="hidden" r:id="rId2"/>
  </sheets>
  <definedNames>
    <definedName name="_xlnm._FilterDatabase" localSheetId="0" hidden="1">Многолучевость!#REF!</definedName>
    <definedName name="ExternalData_1" localSheetId="0" hidden="1">Многолучевость!$C$1:$V$94</definedName>
    <definedName name="_xlnm.Extract" localSheetId="0">Многолучевость!$X$4:$AF$4</definedName>
    <definedName name="Срез_БС">#N/A</definedName>
    <definedName name="Срез_Год">#N/A</definedName>
    <definedName name="Срез_День">#N/A</definedName>
    <definedName name="Срез_Запись__ч">#N/A</definedName>
    <definedName name="Срез_Месяц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  <c r="D3" i="2"/>
  <c r="D4" i="2"/>
  <c r="D5" i="2"/>
  <c r="D6" i="2"/>
  <c r="D7" i="2"/>
  <c r="D8" i="2"/>
  <c r="D9" i="2"/>
  <c r="D10" i="2"/>
  <c r="E10" i="2" s="1"/>
  <c r="D11" i="2"/>
  <c r="D12" i="2"/>
  <c r="E12" i="2" s="1"/>
  <c r="D13" i="2"/>
  <c r="E13" i="2" s="1"/>
  <c r="D14" i="2"/>
  <c r="E14" i="2" s="1"/>
  <c r="D15" i="2"/>
  <c r="D16" i="2"/>
  <c r="D17" i="2"/>
  <c r="D18" i="2"/>
  <c r="D19" i="2"/>
  <c r="D20" i="2"/>
  <c r="D21" i="2"/>
  <c r="D22" i="2"/>
  <c r="E22" i="2" s="1"/>
  <c r="D23" i="2"/>
  <c r="D24" i="2"/>
  <c r="E24" i="2" s="1"/>
  <c r="D25" i="2"/>
  <c r="E25" i="2" s="1"/>
  <c r="D26" i="2"/>
  <c r="E26" i="2" s="1"/>
  <c r="D27" i="2"/>
  <c r="D28" i="2"/>
  <c r="D29" i="2"/>
  <c r="D30" i="2"/>
  <c r="D31" i="2"/>
  <c r="D32" i="2"/>
  <c r="D33" i="2"/>
  <c r="D34" i="2"/>
  <c r="E34" i="2" s="1"/>
  <c r="D35" i="2"/>
  <c r="D36" i="2"/>
  <c r="E36" i="2" s="1"/>
  <c r="D37" i="2"/>
  <c r="E37" i="2" s="1"/>
  <c r="D38" i="2"/>
  <c r="E38" i="2" s="1"/>
  <c r="D39" i="2"/>
  <c r="D40" i="2"/>
  <c r="D41" i="2"/>
  <c r="D42" i="2"/>
  <c r="D43" i="2"/>
  <c r="D44" i="2"/>
  <c r="D45" i="2"/>
  <c r="D46" i="2"/>
  <c r="E46" i="2" s="1"/>
  <c r="D47" i="2"/>
  <c r="D48" i="2"/>
  <c r="E48" i="2" s="1"/>
  <c r="D49" i="2"/>
  <c r="E49" i="2" s="1"/>
  <c r="D50" i="2"/>
  <c r="E50" i="2" s="1"/>
  <c r="D51" i="2"/>
  <c r="D52" i="2"/>
  <c r="D53" i="2"/>
  <c r="D54" i="2"/>
  <c r="D55" i="2"/>
  <c r="D56" i="2"/>
  <c r="D57" i="2"/>
  <c r="D58" i="2"/>
  <c r="E58" i="2" s="1"/>
  <c r="D59" i="2"/>
  <c r="D60" i="2"/>
  <c r="E60" i="2" s="1"/>
  <c r="D61" i="2"/>
  <c r="E61" i="2" s="1"/>
  <c r="D62" i="2"/>
  <c r="E62" i="2" s="1"/>
  <c r="D63" i="2"/>
  <c r="D64" i="2"/>
  <c r="D65" i="2"/>
  <c r="D66" i="2"/>
  <c r="D67" i="2"/>
  <c r="D68" i="2"/>
  <c r="D69" i="2"/>
  <c r="D70" i="2"/>
  <c r="E70" i="2" s="1"/>
  <c r="D71" i="2"/>
  <c r="D72" i="2"/>
  <c r="E72" i="2" s="1"/>
  <c r="D73" i="2"/>
  <c r="E73" i="2" s="1"/>
  <c r="D74" i="2"/>
  <c r="E74" i="2" s="1"/>
  <c r="D75" i="2"/>
  <c r="D76" i="2"/>
  <c r="D77" i="2"/>
  <c r="D78" i="2"/>
  <c r="D79" i="2"/>
  <c r="D80" i="2"/>
  <c r="D81" i="2"/>
  <c r="D82" i="2"/>
  <c r="E82" i="2" s="1"/>
  <c r="D83" i="2"/>
  <c r="E83" i="2" s="1"/>
  <c r="D84" i="2"/>
  <c r="E84" i="2" s="1"/>
  <c r="D85" i="2"/>
  <c r="E85" i="2" s="1"/>
  <c r="D86" i="2"/>
  <c r="E86" i="2" s="1"/>
  <c r="D87" i="2"/>
  <c r="D88" i="2"/>
  <c r="E88" i="2" s="1"/>
  <c r="D89" i="2"/>
  <c r="D90" i="2"/>
  <c r="D91" i="2"/>
  <c r="D92" i="2"/>
  <c r="D93" i="2"/>
  <c r="D94" i="2"/>
  <c r="E94" i="2" s="1"/>
  <c r="E3" i="2"/>
  <c r="E4" i="2"/>
  <c r="E5" i="2"/>
  <c r="E6" i="2"/>
  <c r="E7" i="2"/>
  <c r="E8" i="2"/>
  <c r="E9" i="2"/>
  <c r="E11" i="2"/>
  <c r="E15" i="2"/>
  <c r="E16" i="2"/>
  <c r="E17" i="2"/>
  <c r="E18" i="2"/>
  <c r="E19" i="2"/>
  <c r="E20" i="2"/>
  <c r="E21" i="2"/>
  <c r="E23" i="2"/>
  <c r="E27" i="2"/>
  <c r="E28" i="2"/>
  <c r="E29" i="2"/>
  <c r="E30" i="2"/>
  <c r="E31" i="2"/>
  <c r="E32" i="2"/>
  <c r="E33" i="2"/>
  <c r="E35" i="2"/>
  <c r="E39" i="2"/>
  <c r="E40" i="2"/>
  <c r="E41" i="2"/>
  <c r="E42" i="2"/>
  <c r="E43" i="2"/>
  <c r="E44" i="2"/>
  <c r="E45" i="2"/>
  <c r="E47" i="2"/>
  <c r="E51" i="2"/>
  <c r="E52" i="2"/>
  <c r="E53" i="2"/>
  <c r="E54" i="2"/>
  <c r="E55" i="2"/>
  <c r="E56" i="2"/>
  <c r="E57" i="2"/>
  <c r="E59" i="2"/>
  <c r="E63" i="2"/>
  <c r="E64" i="2"/>
  <c r="E65" i="2"/>
  <c r="E66" i="2"/>
  <c r="E67" i="2"/>
  <c r="E68" i="2"/>
  <c r="E69" i="2"/>
  <c r="E71" i="2"/>
  <c r="E75" i="2"/>
  <c r="E76" i="2"/>
  <c r="E77" i="2"/>
  <c r="E78" i="2"/>
  <c r="E79" i="2"/>
  <c r="E80" i="2"/>
  <c r="E81" i="2"/>
  <c r="E87" i="2"/>
  <c r="E89" i="2"/>
  <c r="E90" i="2"/>
  <c r="E91" i="2"/>
  <c r="E92" i="2"/>
  <c r="E93" i="2"/>
  <c r="H2" i="2"/>
  <c r="H3" i="2"/>
  <c r="H4" i="2"/>
  <c r="K4" i="2" s="1"/>
  <c r="L4" i="2" s="1"/>
  <c r="H5" i="2"/>
  <c r="H6" i="2"/>
  <c r="H7" i="2"/>
  <c r="K7" i="2" s="1"/>
  <c r="L7" i="2" s="1"/>
  <c r="H8" i="2"/>
  <c r="K8" i="2" s="1"/>
  <c r="L8" i="2" s="1"/>
  <c r="H9" i="2"/>
  <c r="K9" i="2" s="1"/>
  <c r="L9" i="2" s="1"/>
  <c r="H10" i="2"/>
  <c r="H11" i="2"/>
  <c r="H12" i="2"/>
  <c r="K12" i="2" s="1"/>
  <c r="H13" i="2"/>
  <c r="K13" i="2" s="1"/>
  <c r="H14" i="2"/>
  <c r="H15" i="2"/>
  <c r="H16" i="2"/>
  <c r="K16" i="2" s="1"/>
  <c r="L16" i="2" s="1"/>
  <c r="H17" i="2"/>
  <c r="H18" i="2"/>
  <c r="H19" i="2"/>
  <c r="K19" i="2" s="1"/>
  <c r="L19" i="2" s="1"/>
  <c r="H20" i="2"/>
  <c r="K20" i="2" s="1"/>
  <c r="L20" i="2" s="1"/>
  <c r="H21" i="2"/>
  <c r="K21" i="2" s="1"/>
  <c r="L21" i="2" s="1"/>
  <c r="H22" i="2"/>
  <c r="H23" i="2"/>
  <c r="H24" i="2"/>
  <c r="H25" i="2"/>
  <c r="K25" i="2" s="1"/>
  <c r="H26" i="2"/>
  <c r="H27" i="2"/>
  <c r="K27" i="2" s="1"/>
  <c r="L27" i="2" s="1"/>
  <c r="H28" i="2"/>
  <c r="K28" i="2" s="1"/>
  <c r="L28" i="2" s="1"/>
  <c r="H29" i="2"/>
  <c r="H30" i="2"/>
  <c r="H31" i="2"/>
  <c r="K31" i="2" s="1"/>
  <c r="L31" i="2" s="1"/>
  <c r="H32" i="2"/>
  <c r="K32" i="2" s="1"/>
  <c r="L32" i="2" s="1"/>
  <c r="H33" i="2"/>
  <c r="H34" i="2"/>
  <c r="H35" i="2"/>
  <c r="H36" i="2"/>
  <c r="H37" i="2"/>
  <c r="H38" i="2"/>
  <c r="H39" i="2"/>
  <c r="H40" i="2"/>
  <c r="K40" i="2" s="1"/>
  <c r="L40" i="2" s="1"/>
  <c r="H41" i="2"/>
  <c r="H42" i="2"/>
  <c r="H43" i="2"/>
  <c r="K43" i="2" s="1"/>
  <c r="L43" i="2" s="1"/>
  <c r="H44" i="2"/>
  <c r="K44" i="2" s="1"/>
  <c r="L44" i="2" s="1"/>
  <c r="H45" i="2"/>
  <c r="K45" i="2" s="1"/>
  <c r="L45" i="2" s="1"/>
  <c r="H46" i="2"/>
  <c r="H47" i="2"/>
  <c r="H48" i="2"/>
  <c r="H49" i="2"/>
  <c r="K49" i="2" s="1"/>
  <c r="H50" i="2"/>
  <c r="H51" i="2"/>
  <c r="H52" i="2"/>
  <c r="K52" i="2" s="1"/>
  <c r="L52" i="2" s="1"/>
  <c r="H53" i="2"/>
  <c r="H54" i="2"/>
  <c r="H55" i="2"/>
  <c r="K55" i="2" s="1"/>
  <c r="L55" i="2" s="1"/>
  <c r="H56" i="2"/>
  <c r="K56" i="2" s="1"/>
  <c r="L56" i="2" s="1"/>
  <c r="H57" i="2"/>
  <c r="K57" i="2" s="1"/>
  <c r="L57" i="2" s="1"/>
  <c r="H58" i="2"/>
  <c r="H59" i="2"/>
  <c r="H60" i="2"/>
  <c r="K60" i="2" s="1"/>
  <c r="H61" i="2"/>
  <c r="K61" i="2" s="1"/>
  <c r="H62" i="2"/>
  <c r="H63" i="2"/>
  <c r="H64" i="2"/>
  <c r="K64" i="2" s="1"/>
  <c r="L64" i="2" s="1"/>
  <c r="H65" i="2"/>
  <c r="H66" i="2"/>
  <c r="H67" i="2"/>
  <c r="K67" i="2" s="1"/>
  <c r="L67" i="2" s="1"/>
  <c r="H68" i="2"/>
  <c r="K68" i="2" s="1"/>
  <c r="L68" i="2" s="1"/>
  <c r="H69" i="2"/>
  <c r="K69" i="2" s="1"/>
  <c r="L69" i="2" s="1"/>
  <c r="H70" i="2"/>
  <c r="H71" i="2"/>
  <c r="H72" i="2"/>
  <c r="H73" i="2"/>
  <c r="K73" i="2" s="1"/>
  <c r="H74" i="2"/>
  <c r="H75" i="2"/>
  <c r="K75" i="2" s="1"/>
  <c r="L75" i="2" s="1"/>
  <c r="H76" i="2"/>
  <c r="K76" i="2" s="1"/>
  <c r="L76" i="2" s="1"/>
  <c r="H77" i="2"/>
  <c r="K77" i="2" s="1"/>
  <c r="L77" i="2" s="1"/>
  <c r="H78" i="2"/>
  <c r="H79" i="2"/>
  <c r="K79" i="2" s="1"/>
  <c r="L79" i="2" s="1"/>
  <c r="H80" i="2"/>
  <c r="K80" i="2" s="1"/>
  <c r="L80" i="2" s="1"/>
  <c r="H81" i="2"/>
  <c r="H82" i="2"/>
  <c r="H83" i="2"/>
  <c r="H84" i="2"/>
  <c r="H85" i="2"/>
  <c r="H86" i="2"/>
  <c r="H87" i="2"/>
  <c r="H88" i="2"/>
  <c r="K88" i="2" s="1"/>
  <c r="H89" i="2"/>
  <c r="H90" i="2"/>
  <c r="H91" i="2"/>
  <c r="K91" i="2" s="1"/>
  <c r="L91" i="2" s="1"/>
  <c r="H92" i="2"/>
  <c r="K92" i="2" s="1"/>
  <c r="L92" i="2" s="1"/>
  <c r="H93" i="2"/>
  <c r="K93" i="2" s="1"/>
  <c r="L93" i="2" s="1"/>
  <c r="H94" i="2"/>
  <c r="K2" i="2"/>
  <c r="K3" i="2"/>
  <c r="K5" i="2"/>
  <c r="L5" i="2" s="1"/>
  <c r="K6" i="2"/>
  <c r="K10" i="2"/>
  <c r="L10" i="2" s="1"/>
  <c r="K11" i="2"/>
  <c r="L11" i="2" s="1"/>
  <c r="K14" i="2"/>
  <c r="K15" i="2"/>
  <c r="L15" i="2" s="1"/>
  <c r="K17" i="2"/>
  <c r="K18" i="2"/>
  <c r="K22" i="2"/>
  <c r="L22" i="2" s="1"/>
  <c r="K23" i="2"/>
  <c r="L23" i="2" s="1"/>
  <c r="K24" i="2"/>
  <c r="K26" i="2"/>
  <c r="K29" i="2"/>
  <c r="K30" i="2"/>
  <c r="K33" i="2"/>
  <c r="L33" i="2" s="1"/>
  <c r="K34" i="2"/>
  <c r="L34" i="2" s="1"/>
  <c r="K35" i="2"/>
  <c r="L35" i="2" s="1"/>
  <c r="K36" i="2"/>
  <c r="K37" i="2"/>
  <c r="K38" i="2"/>
  <c r="K39" i="2"/>
  <c r="L39" i="2" s="1"/>
  <c r="K41" i="2"/>
  <c r="L41" i="2" s="1"/>
  <c r="K42" i="2"/>
  <c r="L42" i="2" s="1"/>
  <c r="K46" i="2"/>
  <c r="L46" i="2" s="1"/>
  <c r="K47" i="2"/>
  <c r="L47" i="2" s="1"/>
  <c r="K48" i="2"/>
  <c r="K50" i="2"/>
  <c r="K51" i="2"/>
  <c r="K53" i="2"/>
  <c r="L53" i="2" s="1"/>
  <c r="K54" i="2"/>
  <c r="K58" i="2"/>
  <c r="L58" i="2" s="1"/>
  <c r="K59" i="2"/>
  <c r="L59" i="2" s="1"/>
  <c r="K62" i="2"/>
  <c r="K63" i="2"/>
  <c r="L63" i="2" s="1"/>
  <c r="K65" i="2"/>
  <c r="K66" i="2"/>
  <c r="K70" i="2"/>
  <c r="L70" i="2" s="1"/>
  <c r="K71" i="2"/>
  <c r="L71" i="2" s="1"/>
  <c r="K72" i="2"/>
  <c r="K74" i="2"/>
  <c r="K78" i="2"/>
  <c r="K81" i="2"/>
  <c r="L81" i="2" s="1"/>
  <c r="K82" i="2"/>
  <c r="L82" i="2" s="1"/>
  <c r="K83" i="2"/>
  <c r="K84" i="2"/>
  <c r="K85" i="2"/>
  <c r="K86" i="2"/>
  <c r="K87" i="2"/>
  <c r="L87" i="2" s="1"/>
  <c r="K89" i="2"/>
  <c r="L89" i="2" s="1"/>
  <c r="K90" i="2"/>
  <c r="L90" i="2" s="1"/>
  <c r="K94" i="2"/>
  <c r="L94" i="2" s="1"/>
  <c r="L3" i="2"/>
  <c r="L6" i="2"/>
  <c r="L17" i="2"/>
  <c r="L18" i="2"/>
  <c r="L29" i="2"/>
  <c r="L30" i="2"/>
  <c r="L51" i="2"/>
  <c r="L54" i="2"/>
  <c r="L65" i="2"/>
  <c r="L66" i="2"/>
  <c r="L78" i="2"/>
  <c r="L73" i="2" l="1"/>
  <c r="L61" i="2"/>
  <c r="L49" i="2"/>
  <c r="L37" i="2"/>
  <c r="L25" i="2"/>
  <c r="L13" i="2"/>
  <c r="L60" i="2"/>
  <c r="L48" i="2"/>
  <c r="L36" i="2"/>
  <c r="L24" i="2"/>
  <c r="L12" i="2"/>
  <c r="L83" i="2"/>
  <c r="L85" i="2"/>
  <c r="L88" i="2"/>
  <c r="L86" i="2"/>
  <c r="L74" i="2"/>
  <c r="L62" i="2"/>
  <c r="L50" i="2"/>
  <c r="L38" i="2"/>
  <c r="L26" i="2"/>
  <c r="L14" i="2"/>
  <c r="L2" i="2"/>
  <c r="L84" i="2"/>
  <c r="L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F1E21-61A8-4867-9E5B-25BC29593347}" keepAlive="1" interval="1" name="Запрос — txt" description="Соединение с запросом &quot;txt&quot; в книге." type="5" refreshedVersion="7" background="1" refreshOnLoad="1" saveData="1">
    <dbPr connection="Provider=Microsoft.Mashup.OleDb.1;Data Source=$Workbook$;Location=txt;Extended Properties=&quot;&quot;" command="SELECT * FROM [txt]"/>
  </connection>
  <connection id="2" xr16:uid="{D95C63EC-B85F-482A-9FF6-D23EEF6326CF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3" xr16:uid="{F80AE5AC-A882-4F6B-9A68-6627BE3D9A3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A735CB92-6B0F-4D37-9D50-0D0F078E7FC0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2B2A61DC-BE0C-41CB-8828-0D810109968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<sst xmlns="http://schemas.openxmlformats.org/spreadsheetml/2006/main" count="592" uniqueCount="65">
  <si>
    <t>БС</t>
  </si>
  <si>
    <t>2021</t>
  </si>
  <si>
    <t>6</t>
  </si>
  <si>
    <t>Год</t>
  </si>
  <si>
    <t>Месяц</t>
  </si>
  <si>
    <t>День</t>
  </si>
  <si>
    <t>Complete observations</t>
  </si>
  <si>
    <t>Deleted observations</t>
  </si>
  <si>
    <t>Moving average MP12</t>
  </si>
  <si>
    <t>Moving average MP21</t>
  </si>
  <si>
    <t>IOD slips</t>
  </si>
  <si>
    <t>IOD or MP slips</t>
  </si>
  <si>
    <t>Time of  end  of window.1</t>
  </si>
  <si>
    <t>Time of  end  of window.2</t>
  </si>
  <si>
    <t>Time of  end  of window.3</t>
  </si>
  <si>
    <t>Time of  end  of window.4</t>
  </si>
  <si>
    <t xml:space="preserve"> MDNG</t>
  </si>
  <si>
    <t>Столбец1</t>
  </si>
  <si>
    <t>Запись, ч</t>
  </si>
  <si>
    <t>Август</t>
  </si>
  <si>
    <t>14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</si>
  <si>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</si>
  <si>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</si>
  <si>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</si>
  <si>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</si>
  <si>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</si>
  <si>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</si>
  <si>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</si>
  <si>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</si>
  <si>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</si>
  <si>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</si>
  <si>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</si>
  <si>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</si>
  <si>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</si>
  <si>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</si>
  <si>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</si>
  <si>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</si>
  <si>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</si>
  <si>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</si>
  <si>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</si>
  <si>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</si>
  <si>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</si>
  <si>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</si>
  <si>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</si>
  <si>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</si>
  <si>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</si>
  <si>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</si>
  <si>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</si>
  <si>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</si>
  <si>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</si>
  <si>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</si>
  <si>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</si>
  <si>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</si>
  <si>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</si>
  <si>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</si>
  <si>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Time of start of window.22</t>
  </si>
  <si>
    <t>num</t>
  </si>
  <si>
    <t>Time of  end  of window.22</t>
  </si>
  <si>
    <t>Время</t>
  </si>
  <si>
    <t xml:space="preserve"> ANGR</t>
  </si>
  <si>
    <t>7</t>
  </si>
  <si>
    <t xml:space="preserve"> IRKT</t>
  </si>
  <si>
    <t xml:space="preserve"> USSB</t>
  </si>
  <si>
    <t>Конец записи</t>
  </si>
  <si>
    <t>Начало записи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</si>
</sst>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dd/m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</dxfs>
  <tableStyles count="1" defaultTableStyle="TableStyleMedium2" defaultPivotStyle="PivotStyleLight16">
    <tableStyle name="EFT" pivot="0" table="0" count="0" xr9:uid="{10FD1D4B-F25D-49D6-BCEF-F1F74A04C164}"/>
  </tableStyles>
  <extLst>
    <ext xmlns:x14="http://schemas.microsoft.com/office/spreadsheetml/2009/9/main" uri="{EB79DEF2-80B8-43e5-95BD-54CBDDF9020C}">
      <x14:slicerStyles defaultSlicerStyle="SlicerStyleLight1">
        <x14:slicerStyle name="EFT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1828800</xdr:colOff>
      <xdr:row>29</xdr:row>
      <xdr:rowOff>89648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БС">
              <a:extLst>
                <a:ext uri="{FF2B5EF4-FFF2-40B4-BE49-F238E27FC236}">
                  <a16:creationId xmlns:a16="http://schemas.microsoft.com/office/drawing/2014/main" id="{41CF05EC-596E-4B31-9F20-C22AAD47433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С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59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1854573</xdr:colOff>
      <xdr:row>0</xdr:row>
      <xdr:rowOff>0</xdr:rowOff>
    </xdr:from>
    <xdr:to>
      <xdr:col>1</xdr:col>
      <xdr:colOff>1744755</xdr:colOff>
      <xdr:row>9</xdr:row>
      <xdr:rowOff>179294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3" name="Год">
              <a:extLst>
                <a:ext uri="{FF2B5EF4-FFF2-40B4-BE49-F238E27FC236}">
                  <a16:creationId xmlns:a16="http://schemas.microsoft.com/office/drawing/2014/main" id="{8FBBB4BB-508D-48EB-ABA5-E548851EEC8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3" y="0"/>
              <a:ext cx="1828800" cy="1994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1848971</xdr:colOff>
      <xdr:row>10</xdr:row>
      <xdr:rowOff>19050</xdr:rowOff>
    </xdr:from>
    <xdr:to>
      <xdr:col>1</xdr:col>
      <xdr:colOff>1739153</xdr:colOff>
      <xdr:row>22</xdr:row>
      <xdr:rowOff>122705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4" name="Месяц">
              <a:extLst>
                <a:ext uri="{FF2B5EF4-FFF2-40B4-BE49-F238E27FC236}">
                  <a16:creationId xmlns:a16="http://schemas.microsoft.com/office/drawing/2014/main" id="{DE03FFAF-E6F8-426D-9C98-F584D26071D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971" y="20361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1854574</xdr:colOff>
      <xdr:row>22</xdr:row>
      <xdr:rowOff>170330</xdr:rowOff>
    </xdr:from>
    <xdr:to>
      <xdr:col>1</xdr:col>
      <xdr:colOff>1744756</xdr:colOff>
      <xdr:row>42</xdr:row>
      <xdr:rowOff>78441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5" name="День">
              <a:extLst>
                <a:ext uri="{FF2B5EF4-FFF2-40B4-BE49-F238E27FC236}">
                  <a16:creationId xmlns:a16="http://schemas.microsoft.com/office/drawing/2014/main" id="{973C3C56-5E4E-4817-B3D7-952E22938CC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н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4" y="4607859"/>
              <a:ext cx="1828800" cy="3942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29</xdr:row>
      <xdr:rowOff>187138</xdr:rowOff>
    </xdr:from>
    <xdr:to>
      <xdr:col>0</xdr:col>
      <xdr:colOff>1828800</xdr:colOff>
      <xdr:row>42</xdr:row>
      <xdr:rowOff>89087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6" name="Запись, ч">
              <a:extLst>
                <a:ext uri="{FF2B5EF4-FFF2-40B4-BE49-F238E27FC236}">
                  <a16:creationId xmlns:a16="http://schemas.microsoft.com/office/drawing/2014/main" id="{93F3F9A0-1F6A-4EDA-8F03-085E9170C53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пись, ч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366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5E970655-04BF-4EB3-A44E-321E2F2664E1}" autoFormatId="16" applyNumberFormats="0" applyBorderFormats="0" applyFontFormats="0" applyPatternFormats="0" applyAlignmentFormats="0" applyWidthHeightFormats="0">
  <queryTableRefresh nextId="78">
    <queryTableFields count="20">
      <queryTableField id="60" name="БС" tableColumnId="10"/>
      <queryTableField id="64" dataBound="0" tableColumnId="19"/>
      <queryTableField id="63" dataBound="0" tableColumnId="18"/>
      <queryTableField id="67" name="Год" tableColumnId="22"/>
      <queryTableField id="68" name="Месяц" tableColumnId="23"/>
      <queryTableField id="65" dataBound="0" tableColumnId="20"/>
      <queryTableField id="69" name="День" tableColumnId="24"/>
      <queryTableField id="70" name="Время" tableColumnId="25"/>
      <queryTableField id="66" dataBound="0" tableColumnId="21"/>
      <queryTableField id="62" dataBound="0" tableColumnId="11"/>
      <queryTableField id="47" name="Time of  end  of window.1" tableColumnId="6"/>
      <queryTableField id="48" name="Time of  end  of window.2" tableColumnId="7"/>
      <queryTableField id="49" name="Time of  end  of window.3" tableColumnId="8"/>
      <queryTableField id="50" name="Time of  end  of window.4" tableColumnId="9"/>
      <queryTableField id="36" name="Complete observations" tableColumnId="12"/>
      <queryTableField id="37" name="Deleted observations" tableColumnId="13"/>
      <queryTableField id="38" name="Moving average MP12" tableColumnId="14"/>
      <queryTableField id="39" name="Moving average MP21" tableColumnId="15"/>
      <queryTableField id="40" name="IOD slips" tableColumnId="16"/>
      <queryTableField id="41" name="IOD or MP slips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С" xr10:uid="{CD48D252-A8E0-415D-B3C9-7362CAECEFC8}" sourceName="БС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572FC11B-4285-49E2-9D47-95DA1CF091D4}" sourceName="Год">
  <extLst>
    <x:ext xmlns:x15="http://schemas.microsoft.com/office/spreadsheetml/2010/11/main" uri="{2F2917AC-EB37-4324-AD4E-5DD8C200BD13}">
      <x15:tableSlicerCache tableId="1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FE52FC2C-4887-4094-BE39-91CA37E5B707}" sourceName="Месяц">
  <extLst>
    <x:ext xmlns:x15="http://schemas.microsoft.com/office/spreadsheetml/2010/11/main" uri="{2F2917AC-EB37-4324-AD4E-5DD8C200BD13}">
      <x15:tableSlicerCache tableId="1" column="2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нь" xr10:uid="{7CC7EDD7-F27E-476F-A890-3AB673FEEF67}" sourceName="День">
  <extLst>
    <x:ext xmlns:x15="http://schemas.microsoft.com/office/spreadsheetml/2010/11/main" uri="{2F2917AC-EB37-4324-AD4E-5DD8C200BD13}">
      <x15:tableSlicerCache tableId="1" column="2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пись__ч" xr10:uid="{00FAE98E-52A1-49C6-A3ED-15F36348E5CE}" sourceName="Запись, ч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С" xr10:uid="{9F634B55-11E7-4071-AC46-C1B6E998A4FE}" cache="Срез_БС" caption="БС" style="SlicerStyleDark5" lockedPosition="1" rowHeight="241300"/>
  <slicer name="Год" xr10:uid="{3B6E43E0-287E-4D56-AE74-A10D502FE699}" cache="Срез_Год" caption="Год" style="SlicerStyleDark5" lockedPosition="1" rowHeight="241300"/>
  <slicer name="Месяц" xr10:uid="{578DFD85-5822-470F-97A9-FF080097E412}" cache="Срез_Месяц" caption="Месяц" style="SlicerStyleDark5" lockedPosition="1" rowHeight="241300"/>
  <slicer name="День" xr10:uid="{06BD8564-B2A2-4828-9085-986BEA16A391}" cache="Срез_День" caption="День" style="SlicerStyleDark5" lockedPosition="1" rowHeight="241300"/>
  <slicer name="Запись, ч" xr10:uid="{561D4B62-95AA-40CD-98D1-8FDCB8C6C42A}" cache="Срез_Запись__ч" caption="Запись, ч" style="SlicerStyleDark5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5EC36-256C-4C5D-954F-A87EE5F09EB8}" name="txt" displayName="txt" ref="C1:V94" tableType="queryTable" headerRowDxfId="22" dataDxfId="20" totalsRowDxfId="21" headerRowBorderDxfId="23" tableBorderDxfId="24">
  <autoFilter ref="C1:V94" xr:uid="{3795EC36-256C-4C5D-954F-A87EE5F09E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0" xr3:uid="{323ECC3A-B69C-4145-B52E-282BBB95FBC5}" uniqueName="10" name="БС" queryTableFieldId="60" dataDxfId="19"/>
    <tableColumn id="19" xr3:uid="{47217F4B-14B6-4C2F-8900-8CA528B42C22}" uniqueName="19" name="Time of start of window.22" queryTableFieldId="64" dataDxfId="18">
      <calculatedColumnFormula>VLOOKUP(txt[[#This Row],[Месяц]],Таблица2[],2)</calculatedColumnFormula>
    </tableColumn>
    <tableColumn id="18" xr3:uid="{14340F6D-3C91-46EE-A393-620504B615A9}" uniqueName="18" name="Начало записи" queryTableFieldId="63" dataDxfId="17">
      <calculatedColumnFormula>DATE(txt[[#This Row],[Год]],txt[[#This Row],[Time of start of window.22]],txt[[#This Row],[День]])+TIME(txt[[#This Row],[Время]],0,0)</calculatedColumnFormula>
    </tableColumn>
    <tableColumn id="22" xr3:uid="{016B3BFC-252A-487A-BE8A-570CCEEB3ECD}" uniqueName="22" name="Год" queryTableFieldId="67" dataDxfId="16"/>
    <tableColumn id="23" xr3:uid="{477C1DC0-347D-4D16-8700-08341E0F1B93}" uniqueName="23" name="Месяц" queryTableFieldId="68" dataDxfId="15"/>
    <tableColumn id="20" xr3:uid="{095EE385-2622-4188-AB1B-14B7E6107BF5}" uniqueName="20" name="Time of  end  of window.22" queryTableFieldId="65" dataDxfId="14">
      <calculatedColumnFormula>VLOOKUP(txt[[#This Row],[Time of  end  of window.2]],Таблица2[],2)</calculatedColumnFormula>
    </tableColumn>
    <tableColumn id="24" xr3:uid="{FC6A482E-FB19-43A8-8F6A-BEE88E4017AD}" uniqueName="24" name="День" queryTableFieldId="69" dataDxfId="13"/>
    <tableColumn id="25" xr3:uid="{4B7D5FFF-289B-4483-A283-39871F54F4C3}" uniqueName="25" name="Время" queryTableFieldId="70" dataDxfId="12"/>
    <tableColumn id="21" xr3:uid="{3D12BAD1-B2BB-4E0D-BA92-D35097CFA418}" uniqueName="21" name="Конец записи" queryTableFieldId="66" dataDxfId="11">
      <calculatedColumnFormula>DATE(txt[[#This Row],[Time of  end  of window.1]],txt[[#This Row],[Time of  end  of window.22]],txt[[#This Row],[Time of  end  of window.3]])+TIME(txt[[#This Row],[Time of  end  of window.4]],0,0)</calculatedColumnFormula>
    </tableColumn>
    <tableColumn id="11" xr3:uid="{46EB8477-5AC9-4B24-BDDA-722D0BFC6170}" uniqueName="11" name="Запись, ч" queryTableFieldId="62" dataDxfId="10">
      <calculatedColumnFormula>IF(HOUR(txt[[#This Row],[Конец записи]]-txt[[#This Row],[Начало записи]])=0,24,HOUR(txt[[#This Row],[Конец записи]]-txt[[#This Row],[Начало записи]]))</calculatedColumnFormula>
    </tableColumn>
    <tableColumn id="6" xr3:uid="{EA2B6CE2-FE78-45AD-B943-DEB1AC7B9B67}" uniqueName="6" name="Time of  end  of window.1" queryTableFieldId="47" dataDxfId="9"/>
    <tableColumn id="7" xr3:uid="{31990235-469C-4F31-B255-C1F662143FBE}" uniqueName="7" name="Time of  end  of window.2" queryTableFieldId="48" dataDxfId="8"/>
    <tableColumn id="8" xr3:uid="{B9C1F55A-6366-426F-A70A-73F77212EDC3}" uniqueName="8" name="Time of  end  of window.3" queryTableFieldId="49" dataDxfId="7"/>
    <tableColumn id="9" xr3:uid="{DD2D8613-3CC4-4639-87BE-985DF7D57023}" uniqueName="9" name="Time of  end  of window.4" queryTableFieldId="50" dataDxfId="6"/>
    <tableColumn id="12" xr3:uid="{DE5FA8E5-4CD3-4E2B-BEEA-84E35C794525}" uniqueName="12" name="Complete observations" queryTableFieldId="36" dataDxfId="5"/>
    <tableColumn id="13" xr3:uid="{6603F5F5-E3C5-4E02-9312-CA7A5B19E176}" uniqueName="13" name="Deleted observations" queryTableFieldId="37" dataDxfId="4"/>
    <tableColumn id="14" xr3:uid="{C05D7238-358E-41AB-B44B-8BD40E42B381}" uniqueName="14" name="Moving average MP12" queryTableFieldId="38" dataDxfId="3"/>
    <tableColumn id="15" xr3:uid="{268EF0CF-3429-426B-A3EF-851D72962FD7}" uniqueName="15" name="Moving average MP21" queryTableFieldId="39" dataDxfId="2"/>
    <tableColumn id="16" xr3:uid="{2D956DC0-553F-4A3F-88A1-8F968782C180}" uniqueName="16" name="IOD slips" queryTableFieldId="40" dataDxfId="1"/>
    <tableColumn id="17" xr3:uid="{8907DCA3-C124-49B2-8C5F-2DCBAF4C8057}" uniqueName="17" name="IOD or MP slips" queryTableFieldId="41" dataDxfId="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27599-5C21-49E5-BF2A-19C7150D3A47}" name="Таблица2" displayName="Таблица2" ref="B2:C14" totalsRowShown="0">
  <autoFilter ref="B2:C14" xr:uid="{E0727599-5C21-49E5-BF2A-19C7150D3A47}"/>
  <sortState xmlns:xlrd2="http://schemas.microsoft.com/office/spreadsheetml/2017/richdata2" ref="B3:C14">
    <sortCondition ref="B2:B14"/>
  </sortState>
  <tableColumns count="2">
    <tableColumn id="1" xr3:uid="{0F7C79E9-9BB1-40F3-9769-8109DCC13FE6}" name="Столбец1" dataDxfId="25"/>
    <tableColumn id="2" xr3:uid="{8A20FDEE-9ECD-4988-A7CA-D92175E9249A}" name="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FE6-2006-4A47-9F8D-F6A60CE9F3F7}">
  <sheetPr codeName="Лист2"/>
  <dimension ref="C1:V94"/>
  <sheetViews>
    <sheetView showGridLines="0" tabSelected="1" showRuler="0" zoomScale="85" zoomScaleNormal="85" workbookViewId="0">
      <selection activeCell="K13" sqref="K13"/>
    </sheetView>
  </sheetViews>
  <sheetFormatPr defaultColWidth="29.140625" defaultRowHeight="15" x14ac:dyDescent="0.25"/>
  <cols>
    <col min="1" max="2" width="29.140625" style="1"/>
    <col min="3" max="3" width="9" style="1" bestFit="1" customWidth="1"/>
    <col min="4" max="4" width="29.5703125" style="1" hidden="1" customWidth="1"/>
    <col min="5" max="5" width="21.85546875" style="1" bestFit="1" customWidth="1"/>
    <col min="6" max="6" width="6.85546875" style="1" hidden="1" customWidth="1"/>
    <col min="7" max="7" width="9.5703125" style="1" hidden="1" customWidth="1"/>
    <col min="8" max="8" width="29.85546875" style="1" hidden="1" customWidth="1"/>
    <col min="9" max="9" width="8.42578125" style="1" hidden="1" customWidth="1"/>
    <col min="10" max="10" width="9.5703125" style="1" hidden="1" customWidth="1"/>
    <col min="11" max="11" width="20.85546875" style="1" bestFit="1" customWidth="1"/>
    <col min="12" max="12" width="16" style="1" bestFit="1" customWidth="1"/>
    <col min="13" max="16" width="28.85546875" style="1" hidden="1" customWidth="1"/>
    <col min="17" max="17" width="30" style="1" bestFit="1" customWidth="1"/>
    <col min="18" max="18" width="28.42578125" style="1" bestFit="1" customWidth="1"/>
    <col min="19" max="20" width="29" style="1" bestFit="1" customWidth="1"/>
    <col min="21" max="21" width="15.140625" style="1" bestFit="1" customWidth="1"/>
    <col min="22" max="22" width="21.7109375" style="1" bestFit="1" customWidth="1"/>
    <col min="23" max="24" width="25.5703125" style="1" bestFit="1" customWidth="1"/>
    <col min="25" max="25" width="13.85546875" style="1" bestFit="1" customWidth="1"/>
    <col min="26" max="26" width="19.42578125" style="1" bestFit="1" customWidth="1"/>
    <col min="27" max="27" width="19.140625" style="1" bestFit="1" customWidth="1"/>
    <col min="28" max="16384" width="29.140625" style="1"/>
  </cols>
  <sheetData>
    <row r="1" spans="3:22" ht="15.75" x14ac:dyDescent="0.25">
      <c r="C1" s="3" t="s">
        <v>0</v>
      </c>
      <c r="D1" s="3" t="s">
        <v>55</v>
      </c>
      <c r="E1" s="3" t="s">
        <v>64</v>
      </c>
      <c r="F1" s="8" t="s">
        <v>3</v>
      </c>
      <c r="G1" s="8" t="s">
        <v>4</v>
      </c>
      <c r="H1" s="3" t="s">
        <v>57</v>
      </c>
      <c r="I1" s="8" t="s">
        <v>5</v>
      </c>
      <c r="J1" s="8" t="s">
        <v>58</v>
      </c>
      <c r="K1" s="3" t="s">
        <v>63</v>
      </c>
      <c r="L1" s="3" t="s">
        <v>18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10" t="s">
        <v>11</v>
      </c>
    </row>
    <row r="2" spans="3:22" ht="15.75" x14ac:dyDescent="0.25">
      <c r="C2" s="3" t="s">
        <v>59</v>
      </c>
      <c r="D2" s="5">
        <f>VLOOKUP(txt[[#This Row],[Месяц]],Таблица2[],2)</f>
        <v>8</v>
      </c>
      <c r="E2" s="4">
        <f>DATE(txt[[#This Row],[Год]],txt[[#This Row],[Time of start of window.22]],txt[[#This Row],[День]])+TIME(txt[[#This Row],[Время]],0,0)</f>
        <v>44414</v>
      </c>
      <c r="F2" s="8">
        <v>2021</v>
      </c>
      <c r="G2" s="11" t="s">
        <v>19</v>
      </c>
      <c r="H2" s="5">
        <f>VLOOKUP(txt[[#This Row],[Time of  end  of window.2]],Таблица2[],2)</f>
        <v>8</v>
      </c>
      <c r="I2" s="8">
        <v>6</v>
      </c>
      <c r="J2" s="8">
        <v>0</v>
      </c>
      <c r="K2" s="4">
        <f>DATE(txt[[#This Row],[Time of  end  of window.1]],txt[[#This Row],[Time of  end  of window.22]],txt[[#This Row],[Time of  end  of window.3]])+TIME(txt[[#This Row],[Time of  end  of window.4]],0,0)</f>
        <v>44414.041666666664</v>
      </c>
      <c r="L2" s="5">
        <f>IF(HOUR(txt[[#This Row],[Конец записи]]-txt[[#This Row],[Начало записи]])=0,24,HOUR(txt[[#This Row],[Конец записи]]-txt[[#This Row],[Начало записи]]))</f>
        <v>1</v>
      </c>
      <c r="M2" s="5" t="s">
        <v>1</v>
      </c>
      <c r="N2" s="5" t="s">
        <v>19</v>
      </c>
      <c r="O2" s="5" t="s">
        <v>2</v>
      </c>
      <c r="P2" s="5" t="s">
        <v>21</v>
      </c>
      <c r="Q2" s="6">
        <v>4941</v>
      </c>
      <c r="R2" s="6">
        <v>532</v>
      </c>
      <c r="S2" s="6">
        <v>6.1645999999999999E-2</v>
      </c>
      <c r="T2" s="6">
        <v>0.179484</v>
      </c>
      <c r="U2" s="6">
        <v>0</v>
      </c>
      <c r="V2" s="7">
        <v>0</v>
      </c>
    </row>
    <row r="3" spans="3:22" ht="15.75" x14ac:dyDescent="0.25">
      <c r="C3" s="3" t="s">
        <v>59</v>
      </c>
      <c r="D3" s="5">
        <f>VLOOKUP(txt[[#This Row],[Месяц]],Таблица2[],2)</f>
        <v>8</v>
      </c>
      <c r="E3" s="4">
        <f>DATE(txt[[#This Row],[Год]],txt[[#This Row],[Time of start of window.22]],txt[[#This Row],[День]])+TIME(txt[[#This Row],[Время]],0,0)</f>
        <v>44414</v>
      </c>
      <c r="F3" s="8">
        <v>2021</v>
      </c>
      <c r="G3" s="11" t="s">
        <v>19</v>
      </c>
      <c r="H3" s="5">
        <f>VLOOKUP(txt[[#This Row],[Time of  end  of window.2]],Таблица2[],2)</f>
        <v>8</v>
      </c>
      <c r="I3" s="8">
        <v>6</v>
      </c>
      <c r="J3" s="8">
        <v>0</v>
      </c>
      <c r="K3" s="4">
        <f>DATE(txt[[#This Row],[Time of  end  of window.1]],txt[[#This Row],[Time of  end  of window.22]],txt[[#This Row],[Time of  end  of window.3]])+TIME(txt[[#This Row],[Time of  end  of window.4]],0,0)</f>
        <v>44414.083333333336</v>
      </c>
      <c r="L3" s="5">
        <f>IF(HOUR(txt[[#This Row],[Конец записи]]-txt[[#This Row],[Начало записи]])=0,24,HOUR(txt[[#This Row],[Конец записи]]-txt[[#This Row],[Начало записи]]))</f>
        <v>2</v>
      </c>
      <c r="M3" s="5" t="s">
        <v>1</v>
      </c>
      <c r="N3" s="5" t="s">
        <v>19</v>
      </c>
      <c r="O3" s="5" t="s">
        <v>2</v>
      </c>
      <c r="P3" s="5" t="s">
        <v>22</v>
      </c>
      <c r="Q3" s="6">
        <v>10269</v>
      </c>
      <c r="R3" s="6">
        <v>1255</v>
      </c>
      <c r="S3" s="6">
        <v>7.4922000000000002E-2</v>
      </c>
      <c r="T3" s="6">
        <v>0.18265600000000001</v>
      </c>
      <c r="U3" s="6">
        <v>0</v>
      </c>
      <c r="V3" s="7">
        <v>0</v>
      </c>
    </row>
    <row r="4" spans="3:22" ht="15.75" x14ac:dyDescent="0.25">
      <c r="C4" s="3" t="s">
        <v>59</v>
      </c>
      <c r="D4" s="5">
        <f>VLOOKUP(txt[[#This Row],[Месяц]],Таблица2[],2)</f>
        <v>8</v>
      </c>
      <c r="E4" s="4">
        <f>DATE(txt[[#This Row],[Год]],txt[[#This Row],[Time of start of window.22]],txt[[#This Row],[День]])+TIME(txt[[#This Row],[Время]],0,0)</f>
        <v>44414</v>
      </c>
      <c r="F4" s="8">
        <v>2021</v>
      </c>
      <c r="G4" s="11" t="s">
        <v>19</v>
      </c>
      <c r="H4" s="5">
        <f>VLOOKUP(txt[[#This Row],[Time of  end  of window.2]],Таблица2[],2)</f>
        <v>8</v>
      </c>
      <c r="I4" s="8">
        <v>6</v>
      </c>
      <c r="J4" s="8">
        <v>0</v>
      </c>
      <c r="K4" s="4">
        <f>DATE(txt[[#This Row],[Time of  end  of window.1]],txt[[#This Row],[Time of  end  of window.22]],txt[[#This Row],[Time of  end  of window.3]])+TIME(txt[[#This Row],[Time of  end  of window.4]],0,0)</f>
        <v>44414.125</v>
      </c>
      <c r="L4" s="5">
        <f>IF(HOUR(txt[[#This Row],[Конец записи]]-txt[[#This Row],[Начало записи]])=0,24,HOUR(txt[[#This Row],[Конец записи]]-txt[[#This Row],[Начало записи]]))</f>
        <v>3</v>
      </c>
      <c r="M4" s="5" t="s">
        <v>1</v>
      </c>
      <c r="N4" s="5" t="s">
        <v>19</v>
      </c>
      <c r="O4" s="5" t="s">
        <v>2</v>
      </c>
      <c r="P4" s="5" t="s">
        <v>23</v>
      </c>
      <c r="Q4" s="6">
        <v>15386</v>
      </c>
      <c r="R4" s="6">
        <v>1921</v>
      </c>
      <c r="S4" s="6">
        <v>7.8744999999999996E-2</v>
      </c>
      <c r="T4" s="6">
        <v>0.18448999999999999</v>
      </c>
      <c r="U4" s="6">
        <v>1</v>
      </c>
      <c r="V4" s="7">
        <v>1</v>
      </c>
    </row>
    <row r="5" spans="3:22" ht="15.75" x14ac:dyDescent="0.25">
      <c r="C5" s="3" t="s">
        <v>59</v>
      </c>
      <c r="D5" s="5">
        <f>VLOOKUP(txt[[#This Row],[Месяц]],Таблица2[],2)</f>
        <v>8</v>
      </c>
      <c r="E5" s="4">
        <f>DATE(txt[[#This Row],[Год]],txt[[#This Row],[Time of start of window.22]],txt[[#This Row],[День]])+TIME(txt[[#This Row],[Время]],0,0)</f>
        <v>44414</v>
      </c>
      <c r="F5" s="8">
        <v>2021</v>
      </c>
      <c r="G5" s="11" t="s">
        <v>19</v>
      </c>
      <c r="H5" s="5">
        <f>VLOOKUP(txt[[#This Row],[Time of  end  of window.2]],Таблица2[],2)</f>
        <v>8</v>
      </c>
      <c r="I5" s="8">
        <v>6</v>
      </c>
      <c r="J5" s="8">
        <v>0</v>
      </c>
      <c r="K5" s="4">
        <f>DATE(txt[[#This Row],[Time of  end  of window.1]],txt[[#This Row],[Time of  end  of window.22]],txt[[#This Row],[Time of  end  of window.3]])+TIME(txt[[#This Row],[Time of  end  of window.4]],0,0)</f>
        <v>44414.166666666664</v>
      </c>
      <c r="L5" s="5">
        <f>IF(HOUR(txt[[#This Row],[Конец записи]]-txt[[#This Row],[Начало записи]])=0,24,HOUR(txt[[#This Row],[Конец записи]]-txt[[#This Row],[Начало записи]]))</f>
        <v>4</v>
      </c>
      <c r="M5" s="5" t="s">
        <v>1</v>
      </c>
      <c r="N5" s="5" t="s">
        <v>19</v>
      </c>
      <c r="O5" s="5" t="s">
        <v>2</v>
      </c>
      <c r="P5" s="5" t="s">
        <v>24</v>
      </c>
      <c r="Q5" s="6">
        <v>21189</v>
      </c>
      <c r="R5" s="6">
        <v>2281</v>
      </c>
      <c r="S5" s="6">
        <v>8.3163000000000001E-2</v>
      </c>
      <c r="T5" s="6">
        <v>0.19386300000000001</v>
      </c>
      <c r="U5" s="6">
        <v>1</v>
      </c>
      <c r="V5" s="7">
        <v>1</v>
      </c>
    </row>
    <row r="6" spans="3:22" ht="15.75" x14ac:dyDescent="0.25">
      <c r="C6" s="3" t="s">
        <v>59</v>
      </c>
      <c r="D6" s="5">
        <f>VLOOKUP(txt[[#This Row],[Месяц]],Таблица2[],2)</f>
        <v>8</v>
      </c>
      <c r="E6" s="4">
        <f>DATE(txt[[#This Row],[Год]],txt[[#This Row],[Time of start of window.22]],txt[[#This Row],[День]])+TIME(txt[[#This Row],[Время]],0,0)</f>
        <v>44414</v>
      </c>
      <c r="F6" s="8">
        <v>2021</v>
      </c>
      <c r="G6" s="11" t="s">
        <v>19</v>
      </c>
      <c r="H6" s="5">
        <f>VLOOKUP(txt[[#This Row],[Time of  end  of window.2]],Таблица2[],2)</f>
        <v>8</v>
      </c>
      <c r="I6" s="8">
        <v>6</v>
      </c>
      <c r="J6" s="8">
        <v>0</v>
      </c>
      <c r="K6" s="4">
        <f>DATE(txt[[#This Row],[Time of  end  of window.1]],txt[[#This Row],[Time of  end  of window.22]],txt[[#This Row],[Time of  end  of window.3]])+TIME(txt[[#This Row],[Time of  end  of window.4]],0,0)</f>
        <v>44414.25</v>
      </c>
      <c r="L6" s="5">
        <f>IF(HOUR(txt[[#This Row],[Конец записи]]-txt[[#This Row],[Начало записи]])=0,24,HOUR(txt[[#This Row],[Конец записи]]-txt[[#This Row],[Начало записи]]))</f>
        <v>6</v>
      </c>
      <c r="M6" s="5" t="s">
        <v>1</v>
      </c>
      <c r="N6" s="5" t="s">
        <v>19</v>
      </c>
      <c r="O6" s="5" t="s">
        <v>2</v>
      </c>
      <c r="P6" s="5" t="s">
        <v>26</v>
      </c>
      <c r="Q6" s="6">
        <v>32174</v>
      </c>
      <c r="R6" s="6">
        <v>2979</v>
      </c>
      <c r="S6" s="6">
        <v>8.8375999999999996E-2</v>
      </c>
      <c r="T6" s="6">
        <v>0.196628</v>
      </c>
      <c r="U6" s="6">
        <v>1</v>
      </c>
      <c r="V6" s="7">
        <v>1</v>
      </c>
    </row>
    <row r="7" spans="3:22" ht="15.75" x14ac:dyDescent="0.25">
      <c r="C7" s="3" t="s">
        <v>59</v>
      </c>
      <c r="D7" s="5">
        <f>VLOOKUP(txt[[#This Row],[Месяц]],Таблица2[],2)</f>
        <v>8</v>
      </c>
      <c r="E7" s="4">
        <f>DATE(txt[[#This Row],[Год]],txt[[#This Row],[Time of start of window.22]],txt[[#This Row],[День]])+TIME(txt[[#This Row],[Время]],0,0)</f>
        <v>44414</v>
      </c>
      <c r="F7" s="8">
        <v>2021</v>
      </c>
      <c r="G7" s="11" t="s">
        <v>19</v>
      </c>
      <c r="H7" s="5">
        <f>VLOOKUP(txt[[#This Row],[Time of  end  of window.2]],Таблица2[],2)</f>
        <v>8</v>
      </c>
      <c r="I7" s="8">
        <v>6</v>
      </c>
      <c r="J7" s="8">
        <v>0</v>
      </c>
      <c r="K7" s="4">
        <f>DATE(txt[[#This Row],[Time of  end  of window.1]],txt[[#This Row],[Time of  end  of window.22]],txt[[#This Row],[Time of  end  of window.3]])+TIME(txt[[#This Row],[Time of  end  of window.4]],0,0)</f>
        <v>44414.5</v>
      </c>
      <c r="L7" s="5">
        <f>IF(HOUR(txt[[#This Row],[Конец записи]]-txt[[#This Row],[Начало записи]])=0,24,HOUR(txt[[#This Row],[Конец записи]]-txt[[#This Row],[Начало записи]]))</f>
        <v>12</v>
      </c>
      <c r="M7" s="5" t="s">
        <v>1</v>
      </c>
      <c r="N7" s="5" t="s">
        <v>19</v>
      </c>
      <c r="O7" s="5" t="s">
        <v>2</v>
      </c>
      <c r="P7" s="5" t="s">
        <v>32</v>
      </c>
      <c r="Q7" s="6">
        <v>65421</v>
      </c>
      <c r="R7" s="6">
        <v>3431</v>
      </c>
      <c r="S7" s="6">
        <v>0.112077</v>
      </c>
      <c r="T7" s="6">
        <v>0.20230899999999999</v>
      </c>
      <c r="U7" s="6">
        <v>1</v>
      </c>
      <c r="V7" s="7">
        <v>1</v>
      </c>
    </row>
    <row r="8" spans="3:22" ht="15.75" x14ac:dyDescent="0.25">
      <c r="C8" s="3" t="s">
        <v>59</v>
      </c>
      <c r="D8" s="5">
        <f>VLOOKUP(txt[[#This Row],[Месяц]],Таблица2[],2)</f>
        <v>8</v>
      </c>
      <c r="E8" s="4">
        <f>DATE(txt[[#This Row],[Год]],txt[[#This Row],[Time of start of window.22]],txt[[#This Row],[День]])+TIME(txt[[#This Row],[Время]],0,0)</f>
        <v>44414</v>
      </c>
      <c r="F8" s="8">
        <v>2021</v>
      </c>
      <c r="G8" s="11" t="s">
        <v>19</v>
      </c>
      <c r="H8" s="5">
        <f>VLOOKUP(txt[[#This Row],[Time of  end  of window.2]],Таблица2[],2)</f>
        <v>8</v>
      </c>
      <c r="I8" s="8">
        <v>6</v>
      </c>
      <c r="J8" s="8">
        <v>0</v>
      </c>
      <c r="K8" s="4">
        <f>DATE(txt[[#This Row],[Time of  end  of window.1]],txt[[#This Row],[Time of  end  of window.22]],txt[[#This Row],[Time of  end  of window.3]])+TIME(txt[[#This Row],[Time of  end  of window.4]],0,0)</f>
        <v>44415</v>
      </c>
      <c r="L8" s="5">
        <f>IF(HOUR(txt[[#This Row],[Конец записи]]-txt[[#This Row],[Начало записи]])=0,24,HOUR(txt[[#This Row],[Конец записи]]-txt[[#This Row],[Начало записи]]))</f>
        <v>24</v>
      </c>
      <c r="M8" s="5" t="s">
        <v>1</v>
      </c>
      <c r="N8" s="5" t="s">
        <v>19</v>
      </c>
      <c r="O8" s="5" t="s">
        <v>60</v>
      </c>
      <c r="P8" s="5" t="s">
        <v>43</v>
      </c>
      <c r="Q8" s="6">
        <v>127186</v>
      </c>
      <c r="R8" s="6">
        <v>8445</v>
      </c>
      <c r="S8" s="6">
        <v>0.15657599999999999</v>
      </c>
      <c r="T8" s="6">
        <v>0.23629900000000001</v>
      </c>
      <c r="U8" s="6">
        <v>2</v>
      </c>
      <c r="V8" s="7">
        <v>2</v>
      </c>
    </row>
    <row r="9" spans="3:22" ht="15.75" x14ac:dyDescent="0.25">
      <c r="C9" s="3" t="s">
        <v>61</v>
      </c>
      <c r="D9" s="5">
        <f>VLOOKUP(txt[[#This Row],[Месяц]],Таблица2[],2)</f>
        <v>8</v>
      </c>
      <c r="E9" s="4">
        <f>DATE(txt[[#This Row],[Год]],txt[[#This Row],[Time of start of window.22]],txt[[#This Row],[День]])+TIME(txt[[#This Row],[Время]],0,0)</f>
        <v>44414</v>
      </c>
      <c r="F9" s="8">
        <v>2021</v>
      </c>
      <c r="G9" s="11" t="s">
        <v>19</v>
      </c>
      <c r="H9" s="5">
        <f>VLOOKUP(txt[[#This Row],[Time of  end  of window.2]],Таблица2[],2)</f>
        <v>8</v>
      </c>
      <c r="I9" s="8">
        <v>6</v>
      </c>
      <c r="J9" s="8">
        <v>0</v>
      </c>
      <c r="K9" s="4">
        <f>DATE(txt[[#This Row],[Time of  end  of window.1]],txt[[#This Row],[Time of  end  of window.22]],txt[[#This Row],[Time of  end  of window.3]])+TIME(txt[[#This Row],[Time of  end  of window.4]],0,0)</f>
        <v>44414.041666666664</v>
      </c>
      <c r="L9" s="5">
        <f>IF(HOUR(txt[[#This Row],[Конец записи]]-txt[[#This Row],[Начало записи]])=0,24,HOUR(txt[[#This Row],[Конец записи]]-txt[[#This Row],[Начало записи]]))</f>
        <v>1</v>
      </c>
      <c r="M9" s="5" t="s">
        <v>1</v>
      </c>
      <c r="N9" s="5" t="s">
        <v>19</v>
      </c>
      <c r="O9" s="5" t="s">
        <v>2</v>
      </c>
      <c r="P9" s="5" t="s">
        <v>21</v>
      </c>
      <c r="Q9" s="6">
        <v>4920</v>
      </c>
      <c r="R9" s="6">
        <v>541</v>
      </c>
      <c r="S9" s="6">
        <v>3.1661000000000002E-2</v>
      </c>
      <c r="T9" s="6">
        <v>0.28454800000000002</v>
      </c>
      <c r="U9" s="6">
        <v>0</v>
      </c>
      <c r="V9" s="7">
        <v>0</v>
      </c>
    </row>
    <row r="10" spans="3:22" ht="15.75" x14ac:dyDescent="0.25">
      <c r="C10" s="3" t="s">
        <v>61</v>
      </c>
      <c r="D10" s="5">
        <f>VLOOKUP(txt[[#This Row],[Месяц]],Таблица2[],2)</f>
        <v>8</v>
      </c>
      <c r="E10" s="4">
        <f>DATE(txt[[#This Row],[Год]],txt[[#This Row],[Time of start of window.22]],txt[[#This Row],[День]])+TIME(txt[[#This Row],[Время]],0,0)</f>
        <v>44414</v>
      </c>
      <c r="F10" s="8">
        <v>2021</v>
      </c>
      <c r="G10" s="11" t="s">
        <v>19</v>
      </c>
      <c r="H10" s="5">
        <f>VLOOKUP(txt[[#This Row],[Time of  end  of window.2]],Таблица2[],2)</f>
        <v>8</v>
      </c>
      <c r="I10" s="8">
        <v>6</v>
      </c>
      <c r="J10" s="8">
        <v>0</v>
      </c>
      <c r="K10" s="4">
        <f>DATE(txt[[#This Row],[Time of  end  of window.1]],txt[[#This Row],[Time of  end  of window.22]],txt[[#This Row],[Time of  end  of window.3]])+TIME(txt[[#This Row],[Time of  end  of window.4]],0,0)</f>
        <v>44414.083333333336</v>
      </c>
      <c r="L10" s="5">
        <f>IF(HOUR(txt[[#This Row],[Конец записи]]-txt[[#This Row],[Начало записи]])=0,24,HOUR(txt[[#This Row],[Конец записи]]-txt[[#This Row],[Начало записи]]))</f>
        <v>2</v>
      </c>
      <c r="M10" s="5" t="s">
        <v>1</v>
      </c>
      <c r="N10" s="5" t="s">
        <v>19</v>
      </c>
      <c r="O10" s="5" t="s">
        <v>2</v>
      </c>
      <c r="P10" s="5" t="s">
        <v>22</v>
      </c>
      <c r="Q10" s="6">
        <v>10201</v>
      </c>
      <c r="R10" s="6">
        <v>1275</v>
      </c>
      <c r="S10" s="6">
        <v>7.0682999999999996E-2</v>
      </c>
      <c r="T10" s="6">
        <v>0.342559</v>
      </c>
      <c r="U10" s="6">
        <v>2</v>
      </c>
      <c r="V10" s="7">
        <v>2</v>
      </c>
    </row>
    <row r="11" spans="3:22" ht="15.75" x14ac:dyDescent="0.25">
      <c r="C11" s="3" t="s">
        <v>61</v>
      </c>
      <c r="D11" s="5">
        <f>VLOOKUP(txt[[#This Row],[Месяц]],Таблица2[],2)</f>
        <v>8</v>
      </c>
      <c r="E11" s="4">
        <f>DATE(txt[[#This Row],[Год]],txt[[#This Row],[Time of start of window.22]],txt[[#This Row],[День]])+TIME(txt[[#This Row],[Время]],0,0)</f>
        <v>44414</v>
      </c>
      <c r="F11" s="8">
        <v>2021</v>
      </c>
      <c r="G11" s="11" t="s">
        <v>19</v>
      </c>
      <c r="H11" s="5">
        <f>VLOOKUP(txt[[#This Row],[Time of  end  of window.2]],Таблица2[],2)</f>
        <v>8</v>
      </c>
      <c r="I11" s="8">
        <v>6</v>
      </c>
      <c r="J11" s="8">
        <v>0</v>
      </c>
      <c r="K11" s="4">
        <f>DATE(txt[[#This Row],[Time of  end  of window.1]],txt[[#This Row],[Time of  end  of window.22]],txt[[#This Row],[Time of  end  of window.3]])+TIME(txt[[#This Row],[Time of  end  of window.4]],0,0)</f>
        <v>44414.125</v>
      </c>
      <c r="L11" s="5">
        <f>IF(HOUR(txt[[#This Row],[Конец записи]]-txt[[#This Row],[Начало записи]])=0,24,HOUR(txt[[#This Row],[Конец записи]]-txt[[#This Row],[Начало записи]]))</f>
        <v>3</v>
      </c>
      <c r="M11" s="5" t="s">
        <v>1</v>
      </c>
      <c r="N11" s="5" t="s">
        <v>19</v>
      </c>
      <c r="O11" s="5" t="s">
        <v>2</v>
      </c>
      <c r="P11" s="5" t="s">
        <v>23</v>
      </c>
      <c r="Q11" s="6">
        <v>15224</v>
      </c>
      <c r="R11" s="6">
        <v>1961</v>
      </c>
      <c r="S11" s="6">
        <v>7.7186000000000005E-2</v>
      </c>
      <c r="T11" s="6">
        <v>0.36704799999999999</v>
      </c>
      <c r="U11" s="6">
        <v>3</v>
      </c>
      <c r="V11" s="7">
        <v>3</v>
      </c>
    </row>
    <row r="12" spans="3:22" ht="15.75" x14ac:dyDescent="0.25">
      <c r="C12" s="3" t="s">
        <v>61</v>
      </c>
      <c r="D12" s="5">
        <f>VLOOKUP(txt[[#This Row],[Месяц]],Таблица2[],2)</f>
        <v>8</v>
      </c>
      <c r="E12" s="4">
        <f>DATE(txt[[#This Row],[Год]],txt[[#This Row],[Time of start of window.22]],txt[[#This Row],[День]])+TIME(txt[[#This Row],[Время]],0,0)</f>
        <v>44414</v>
      </c>
      <c r="F12" s="8">
        <v>2021</v>
      </c>
      <c r="G12" s="11" t="s">
        <v>19</v>
      </c>
      <c r="H12" s="5">
        <f>VLOOKUP(txt[[#This Row],[Time of  end  of window.2]],Таблица2[],2)</f>
        <v>8</v>
      </c>
      <c r="I12" s="8">
        <v>6</v>
      </c>
      <c r="J12" s="8">
        <v>0</v>
      </c>
      <c r="K12" s="4">
        <f>DATE(txt[[#This Row],[Time of  end  of window.1]],txt[[#This Row],[Time of  end  of window.22]],txt[[#This Row],[Time of  end  of window.3]])+TIME(txt[[#This Row],[Time of  end  of window.4]],0,0)</f>
        <v>44414.166666666664</v>
      </c>
      <c r="L12" s="5">
        <f>IF(HOUR(txt[[#This Row],[Конец записи]]-txt[[#This Row],[Начало записи]])=0,24,HOUR(txt[[#This Row],[Конец записи]]-txt[[#This Row],[Начало записи]]))</f>
        <v>4</v>
      </c>
      <c r="M12" s="5" t="s">
        <v>1</v>
      </c>
      <c r="N12" s="5" t="s">
        <v>19</v>
      </c>
      <c r="O12" s="5" t="s">
        <v>2</v>
      </c>
      <c r="P12" s="5" t="s">
        <v>24</v>
      </c>
      <c r="Q12" s="6">
        <v>21012</v>
      </c>
      <c r="R12" s="6">
        <v>2323</v>
      </c>
      <c r="S12" s="6">
        <v>8.3386000000000002E-2</v>
      </c>
      <c r="T12" s="6">
        <v>0.37020599999999998</v>
      </c>
      <c r="U12" s="6">
        <v>5</v>
      </c>
      <c r="V12" s="7">
        <v>5</v>
      </c>
    </row>
    <row r="13" spans="3:22" ht="15.75" x14ac:dyDescent="0.25">
      <c r="C13" s="3" t="s">
        <v>61</v>
      </c>
      <c r="D13" s="5">
        <f>VLOOKUP(txt[[#This Row],[Месяц]],Таблица2[],2)</f>
        <v>8</v>
      </c>
      <c r="E13" s="4">
        <f>DATE(txt[[#This Row],[Год]],txt[[#This Row],[Time of start of window.22]],txt[[#This Row],[День]])+TIME(txt[[#This Row],[Время]],0,0)</f>
        <v>44414</v>
      </c>
      <c r="F13" s="8">
        <v>2021</v>
      </c>
      <c r="G13" s="11" t="s">
        <v>19</v>
      </c>
      <c r="H13" s="5">
        <f>VLOOKUP(txt[[#This Row],[Time of  end  of window.2]],Таблица2[],2)</f>
        <v>8</v>
      </c>
      <c r="I13" s="8">
        <v>6</v>
      </c>
      <c r="J13" s="8">
        <v>0</v>
      </c>
      <c r="K13" s="4">
        <f>DATE(txt[[#This Row],[Time of  end  of window.1]],txt[[#This Row],[Time of  end  of window.22]],txt[[#This Row],[Time of  end  of window.3]])+TIME(txt[[#This Row],[Time of  end  of window.4]],0,0)</f>
        <v>44414.25</v>
      </c>
      <c r="L13" s="5">
        <f>IF(HOUR(txt[[#This Row],[Конец записи]]-txt[[#This Row],[Начало записи]])=0,24,HOUR(txt[[#This Row],[Конец записи]]-txt[[#This Row],[Начало записи]]))</f>
        <v>6</v>
      </c>
      <c r="M13" s="5" t="s">
        <v>1</v>
      </c>
      <c r="N13" s="5" t="s">
        <v>19</v>
      </c>
      <c r="O13" s="5" t="s">
        <v>2</v>
      </c>
      <c r="P13" s="5" t="s">
        <v>26</v>
      </c>
      <c r="Q13" s="6">
        <v>31635</v>
      </c>
      <c r="R13" s="6">
        <v>3035</v>
      </c>
      <c r="S13" s="6">
        <v>8.6611999999999995E-2</v>
      </c>
      <c r="T13" s="6">
        <v>0.37126300000000001</v>
      </c>
      <c r="U13" s="6">
        <v>8</v>
      </c>
      <c r="V13" s="7">
        <v>8</v>
      </c>
    </row>
    <row r="14" spans="3:22" ht="15.75" x14ac:dyDescent="0.25">
      <c r="C14" s="3" t="s">
        <v>61</v>
      </c>
      <c r="D14" s="5">
        <f>VLOOKUP(txt[[#This Row],[Месяц]],Таблица2[],2)</f>
        <v>8</v>
      </c>
      <c r="E14" s="4">
        <f>DATE(txt[[#This Row],[Год]],txt[[#This Row],[Time of start of window.22]],txt[[#This Row],[День]])+TIME(txt[[#This Row],[Время]],0,0)</f>
        <v>44414</v>
      </c>
      <c r="F14" s="8">
        <v>2021</v>
      </c>
      <c r="G14" s="11" t="s">
        <v>19</v>
      </c>
      <c r="H14" s="5">
        <f>VLOOKUP(txt[[#This Row],[Time of  end  of window.2]],Таблица2[],2)</f>
        <v>8</v>
      </c>
      <c r="I14" s="8">
        <v>6</v>
      </c>
      <c r="J14" s="8">
        <v>0</v>
      </c>
      <c r="K14" s="4">
        <f>DATE(txt[[#This Row],[Time of  end  of window.1]],txt[[#This Row],[Time of  end  of window.22]],txt[[#This Row],[Time of  end  of window.3]])+TIME(txt[[#This Row],[Time of  end  of window.4]],0,0)</f>
        <v>44414.5</v>
      </c>
      <c r="L14" s="5">
        <f>IF(HOUR(txt[[#This Row],[Конец записи]]-txt[[#This Row],[Начало записи]])=0,24,HOUR(txt[[#This Row],[Конец записи]]-txt[[#This Row],[Начало записи]]))</f>
        <v>12</v>
      </c>
      <c r="M14" s="5" t="s">
        <v>1</v>
      </c>
      <c r="N14" s="5" t="s">
        <v>19</v>
      </c>
      <c r="O14" s="5" t="s">
        <v>2</v>
      </c>
      <c r="P14" s="5" t="s">
        <v>32</v>
      </c>
      <c r="Q14" s="6">
        <v>64449</v>
      </c>
      <c r="R14" s="6">
        <v>3432</v>
      </c>
      <c r="S14" s="6">
        <v>0.107267</v>
      </c>
      <c r="T14" s="6">
        <v>0.39299099999999998</v>
      </c>
      <c r="U14" s="6">
        <v>13</v>
      </c>
      <c r="V14" s="7">
        <v>13</v>
      </c>
    </row>
    <row r="15" spans="3:22" ht="15.75" x14ac:dyDescent="0.25">
      <c r="C15" s="3" t="s">
        <v>61</v>
      </c>
      <c r="D15" s="5">
        <f>VLOOKUP(txt[[#This Row],[Месяц]],Таблица2[],2)</f>
        <v>8</v>
      </c>
      <c r="E15" s="4">
        <f>DATE(txt[[#This Row],[Год]],txt[[#This Row],[Time of start of window.22]],txt[[#This Row],[День]])+TIME(txt[[#This Row],[Время]],0,0)</f>
        <v>44414</v>
      </c>
      <c r="F15" s="8">
        <v>2021</v>
      </c>
      <c r="G15" s="11" t="s">
        <v>19</v>
      </c>
      <c r="H15" s="5">
        <f>VLOOKUP(txt[[#This Row],[Time of  end  of window.2]],Таблица2[],2)</f>
        <v>8</v>
      </c>
      <c r="I15" s="8">
        <v>6</v>
      </c>
      <c r="J15" s="8">
        <v>0</v>
      </c>
      <c r="K15" s="4">
        <f>DATE(txt[[#This Row],[Time of  end  of window.1]],txt[[#This Row],[Time of  end  of window.22]],txt[[#This Row],[Time of  end  of window.3]])+TIME(txt[[#This Row],[Time of  end  of window.4]],0,0)</f>
        <v>44415</v>
      </c>
      <c r="L15" s="5">
        <f>IF(HOUR(txt[[#This Row],[Конец записи]]-txt[[#This Row],[Начало записи]])=0,24,HOUR(txt[[#This Row],[Конец записи]]-txt[[#This Row],[Начало записи]]))</f>
        <v>24</v>
      </c>
      <c r="M15" s="5" t="s">
        <v>1</v>
      </c>
      <c r="N15" s="5" t="s">
        <v>19</v>
      </c>
      <c r="O15" s="5" t="s">
        <v>60</v>
      </c>
      <c r="P15" s="5" t="s">
        <v>43</v>
      </c>
      <c r="Q15" s="6">
        <v>124963</v>
      </c>
      <c r="R15" s="6">
        <v>8183</v>
      </c>
      <c r="S15" s="6">
        <v>0.12637899999999999</v>
      </c>
      <c r="T15" s="6">
        <v>0.44025500000000001</v>
      </c>
      <c r="U15" s="6">
        <v>17</v>
      </c>
      <c r="V15" s="7">
        <v>21</v>
      </c>
    </row>
    <row r="16" spans="3:22" ht="15.75" x14ac:dyDescent="0.25">
      <c r="C16" s="3" t="s">
        <v>16</v>
      </c>
      <c r="D16" s="5">
        <f>VLOOKUP(txt[[#This Row],[Месяц]],Таблица2[],2)</f>
        <v>8</v>
      </c>
      <c r="E16" s="4">
        <f>DATE(txt[[#This Row],[Год]],txt[[#This Row],[Time of start of window.22]],txt[[#This Row],[День]])+TIME(txt[[#This Row],[Время]],0,0)</f>
        <v>44422</v>
      </c>
      <c r="F16" s="8">
        <v>2021</v>
      </c>
      <c r="G16" s="11" t="s">
        <v>19</v>
      </c>
      <c r="H16" s="5">
        <f>VLOOKUP(txt[[#This Row],[Time of  end  of window.2]],Таблица2[],2)</f>
        <v>8</v>
      </c>
      <c r="I16" s="8">
        <v>14</v>
      </c>
      <c r="J16" s="8">
        <v>0</v>
      </c>
      <c r="K16" s="4">
        <f>DATE(txt[[#This Row],[Time of  end  of window.1]],txt[[#This Row],[Time of  end  of window.22]],txt[[#This Row],[Time of  end  of window.3]])+TIME(txt[[#This Row],[Time of  end  of window.4]],0,0)</f>
        <v>44422.041666666664</v>
      </c>
      <c r="L16" s="5">
        <f>IF(HOUR(txt[[#This Row],[Конец записи]]-txt[[#This Row],[Начало записи]])=0,24,HOUR(txt[[#This Row],[Конец записи]]-txt[[#This Row],[Начало записи]]))</f>
        <v>1</v>
      </c>
      <c r="M16" s="5" t="s">
        <v>1</v>
      </c>
      <c r="N16" s="5" t="s">
        <v>19</v>
      </c>
      <c r="O16" s="5" t="s">
        <v>20</v>
      </c>
      <c r="P16" s="5" t="s">
        <v>21</v>
      </c>
      <c r="Q16" s="6">
        <v>4937</v>
      </c>
      <c r="R16" s="6">
        <v>361</v>
      </c>
      <c r="S16" s="6">
        <v>9.1510999999999995E-2</v>
      </c>
      <c r="T16" s="6">
        <v>0.183314</v>
      </c>
      <c r="U16" s="6">
        <v>1</v>
      </c>
      <c r="V16" s="7">
        <v>1</v>
      </c>
    </row>
    <row r="17" spans="3:22" ht="15.75" x14ac:dyDescent="0.25">
      <c r="C17" s="3" t="s">
        <v>16</v>
      </c>
      <c r="D17" s="5">
        <f>VLOOKUP(txt[[#This Row],[Месяц]],Таблица2[],2)</f>
        <v>8</v>
      </c>
      <c r="E17" s="4">
        <f>DATE(txt[[#This Row],[Год]],txt[[#This Row],[Time of start of window.22]],txt[[#This Row],[День]])+TIME(txt[[#This Row],[Время]],0,0)</f>
        <v>44422.041666666664</v>
      </c>
      <c r="F17" s="8">
        <v>2021</v>
      </c>
      <c r="G17" s="11" t="s">
        <v>19</v>
      </c>
      <c r="H17" s="5">
        <f>VLOOKUP(txt[[#This Row],[Time of  end  of window.2]],Таблица2[],2)</f>
        <v>8</v>
      </c>
      <c r="I17" s="8">
        <v>14</v>
      </c>
      <c r="J17" s="8">
        <v>1</v>
      </c>
      <c r="K17" s="4">
        <f>DATE(txt[[#This Row],[Time of  end  of window.1]],txt[[#This Row],[Time of  end  of window.22]],txt[[#This Row],[Time of  end  of window.3]])+TIME(txt[[#This Row],[Time of  end  of window.4]],0,0)</f>
        <v>44422.083333333336</v>
      </c>
      <c r="L17" s="5">
        <f>IF(HOUR(txt[[#This Row],[Конец записи]]-txt[[#This Row],[Начало записи]])=0,24,HOUR(txt[[#This Row],[Конец записи]]-txt[[#This Row],[Начало записи]]))</f>
        <v>1</v>
      </c>
      <c r="M17" s="5" t="s">
        <v>1</v>
      </c>
      <c r="N17" s="5" t="s">
        <v>19</v>
      </c>
      <c r="O17" s="5" t="s">
        <v>20</v>
      </c>
      <c r="P17" s="5" t="s">
        <v>22</v>
      </c>
      <c r="Q17" s="6">
        <v>4481</v>
      </c>
      <c r="R17" s="6">
        <v>362</v>
      </c>
      <c r="S17" s="6">
        <v>6.7372000000000001E-2</v>
      </c>
      <c r="T17" s="6">
        <v>0.16670599999999999</v>
      </c>
      <c r="U17" s="6">
        <v>0</v>
      </c>
      <c r="V17" s="7">
        <v>0</v>
      </c>
    </row>
    <row r="18" spans="3:22" ht="15.75" x14ac:dyDescent="0.25">
      <c r="C18" s="3" t="s">
        <v>16</v>
      </c>
      <c r="D18" s="5">
        <f>VLOOKUP(txt[[#This Row],[Месяц]],Таблица2[],2)</f>
        <v>8</v>
      </c>
      <c r="E18" s="4">
        <f>DATE(txt[[#This Row],[Год]],txt[[#This Row],[Time of start of window.22]],txt[[#This Row],[День]])+TIME(txt[[#This Row],[Время]],0,0)</f>
        <v>44422.083333333336</v>
      </c>
      <c r="F18" s="8">
        <v>2021</v>
      </c>
      <c r="G18" s="11" t="s">
        <v>19</v>
      </c>
      <c r="H18" s="5">
        <f>VLOOKUP(txt[[#This Row],[Time of  end  of window.2]],Таблица2[],2)</f>
        <v>8</v>
      </c>
      <c r="I18" s="8">
        <v>14</v>
      </c>
      <c r="J18" s="8">
        <v>2</v>
      </c>
      <c r="K18" s="4">
        <f>DATE(txt[[#This Row],[Time of  end  of window.1]],txt[[#This Row],[Time of  end  of window.22]],txt[[#This Row],[Time of  end  of window.3]])+TIME(txt[[#This Row],[Time of  end  of window.4]],0,0)</f>
        <v>44422.125</v>
      </c>
      <c r="L18" s="5">
        <f>IF(HOUR(txt[[#This Row],[Конец записи]]-txt[[#This Row],[Начало записи]])=0,24,HOUR(txt[[#This Row],[Конец записи]]-txt[[#This Row],[Начало записи]]))</f>
        <v>1</v>
      </c>
      <c r="M18" s="5" t="s">
        <v>1</v>
      </c>
      <c r="N18" s="5" t="s">
        <v>19</v>
      </c>
      <c r="O18" s="5" t="s">
        <v>20</v>
      </c>
      <c r="P18" s="5" t="s">
        <v>23</v>
      </c>
      <c r="Q18" s="6">
        <v>4614</v>
      </c>
      <c r="R18" s="6">
        <v>361</v>
      </c>
      <c r="S18" s="6">
        <v>8.2844000000000001E-2</v>
      </c>
      <c r="T18" s="6">
        <v>0.204485</v>
      </c>
      <c r="U18" s="6">
        <v>0</v>
      </c>
      <c r="V18" s="7">
        <v>0</v>
      </c>
    </row>
    <row r="19" spans="3:22" ht="15.75" x14ac:dyDescent="0.25">
      <c r="C19" s="3" t="s">
        <v>16</v>
      </c>
      <c r="D19" s="5">
        <f>VLOOKUP(txt[[#This Row],[Месяц]],Таблица2[],2)</f>
        <v>8</v>
      </c>
      <c r="E19" s="4">
        <f>DATE(txt[[#This Row],[Год]],txt[[#This Row],[Time of start of window.22]],txt[[#This Row],[День]])+TIME(txt[[#This Row],[Время]],0,0)</f>
        <v>44422.125</v>
      </c>
      <c r="F19" s="8">
        <v>2021</v>
      </c>
      <c r="G19" s="11" t="s">
        <v>19</v>
      </c>
      <c r="H19" s="5">
        <f>VLOOKUP(txt[[#This Row],[Time of  end  of window.2]],Таблица2[],2)</f>
        <v>8</v>
      </c>
      <c r="I19" s="8">
        <v>14</v>
      </c>
      <c r="J19" s="8">
        <v>3</v>
      </c>
      <c r="K19" s="4">
        <f>DATE(txt[[#This Row],[Time of  end  of window.1]],txt[[#This Row],[Time of  end  of window.22]],txt[[#This Row],[Time of  end  of window.3]])+TIME(txt[[#This Row],[Time of  end  of window.4]],0,0)</f>
        <v>44422.166666666664</v>
      </c>
      <c r="L19" s="5">
        <f>IF(HOUR(txt[[#This Row],[Конец записи]]-txt[[#This Row],[Начало записи]])=0,24,HOUR(txt[[#This Row],[Конец записи]]-txt[[#This Row],[Начало записи]]))</f>
        <v>1</v>
      </c>
      <c r="M19" s="5" t="s">
        <v>1</v>
      </c>
      <c r="N19" s="5" t="s">
        <v>19</v>
      </c>
      <c r="O19" s="5" t="s">
        <v>20</v>
      </c>
      <c r="P19" s="5" t="s">
        <v>24</v>
      </c>
      <c r="Q19" s="6">
        <v>5156</v>
      </c>
      <c r="R19" s="6">
        <v>233</v>
      </c>
      <c r="S19" s="6">
        <v>6.6424999999999998E-2</v>
      </c>
      <c r="T19" s="6">
        <v>0.19780300000000001</v>
      </c>
      <c r="U19" s="6">
        <v>0</v>
      </c>
      <c r="V19" s="7">
        <v>0</v>
      </c>
    </row>
    <row r="20" spans="3:22" ht="15.75" x14ac:dyDescent="0.25">
      <c r="C20" s="3" t="s">
        <v>16</v>
      </c>
      <c r="D20" s="5">
        <f>VLOOKUP(txt[[#This Row],[Месяц]],Таблица2[],2)</f>
        <v>8</v>
      </c>
      <c r="E20" s="4">
        <f>DATE(txt[[#This Row],[Год]],txt[[#This Row],[Time of start of window.22]],txt[[#This Row],[День]])+TIME(txt[[#This Row],[Время]],0,0)</f>
        <v>44422.166666666664</v>
      </c>
      <c r="F20" s="8">
        <v>2021</v>
      </c>
      <c r="G20" s="11" t="s">
        <v>19</v>
      </c>
      <c r="H20" s="5">
        <f>VLOOKUP(txt[[#This Row],[Time of  end  of window.2]],Таблица2[],2)</f>
        <v>8</v>
      </c>
      <c r="I20" s="8">
        <v>14</v>
      </c>
      <c r="J20" s="8">
        <v>4</v>
      </c>
      <c r="K20" s="4">
        <f>DATE(txt[[#This Row],[Time of  end  of window.1]],txt[[#This Row],[Time of  end  of window.22]],txt[[#This Row],[Time of  end  of window.3]])+TIME(txt[[#This Row],[Time of  end  of window.4]],0,0)</f>
        <v>44422.208333333336</v>
      </c>
      <c r="L20" s="5">
        <f>IF(HOUR(txt[[#This Row],[Конец записи]]-txt[[#This Row],[Начало записи]])=0,24,HOUR(txt[[#This Row],[Конец записи]]-txt[[#This Row],[Начало записи]]))</f>
        <v>1</v>
      </c>
      <c r="M20" s="5" t="s">
        <v>1</v>
      </c>
      <c r="N20" s="5" t="s">
        <v>19</v>
      </c>
      <c r="O20" s="5" t="s">
        <v>20</v>
      </c>
      <c r="P20" s="5" t="s">
        <v>25</v>
      </c>
      <c r="Q20" s="6">
        <v>5944</v>
      </c>
      <c r="R20" s="6">
        <v>0</v>
      </c>
      <c r="S20" s="6">
        <v>7.1528999999999995E-2</v>
      </c>
      <c r="T20" s="6">
        <v>0.17047499999999999</v>
      </c>
      <c r="U20" s="6">
        <v>0</v>
      </c>
      <c r="V20" s="7">
        <v>0</v>
      </c>
    </row>
    <row r="21" spans="3:22" ht="15.75" x14ac:dyDescent="0.25">
      <c r="C21" s="3" t="s">
        <v>16</v>
      </c>
      <c r="D21" s="5">
        <f>VLOOKUP(txt[[#This Row],[Месяц]],Таблица2[],2)</f>
        <v>8</v>
      </c>
      <c r="E21" s="4">
        <f>DATE(txt[[#This Row],[Год]],txt[[#This Row],[Time of start of window.22]],txt[[#This Row],[День]])+TIME(txt[[#This Row],[Время]],0,0)</f>
        <v>44422.208333333336</v>
      </c>
      <c r="F21" s="8">
        <v>2021</v>
      </c>
      <c r="G21" s="11" t="s">
        <v>19</v>
      </c>
      <c r="H21" s="5">
        <f>VLOOKUP(txt[[#This Row],[Time of  end  of window.2]],Таблица2[],2)</f>
        <v>8</v>
      </c>
      <c r="I21" s="8">
        <v>14</v>
      </c>
      <c r="J21" s="8">
        <v>5</v>
      </c>
      <c r="K21" s="4">
        <f>DATE(txt[[#This Row],[Time of  end  of window.1]],txt[[#This Row],[Time of  end  of window.22]],txt[[#This Row],[Time of  end  of window.3]])+TIME(txt[[#This Row],[Time of  end  of window.4]],0,0)</f>
        <v>44422.25</v>
      </c>
      <c r="L21" s="5">
        <f>IF(HOUR(txt[[#This Row],[Конец записи]]-txt[[#This Row],[Начало записи]])=0,24,HOUR(txt[[#This Row],[Конец записи]]-txt[[#This Row],[Начало записи]]))</f>
        <v>1</v>
      </c>
      <c r="M21" s="5" t="s">
        <v>1</v>
      </c>
      <c r="N21" s="5" t="s">
        <v>19</v>
      </c>
      <c r="O21" s="5" t="s">
        <v>20</v>
      </c>
      <c r="P21" s="5" t="s">
        <v>26</v>
      </c>
      <c r="Q21" s="6">
        <v>6081</v>
      </c>
      <c r="R21" s="6">
        <v>0</v>
      </c>
      <c r="S21" s="6">
        <v>9.8845000000000002E-2</v>
      </c>
      <c r="T21" s="6">
        <v>0.18928500000000001</v>
      </c>
      <c r="U21" s="6">
        <v>0</v>
      </c>
      <c r="V21" s="7">
        <v>0</v>
      </c>
    </row>
    <row r="22" spans="3:22" ht="15.75" x14ac:dyDescent="0.25">
      <c r="C22" s="3" t="s">
        <v>16</v>
      </c>
      <c r="D22" s="5">
        <f>VLOOKUP(txt[[#This Row],[Месяц]],Таблица2[],2)</f>
        <v>8</v>
      </c>
      <c r="E22" s="4">
        <f>DATE(txt[[#This Row],[Год]],txt[[#This Row],[Time of start of window.22]],txt[[#This Row],[День]])+TIME(txt[[#This Row],[Время]],0,0)</f>
        <v>44422.25</v>
      </c>
      <c r="F22" s="8">
        <v>2021</v>
      </c>
      <c r="G22" s="11" t="s">
        <v>19</v>
      </c>
      <c r="H22" s="5">
        <f>VLOOKUP(txt[[#This Row],[Time of  end  of window.2]],Таблица2[],2)</f>
        <v>8</v>
      </c>
      <c r="I22" s="8">
        <v>14</v>
      </c>
      <c r="J22" s="8">
        <v>6</v>
      </c>
      <c r="K22" s="4">
        <f>DATE(txt[[#This Row],[Time of  end  of window.1]],txt[[#This Row],[Time of  end  of window.22]],txt[[#This Row],[Time of  end  of window.3]])+TIME(txt[[#This Row],[Time of  end  of window.4]],0,0)</f>
        <v>44422.291666666664</v>
      </c>
      <c r="L22" s="5">
        <f>IF(HOUR(txt[[#This Row],[Конец записи]]-txt[[#This Row],[Начало записи]])=0,24,HOUR(txt[[#This Row],[Конец записи]]-txt[[#This Row],[Начало записи]]))</f>
        <v>1</v>
      </c>
      <c r="M22" s="5" t="s">
        <v>1</v>
      </c>
      <c r="N22" s="5" t="s">
        <v>19</v>
      </c>
      <c r="O22" s="5" t="s">
        <v>20</v>
      </c>
      <c r="P22" s="5" t="s">
        <v>27</v>
      </c>
      <c r="Q22" s="6">
        <v>6055</v>
      </c>
      <c r="R22" s="6">
        <v>88</v>
      </c>
      <c r="S22" s="6">
        <v>9.0343999999999994E-2</v>
      </c>
      <c r="T22" s="6">
        <v>0.18567800000000001</v>
      </c>
      <c r="U22" s="6">
        <v>0</v>
      </c>
      <c r="V22" s="7">
        <v>0</v>
      </c>
    </row>
    <row r="23" spans="3:22" ht="15.75" x14ac:dyDescent="0.25">
      <c r="C23" s="3" t="s">
        <v>16</v>
      </c>
      <c r="D23" s="5">
        <f>VLOOKUP(txt[[#This Row],[Месяц]],Таблица2[],2)</f>
        <v>8</v>
      </c>
      <c r="E23" s="4">
        <f>DATE(txt[[#This Row],[Год]],txt[[#This Row],[Time of start of window.22]],txt[[#This Row],[День]])+TIME(txt[[#This Row],[Время]],0,0)</f>
        <v>44422.291666666664</v>
      </c>
      <c r="F23" s="8">
        <v>2021</v>
      </c>
      <c r="G23" s="11" t="s">
        <v>19</v>
      </c>
      <c r="H23" s="5">
        <f>VLOOKUP(txt[[#This Row],[Time of  end  of window.2]],Таблица2[],2)</f>
        <v>8</v>
      </c>
      <c r="I23" s="8">
        <v>14</v>
      </c>
      <c r="J23" s="8">
        <v>7</v>
      </c>
      <c r="K23" s="4">
        <f>DATE(txt[[#This Row],[Time of  end  of window.1]],txt[[#This Row],[Time of  end  of window.22]],txt[[#This Row],[Time of  end  of window.3]])+TIME(txt[[#This Row],[Time of  end  of window.4]],0,0)</f>
        <v>44422.333333333336</v>
      </c>
      <c r="L23" s="5">
        <f>IF(HOUR(txt[[#This Row],[Конец записи]]-txt[[#This Row],[Начало записи]])=0,24,HOUR(txt[[#This Row],[Конец записи]]-txt[[#This Row],[Начало записи]]))</f>
        <v>1</v>
      </c>
      <c r="M23" s="5" t="s">
        <v>1</v>
      </c>
      <c r="N23" s="5" t="s">
        <v>19</v>
      </c>
      <c r="O23" s="5" t="s">
        <v>20</v>
      </c>
      <c r="P23" s="5" t="s">
        <v>28</v>
      </c>
      <c r="Q23" s="6">
        <v>5801</v>
      </c>
      <c r="R23" s="6">
        <v>361</v>
      </c>
      <c r="S23" s="6">
        <v>7.8145000000000006E-2</v>
      </c>
      <c r="T23" s="6">
        <v>0.20111000000000001</v>
      </c>
      <c r="U23" s="6">
        <v>0</v>
      </c>
      <c r="V23" s="7">
        <v>0</v>
      </c>
    </row>
    <row r="24" spans="3:22" ht="15.75" x14ac:dyDescent="0.25">
      <c r="C24" s="3" t="s">
        <v>16</v>
      </c>
      <c r="D24" s="5">
        <f>VLOOKUP(txt[[#This Row],[Месяц]],Таблица2[],2)</f>
        <v>8</v>
      </c>
      <c r="E24" s="4">
        <f>DATE(txt[[#This Row],[Год]],txt[[#This Row],[Time of start of window.22]],txt[[#This Row],[День]])+TIME(txt[[#This Row],[Время]],0,0)</f>
        <v>44422.333333333336</v>
      </c>
      <c r="F24" s="8">
        <v>2021</v>
      </c>
      <c r="G24" s="11" t="s">
        <v>19</v>
      </c>
      <c r="H24" s="5">
        <f>VLOOKUP(txt[[#This Row],[Time of  end  of window.2]],Таблица2[],2)</f>
        <v>8</v>
      </c>
      <c r="I24" s="8">
        <v>14</v>
      </c>
      <c r="J24" s="8">
        <v>8</v>
      </c>
      <c r="K24" s="4">
        <f>DATE(txt[[#This Row],[Time of  end  of window.1]],txt[[#This Row],[Time of  end  of window.22]],txt[[#This Row],[Time of  end  of window.3]])+TIME(txt[[#This Row],[Time of  end  of window.4]],0,0)</f>
        <v>44422.375</v>
      </c>
      <c r="L24" s="5">
        <f>IF(HOUR(txt[[#This Row],[Конец записи]]-txt[[#This Row],[Начало записи]])=0,24,HOUR(txt[[#This Row],[Конец записи]]-txt[[#This Row],[Начало записи]]))</f>
        <v>1</v>
      </c>
      <c r="M24" s="5" t="s">
        <v>1</v>
      </c>
      <c r="N24" s="5" t="s">
        <v>19</v>
      </c>
      <c r="O24" s="5" t="s">
        <v>20</v>
      </c>
      <c r="P24" s="5" t="s">
        <v>29</v>
      </c>
      <c r="Q24" s="6">
        <v>5175</v>
      </c>
      <c r="R24" s="6">
        <v>204</v>
      </c>
      <c r="S24" s="6">
        <v>7.4438000000000004E-2</v>
      </c>
      <c r="T24" s="6">
        <v>0.169983</v>
      </c>
      <c r="U24" s="6">
        <v>0</v>
      </c>
      <c r="V24" s="7">
        <v>0</v>
      </c>
    </row>
    <row r="25" spans="3:22" ht="15.75" x14ac:dyDescent="0.25">
      <c r="C25" s="3" t="s">
        <v>16</v>
      </c>
      <c r="D25" s="5">
        <f>VLOOKUP(txt[[#This Row],[Месяц]],Таблица2[],2)</f>
        <v>8</v>
      </c>
      <c r="E25" s="4">
        <f>DATE(txt[[#This Row],[Год]],txt[[#This Row],[Time of start of window.22]],txt[[#This Row],[День]])+TIME(txt[[#This Row],[Время]],0,0)</f>
        <v>44422.375</v>
      </c>
      <c r="F25" s="8">
        <v>2021</v>
      </c>
      <c r="G25" s="11" t="s">
        <v>19</v>
      </c>
      <c r="H25" s="5">
        <f>VLOOKUP(txt[[#This Row],[Time of  end  of window.2]],Таблица2[],2)</f>
        <v>8</v>
      </c>
      <c r="I25" s="8">
        <v>14</v>
      </c>
      <c r="J25" s="8">
        <v>9</v>
      </c>
      <c r="K25" s="4">
        <f>DATE(txt[[#This Row],[Time of  end  of window.1]],txt[[#This Row],[Time of  end  of window.22]],txt[[#This Row],[Time of  end  of window.3]])+TIME(txt[[#This Row],[Time of  end  of window.4]],0,0)</f>
        <v>44422.416666666664</v>
      </c>
      <c r="L25" s="5">
        <f>IF(HOUR(txt[[#This Row],[Конец записи]]-txt[[#This Row],[Начало записи]])=0,24,HOUR(txt[[#This Row],[Конец записи]]-txt[[#This Row],[Начало записи]]))</f>
        <v>1</v>
      </c>
      <c r="M25" s="5" t="s">
        <v>1</v>
      </c>
      <c r="N25" s="5" t="s">
        <v>19</v>
      </c>
      <c r="O25" s="5" t="s">
        <v>20</v>
      </c>
      <c r="P25" s="5" t="s">
        <v>30</v>
      </c>
      <c r="Q25" s="6">
        <v>4496</v>
      </c>
      <c r="R25" s="6">
        <v>67</v>
      </c>
      <c r="S25" s="6">
        <v>0.102891</v>
      </c>
      <c r="T25" s="6">
        <v>0.18646499999999999</v>
      </c>
      <c r="U25" s="6">
        <v>0</v>
      </c>
      <c r="V25" s="7">
        <v>0</v>
      </c>
    </row>
    <row r="26" spans="3:22" ht="15.75" x14ac:dyDescent="0.25">
      <c r="C26" s="3" t="s">
        <v>16</v>
      </c>
      <c r="D26" s="5">
        <f>VLOOKUP(txt[[#This Row],[Месяц]],Таблица2[],2)</f>
        <v>8</v>
      </c>
      <c r="E26" s="4">
        <f>DATE(txt[[#This Row],[Год]],txt[[#This Row],[Time of start of window.22]],txt[[#This Row],[День]])+TIME(txt[[#This Row],[Время]],0,0)</f>
        <v>44422.416666666664</v>
      </c>
      <c r="F26" s="8">
        <v>2021</v>
      </c>
      <c r="G26" s="11" t="s">
        <v>19</v>
      </c>
      <c r="H26" s="5">
        <f>VLOOKUP(txt[[#This Row],[Time of  end  of window.2]],Таблица2[],2)</f>
        <v>8</v>
      </c>
      <c r="I26" s="8">
        <v>14</v>
      </c>
      <c r="J26" s="8">
        <v>10</v>
      </c>
      <c r="K26" s="4">
        <f>DATE(txt[[#This Row],[Time of  end  of window.1]],txt[[#This Row],[Time of  end  of window.22]],txt[[#This Row],[Time of  end  of window.3]])+TIME(txt[[#This Row],[Time of  end  of window.4]],0,0)</f>
        <v>44422.458333333336</v>
      </c>
      <c r="L26" s="5">
        <f>IF(HOUR(txt[[#This Row],[Конец записи]]-txt[[#This Row],[Начало записи]])=0,24,HOUR(txt[[#This Row],[Конец записи]]-txt[[#This Row],[Начало записи]]))</f>
        <v>1</v>
      </c>
      <c r="M26" s="5" t="s">
        <v>1</v>
      </c>
      <c r="N26" s="5" t="s">
        <v>19</v>
      </c>
      <c r="O26" s="5" t="s">
        <v>20</v>
      </c>
      <c r="P26" s="5" t="s">
        <v>31</v>
      </c>
      <c r="Q26" s="6">
        <v>4576</v>
      </c>
      <c r="R26" s="6">
        <v>361</v>
      </c>
      <c r="S26" s="6">
        <v>6.8616999999999997E-2</v>
      </c>
      <c r="T26" s="6">
        <v>0.18645999999999999</v>
      </c>
      <c r="U26" s="6">
        <v>0</v>
      </c>
      <c r="V26" s="7">
        <v>0</v>
      </c>
    </row>
    <row r="27" spans="3:22" ht="15.75" x14ac:dyDescent="0.25">
      <c r="C27" s="3" t="s">
        <v>16</v>
      </c>
      <c r="D27" s="5">
        <f>VLOOKUP(txt[[#This Row],[Месяц]],Таблица2[],2)</f>
        <v>8</v>
      </c>
      <c r="E27" s="4">
        <f>DATE(txt[[#This Row],[Год]],txt[[#This Row],[Time of start of window.22]],txt[[#This Row],[День]])+TIME(txt[[#This Row],[Время]],0,0)</f>
        <v>44422.458333333336</v>
      </c>
      <c r="F27" s="8">
        <v>2021</v>
      </c>
      <c r="G27" s="11" t="s">
        <v>19</v>
      </c>
      <c r="H27" s="5">
        <f>VLOOKUP(txt[[#This Row],[Time of  end  of window.2]],Таблица2[],2)</f>
        <v>8</v>
      </c>
      <c r="I27" s="8">
        <v>14</v>
      </c>
      <c r="J27" s="8">
        <v>11</v>
      </c>
      <c r="K27" s="4">
        <f>DATE(txt[[#This Row],[Time of  end  of window.1]],txt[[#This Row],[Time of  end  of window.22]],txt[[#This Row],[Time of  end  of window.3]])+TIME(txt[[#This Row],[Time of  end  of window.4]],0,0)</f>
        <v>44422.5</v>
      </c>
      <c r="L27" s="5">
        <f>IF(HOUR(txt[[#This Row],[Конец записи]]-txt[[#This Row],[Начало записи]])=0,24,HOUR(txt[[#This Row],[Конец записи]]-txt[[#This Row],[Начало записи]]))</f>
        <v>1</v>
      </c>
      <c r="M27" s="5" t="s">
        <v>1</v>
      </c>
      <c r="N27" s="5" t="s">
        <v>19</v>
      </c>
      <c r="O27" s="5" t="s">
        <v>20</v>
      </c>
      <c r="P27" s="5" t="s">
        <v>32</v>
      </c>
      <c r="Q27" s="6">
        <v>5000</v>
      </c>
      <c r="R27" s="6">
        <v>361</v>
      </c>
      <c r="S27" s="6">
        <v>8.5362999999999994E-2</v>
      </c>
      <c r="T27" s="6">
        <v>0.16666700000000001</v>
      </c>
      <c r="U27" s="6">
        <v>0</v>
      </c>
      <c r="V27" s="7">
        <v>0</v>
      </c>
    </row>
    <row r="28" spans="3:22" ht="15.75" x14ac:dyDescent="0.25">
      <c r="C28" s="3" t="s">
        <v>16</v>
      </c>
      <c r="D28" s="5">
        <f>VLOOKUP(txt[[#This Row],[Месяц]],Таблица2[],2)</f>
        <v>8</v>
      </c>
      <c r="E28" s="4">
        <f>DATE(txt[[#This Row],[Год]],txt[[#This Row],[Time of start of window.22]],txt[[#This Row],[День]])+TIME(txt[[#This Row],[Время]],0,0)</f>
        <v>44422.5</v>
      </c>
      <c r="F28" s="8">
        <v>2021</v>
      </c>
      <c r="G28" s="11" t="s">
        <v>19</v>
      </c>
      <c r="H28" s="5">
        <f>VLOOKUP(txt[[#This Row],[Time of  end  of window.2]],Таблица2[],2)</f>
        <v>8</v>
      </c>
      <c r="I28" s="8">
        <v>14</v>
      </c>
      <c r="J28" s="8">
        <v>12</v>
      </c>
      <c r="K28" s="4">
        <f>DATE(txt[[#This Row],[Time of  end  of window.1]],txt[[#This Row],[Time of  end  of window.22]],txt[[#This Row],[Time of  end  of window.3]])+TIME(txt[[#This Row],[Time of  end  of window.4]],0,0)</f>
        <v>44422.541666666664</v>
      </c>
      <c r="L28" s="5">
        <f>IF(HOUR(txt[[#This Row],[Конец записи]]-txt[[#This Row],[Начало записи]])=0,24,HOUR(txt[[#This Row],[Конец записи]]-txt[[#This Row],[Начало записи]]))</f>
        <v>1</v>
      </c>
      <c r="M28" s="5" t="s">
        <v>1</v>
      </c>
      <c r="N28" s="5" t="s">
        <v>19</v>
      </c>
      <c r="O28" s="5" t="s">
        <v>20</v>
      </c>
      <c r="P28" s="5" t="s">
        <v>33</v>
      </c>
      <c r="Q28" s="6">
        <v>5423</v>
      </c>
      <c r="R28" s="6">
        <v>361</v>
      </c>
      <c r="S28" s="6">
        <v>6.8363999999999994E-2</v>
      </c>
      <c r="T28" s="6">
        <v>0.17364099999999999</v>
      </c>
      <c r="U28" s="6">
        <v>0</v>
      </c>
      <c r="V28" s="7">
        <v>0</v>
      </c>
    </row>
    <row r="29" spans="3:22" ht="15.75" x14ac:dyDescent="0.25">
      <c r="C29" s="3" t="s">
        <v>16</v>
      </c>
      <c r="D29" s="5">
        <f>VLOOKUP(txt[[#This Row],[Месяц]],Таблица2[],2)</f>
        <v>8</v>
      </c>
      <c r="E29" s="4">
        <f>DATE(txt[[#This Row],[Год]],txt[[#This Row],[Time of start of window.22]],txt[[#This Row],[День]])+TIME(txt[[#This Row],[Время]],0,0)</f>
        <v>44422.541666666664</v>
      </c>
      <c r="F29" s="8">
        <v>2021</v>
      </c>
      <c r="G29" s="11" t="s">
        <v>19</v>
      </c>
      <c r="H29" s="5">
        <f>VLOOKUP(txt[[#This Row],[Time of  end  of window.2]],Таблица2[],2)</f>
        <v>8</v>
      </c>
      <c r="I29" s="8">
        <v>14</v>
      </c>
      <c r="J29" s="8">
        <v>13</v>
      </c>
      <c r="K29" s="4">
        <f>DATE(txt[[#This Row],[Time of  end  of window.1]],txt[[#This Row],[Time of  end  of window.22]],txt[[#This Row],[Time of  end  of window.3]])+TIME(txt[[#This Row],[Time of  end  of window.4]],0,0)</f>
        <v>44422.583333333336</v>
      </c>
      <c r="L29" s="5">
        <f>IF(HOUR(txt[[#This Row],[Конец записи]]-txt[[#This Row],[Начало записи]])=0,24,HOUR(txt[[#This Row],[Конец записи]]-txt[[#This Row],[Начало записи]]))</f>
        <v>1</v>
      </c>
      <c r="M29" s="5" t="s">
        <v>1</v>
      </c>
      <c r="N29" s="5" t="s">
        <v>19</v>
      </c>
      <c r="O29" s="5" t="s">
        <v>20</v>
      </c>
      <c r="P29" s="5" t="s">
        <v>20</v>
      </c>
      <c r="Q29" s="6">
        <v>5433</v>
      </c>
      <c r="R29" s="6">
        <v>576</v>
      </c>
      <c r="S29" s="6">
        <v>8.0465999999999996E-2</v>
      </c>
      <c r="T29" s="6">
        <v>0.184387</v>
      </c>
      <c r="U29" s="6">
        <v>0</v>
      </c>
      <c r="V29" s="7">
        <v>0</v>
      </c>
    </row>
    <row r="30" spans="3:22" ht="15.75" x14ac:dyDescent="0.25">
      <c r="C30" s="3" t="s">
        <v>16</v>
      </c>
      <c r="D30" s="5">
        <f>VLOOKUP(txt[[#This Row],[Месяц]],Таблица2[],2)</f>
        <v>8</v>
      </c>
      <c r="E30" s="4">
        <f>DATE(txt[[#This Row],[Год]],txt[[#This Row],[Time of start of window.22]],txt[[#This Row],[День]])+TIME(txt[[#This Row],[Время]],0,0)</f>
        <v>44422.583333333336</v>
      </c>
      <c r="F30" s="8">
        <v>2021</v>
      </c>
      <c r="G30" s="11" t="s">
        <v>19</v>
      </c>
      <c r="H30" s="5">
        <f>VLOOKUP(txt[[#This Row],[Time of  end  of window.2]],Таблица2[],2)</f>
        <v>8</v>
      </c>
      <c r="I30" s="8">
        <v>14</v>
      </c>
      <c r="J30" s="8">
        <v>14</v>
      </c>
      <c r="K30" s="4">
        <f>DATE(txt[[#This Row],[Time of  end  of window.1]],txt[[#This Row],[Time of  end  of window.22]],txt[[#This Row],[Time of  end  of window.3]])+TIME(txt[[#This Row],[Time of  end  of window.4]],0,0)</f>
        <v>44422.625</v>
      </c>
      <c r="L30" s="5">
        <f>IF(HOUR(txt[[#This Row],[Конец записи]]-txt[[#This Row],[Начало записи]])=0,24,HOUR(txt[[#This Row],[Конец записи]]-txt[[#This Row],[Начало записи]]))</f>
        <v>1</v>
      </c>
      <c r="M30" s="5" t="s">
        <v>1</v>
      </c>
      <c r="N30" s="5" t="s">
        <v>19</v>
      </c>
      <c r="O30" s="5" t="s">
        <v>20</v>
      </c>
      <c r="P30" s="5" t="s">
        <v>34</v>
      </c>
      <c r="Q30" s="6">
        <v>5400</v>
      </c>
      <c r="R30" s="6">
        <v>894</v>
      </c>
      <c r="S30" s="6">
        <v>0.10224999999999999</v>
      </c>
      <c r="T30" s="6">
        <v>0.19036700000000001</v>
      </c>
      <c r="U30" s="6">
        <v>0</v>
      </c>
      <c r="V30" s="7">
        <v>0</v>
      </c>
    </row>
    <row r="31" spans="3:22" ht="15.75" x14ac:dyDescent="0.25">
      <c r="C31" s="3" t="s">
        <v>16</v>
      </c>
      <c r="D31" s="5">
        <f>VLOOKUP(txt[[#This Row],[Месяц]],Таблица2[],2)</f>
        <v>8</v>
      </c>
      <c r="E31" s="4">
        <f>DATE(txt[[#This Row],[Год]],txt[[#This Row],[Time of start of window.22]],txt[[#This Row],[День]])+TIME(txt[[#This Row],[Время]],0,0)</f>
        <v>44422.625</v>
      </c>
      <c r="F31" s="8">
        <v>2021</v>
      </c>
      <c r="G31" s="11" t="s">
        <v>19</v>
      </c>
      <c r="H31" s="5">
        <f>VLOOKUP(txt[[#This Row],[Time of  end  of window.2]],Таблица2[],2)</f>
        <v>8</v>
      </c>
      <c r="I31" s="8">
        <v>14</v>
      </c>
      <c r="J31" s="8">
        <v>15</v>
      </c>
      <c r="K31" s="4">
        <f>DATE(txt[[#This Row],[Time of  end  of window.1]],txt[[#This Row],[Time of  end  of window.22]],txt[[#This Row],[Time of  end  of window.3]])+TIME(txt[[#This Row],[Time of  end  of window.4]],0,0)</f>
        <v>44422.666666666664</v>
      </c>
      <c r="L31" s="5">
        <f>IF(HOUR(txt[[#This Row],[Конец записи]]-txt[[#This Row],[Начало записи]])=0,24,HOUR(txt[[#This Row],[Конец записи]]-txt[[#This Row],[Начало записи]]))</f>
        <v>1</v>
      </c>
      <c r="M31" s="5" t="s">
        <v>1</v>
      </c>
      <c r="N31" s="5" t="s">
        <v>19</v>
      </c>
      <c r="O31" s="5" t="s">
        <v>20</v>
      </c>
      <c r="P31" s="5" t="s">
        <v>35</v>
      </c>
      <c r="Q31" s="6">
        <v>5319</v>
      </c>
      <c r="R31" s="6">
        <v>983</v>
      </c>
      <c r="S31" s="6">
        <v>9.7702999999999998E-2</v>
      </c>
      <c r="T31" s="6">
        <v>0.18110899999999999</v>
      </c>
      <c r="U31" s="6">
        <v>0</v>
      </c>
      <c r="V31" s="7">
        <v>0</v>
      </c>
    </row>
    <row r="32" spans="3:22" ht="15.75" x14ac:dyDescent="0.25">
      <c r="C32" s="3" t="s">
        <v>16</v>
      </c>
      <c r="D32" s="5">
        <f>VLOOKUP(txt[[#This Row],[Месяц]],Таблица2[],2)</f>
        <v>8</v>
      </c>
      <c r="E32" s="4">
        <f>DATE(txt[[#This Row],[Год]],txt[[#This Row],[Time of start of window.22]],txt[[#This Row],[День]])+TIME(txt[[#This Row],[Время]],0,0)</f>
        <v>44422.666666666664</v>
      </c>
      <c r="F32" s="8">
        <v>2021</v>
      </c>
      <c r="G32" s="11" t="s">
        <v>19</v>
      </c>
      <c r="H32" s="5">
        <f>VLOOKUP(txt[[#This Row],[Time of  end  of window.2]],Таблица2[],2)</f>
        <v>8</v>
      </c>
      <c r="I32" s="8">
        <v>14</v>
      </c>
      <c r="J32" s="8">
        <v>16</v>
      </c>
      <c r="K32" s="4">
        <f>DATE(txt[[#This Row],[Time of  end  of window.1]],txt[[#This Row],[Time of  end  of window.22]],txt[[#This Row],[Time of  end  of window.3]])+TIME(txt[[#This Row],[Time of  end  of window.4]],0,0)</f>
        <v>44422.708333333336</v>
      </c>
      <c r="L32" s="5">
        <f>IF(HOUR(txt[[#This Row],[Конец записи]]-txt[[#This Row],[Начало записи]])=0,24,HOUR(txt[[#This Row],[Конец записи]]-txt[[#This Row],[Начало записи]]))</f>
        <v>1</v>
      </c>
      <c r="M32" s="5" t="s">
        <v>1</v>
      </c>
      <c r="N32" s="5" t="s">
        <v>19</v>
      </c>
      <c r="O32" s="5" t="s">
        <v>20</v>
      </c>
      <c r="P32" s="5" t="s">
        <v>36</v>
      </c>
      <c r="Q32" s="6">
        <v>5028</v>
      </c>
      <c r="R32" s="6">
        <v>433</v>
      </c>
      <c r="S32" s="6">
        <v>9.8053000000000001E-2</v>
      </c>
      <c r="T32" s="6">
        <v>0.21986800000000001</v>
      </c>
      <c r="U32" s="6">
        <v>0</v>
      </c>
      <c r="V32" s="7">
        <v>0</v>
      </c>
    </row>
    <row r="33" spans="3:22" ht="15.75" x14ac:dyDescent="0.25">
      <c r="C33" s="3" t="s">
        <v>16</v>
      </c>
      <c r="D33" s="5">
        <f>VLOOKUP(txt[[#This Row],[Месяц]],Таблица2[],2)</f>
        <v>8</v>
      </c>
      <c r="E33" s="4">
        <f>DATE(txt[[#This Row],[Год]],txt[[#This Row],[Time of start of window.22]],txt[[#This Row],[День]])+TIME(txt[[#This Row],[Время]],0,0)</f>
        <v>44422.708333333336</v>
      </c>
      <c r="F33" s="8">
        <v>2021</v>
      </c>
      <c r="G33" s="11" t="s">
        <v>19</v>
      </c>
      <c r="H33" s="5">
        <f>VLOOKUP(txt[[#This Row],[Time of  end  of window.2]],Таблица2[],2)</f>
        <v>8</v>
      </c>
      <c r="I33" s="8">
        <v>14</v>
      </c>
      <c r="J33" s="8">
        <v>17</v>
      </c>
      <c r="K33" s="4">
        <f>DATE(txt[[#This Row],[Time of  end  of window.1]],txt[[#This Row],[Time of  end  of window.22]],txt[[#This Row],[Time of  end  of window.3]])+TIME(txt[[#This Row],[Time of  end  of window.4]],0,0)</f>
        <v>44422.75</v>
      </c>
      <c r="L33" s="5">
        <f>IF(HOUR(txt[[#This Row],[Конец записи]]-txt[[#This Row],[Начало записи]])=0,24,HOUR(txt[[#This Row],[Конец записи]]-txt[[#This Row],[Начало записи]]))</f>
        <v>1</v>
      </c>
      <c r="M33" s="5" t="s">
        <v>1</v>
      </c>
      <c r="N33" s="5" t="s">
        <v>19</v>
      </c>
      <c r="O33" s="5" t="s">
        <v>20</v>
      </c>
      <c r="P33" s="5" t="s">
        <v>37</v>
      </c>
      <c r="Q33" s="6">
        <v>4204</v>
      </c>
      <c r="R33" s="6">
        <v>361</v>
      </c>
      <c r="S33" s="6">
        <v>7.3354000000000003E-2</v>
      </c>
      <c r="T33" s="6">
        <v>0.209926</v>
      </c>
      <c r="U33" s="6">
        <v>0</v>
      </c>
      <c r="V33" s="7">
        <v>0</v>
      </c>
    </row>
    <row r="34" spans="3:22" ht="15.75" x14ac:dyDescent="0.25">
      <c r="C34" s="3" t="s">
        <v>16</v>
      </c>
      <c r="D34" s="5">
        <f>VLOOKUP(txt[[#This Row],[Месяц]],Таблица2[],2)</f>
        <v>8</v>
      </c>
      <c r="E34" s="4">
        <f>DATE(txt[[#This Row],[Год]],txt[[#This Row],[Time of start of window.22]],txt[[#This Row],[День]])+TIME(txt[[#This Row],[Время]],0,0)</f>
        <v>44422.75</v>
      </c>
      <c r="F34" s="8">
        <v>2021</v>
      </c>
      <c r="G34" s="11" t="s">
        <v>19</v>
      </c>
      <c r="H34" s="5">
        <f>VLOOKUP(txt[[#This Row],[Time of  end  of window.2]],Таблица2[],2)</f>
        <v>8</v>
      </c>
      <c r="I34" s="8">
        <v>14</v>
      </c>
      <c r="J34" s="8">
        <v>18</v>
      </c>
      <c r="K34" s="4">
        <f>DATE(txt[[#This Row],[Time of  end  of window.1]],txt[[#This Row],[Time of  end  of window.22]],txt[[#This Row],[Time of  end  of window.3]])+TIME(txt[[#This Row],[Time of  end  of window.4]],0,0)</f>
        <v>44422.791666666664</v>
      </c>
      <c r="L34" s="5">
        <f>IF(HOUR(txt[[#This Row],[Конец записи]]-txt[[#This Row],[Начало записи]])=0,24,HOUR(txt[[#This Row],[Конец записи]]-txt[[#This Row],[Начало записи]]))</f>
        <v>1</v>
      </c>
      <c r="M34" s="5" t="s">
        <v>1</v>
      </c>
      <c r="N34" s="5" t="s">
        <v>19</v>
      </c>
      <c r="O34" s="5" t="s">
        <v>20</v>
      </c>
      <c r="P34" s="5" t="s">
        <v>38</v>
      </c>
      <c r="Q34" s="6">
        <v>4795</v>
      </c>
      <c r="R34" s="6">
        <v>361</v>
      </c>
      <c r="S34" s="6">
        <v>0.11110100000000001</v>
      </c>
      <c r="T34" s="6">
        <v>0.227103</v>
      </c>
      <c r="U34" s="6">
        <v>1</v>
      </c>
      <c r="V34" s="7">
        <v>1</v>
      </c>
    </row>
    <row r="35" spans="3:22" ht="15.75" x14ac:dyDescent="0.25">
      <c r="C35" s="3" t="s">
        <v>16</v>
      </c>
      <c r="D35" s="5">
        <f>VLOOKUP(txt[[#This Row],[Месяц]],Таблица2[],2)</f>
        <v>8</v>
      </c>
      <c r="E35" s="4">
        <f>DATE(txt[[#This Row],[Год]],txt[[#This Row],[Time of start of window.22]],txt[[#This Row],[День]])+TIME(txt[[#This Row],[Время]],0,0)</f>
        <v>44422.791666666664</v>
      </c>
      <c r="F35" s="8">
        <v>2021</v>
      </c>
      <c r="G35" s="11" t="s">
        <v>19</v>
      </c>
      <c r="H35" s="5">
        <f>VLOOKUP(txt[[#This Row],[Time of  end  of window.2]],Таблица2[],2)</f>
        <v>8</v>
      </c>
      <c r="I35" s="8">
        <v>14</v>
      </c>
      <c r="J35" s="8">
        <v>19</v>
      </c>
      <c r="K35" s="4">
        <f>DATE(txt[[#This Row],[Time of  end  of window.1]],txt[[#This Row],[Time of  end  of window.22]],txt[[#This Row],[Time of  end  of window.3]])+TIME(txt[[#This Row],[Time of  end  of window.4]],0,0)</f>
        <v>44422.833333333336</v>
      </c>
      <c r="L35" s="5">
        <f>IF(HOUR(txt[[#This Row],[Конец записи]]-txt[[#This Row],[Начало записи]])=0,24,HOUR(txt[[#This Row],[Конец записи]]-txt[[#This Row],[Начало записи]]))</f>
        <v>1</v>
      </c>
      <c r="M35" s="5" t="s">
        <v>1</v>
      </c>
      <c r="N35" s="5" t="s">
        <v>19</v>
      </c>
      <c r="O35" s="5" t="s">
        <v>20</v>
      </c>
      <c r="P35" s="5" t="s">
        <v>39</v>
      </c>
      <c r="Q35" s="6">
        <v>4867</v>
      </c>
      <c r="R35" s="6">
        <v>60</v>
      </c>
      <c r="S35" s="6">
        <v>6.9001000000000007E-2</v>
      </c>
      <c r="T35" s="6">
        <v>0.170512</v>
      </c>
      <c r="U35" s="6">
        <v>0</v>
      </c>
      <c r="V35" s="7">
        <v>0</v>
      </c>
    </row>
    <row r="36" spans="3:22" ht="15.75" x14ac:dyDescent="0.25">
      <c r="C36" s="3" t="s">
        <v>16</v>
      </c>
      <c r="D36" s="5">
        <f>VLOOKUP(txt[[#This Row],[Месяц]],Таблица2[],2)</f>
        <v>8</v>
      </c>
      <c r="E36" s="4">
        <f>DATE(txt[[#This Row],[Год]],txt[[#This Row],[Time of start of window.22]],txt[[#This Row],[День]])+TIME(txt[[#This Row],[Время]],0,0)</f>
        <v>44422.833333333336</v>
      </c>
      <c r="F36" s="8">
        <v>2021</v>
      </c>
      <c r="G36" s="11" t="s">
        <v>19</v>
      </c>
      <c r="H36" s="5">
        <f>VLOOKUP(txt[[#This Row],[Time of  end  of window.2]],Таблица2[],2)</f>
        <v>8</v>
      </c>
      <c r="I36" s="8">
        <v>14</v>
      </c>
      <c r="J36" s="8">
        <v>20</v>
      </c>
      <c r="K36" s="4">
        <f>DATE(txt[[#This Row],[Time of  end  of window.1]],txt[[#This Row],[Time of  end  of window.22]],txt[[#This Row],[Time of  end  of window.3]])+TIME(txt[[#This Row],[Time of  end  of window.4]],0,0)</f>
        <v>44422.875</v>
      </c>
      <c r="L36" s="5">
        <f>IF(HOUR(txt[[#This Row],[Конец записи]]-txt[[#This Row],[Начало записи]])=0,24,HOUR(txt[[#This Row],[Конец записи]]-txt[[#This Row],[Начало записи]]))</f>
        <v>1</v>
      </c>
      <c r="M36" s="5" t="s">
        <v>1</v>
      </c>
      <c r="N36" s="5" t="s">
        <v>19</v>
      </c>
      <c r="O36" s="5" t="s">
        <v>20</v>
      </c>
      <c r="P36" s="5" t="s">
        <v>40</v>
      </c>
      <c r="Q36" s="6">
        <v>5521</v>
      </c>
      <c r="R36" s="6">
        <v>0</v>
      </c>
      <c r="S36" s="6">
        <v>9.9614999999999995E-2</v>
      </c>
      <c r="T36" s="6">
        <v>0.16722200000000001</v>
      </c>
      <c r="U36" s="6">
        <v>0</v>
      </c>
      <c r="V36" s="7">
        <v>0</v>
      </c>
    </row>
    <row r="37" spans="3:22" ht="15.75" x14ac:dyDescent="0.25">
      <c r="C37" s="3" t="s">
        <v>16</v>
      </c>
      <c r="D37" s="5">
        <f>VLOOKUP(txt[[#This Row],[Месяц]],Таблица2[],2)</f>
        <v>8</v>
      </c>
      <c r="E37" s="4">
        <f>DATE(txt[[#This Row],[Год]],txt[[#This Row],[Time of start of window.22]],txt[[#This Row],[День]])+TIME(txt[[#This Row],[Время]],0,0)</f>
        <v>44422.875</v>
      </c>
      <c r="F37" s="8">
        <v>2021</v>
      </c>
      <c r="G37" s="11" t="s">
        <v>19</v>
      </c>
      <c r="H37" s="5">
        <f>VLOOKUP(txt[[#This Row],[Time of  end  of window.2]],Таблица2[],2)</f>
        <v>8</v>
      </c>
      <c r="I37" s="8">
        <v>14</v>
      </c>
      <c r="J37" s="8">
        <v>21</v>
      </c>
      <c r="K37" s="4">
        <f>DATE(txt[[#This Row],[Time of  end  of window.1]],txt[[#This Row],[Time of  end  of window.22]],txt[[#This Row],[Time of  end  of window.3]])+TIME(txt[[#This Row],[Time of  end  of window.4]],0,0)</f>
        <v>44422.916666666664</v>
      </c>
      <c r="L37" s="5">
        <f>IF(HOUR(txt[[#This Row],[Конец записи]]-txt[[#This Row],[Начало записи]])=0,24,HOUR(txt[[#This Row],[Конец записи]]-txt[[#This Row],[Начало записи]]))</f>
        <v>1</v>
      </c>
      <c r="M37" s="5" t="s">
        <v>1</v>
      </c>
      <c r="N37" s="5" t="s">
        <v>19</v>
      </c>
      <c r="O37" s="5" t="s">
        <v>20</v>
      </c>
      <c r="P37" s="5" t="s">
        <v>41</v>
      </c>
      <c r="Q37" s="6">
        <v>5415</v>
      </c>
      <c r="R37" s="6">
        <v>136</v>
      </c>
      <c r="S37" s="6">
        <v>9.1357999999999995E-2</v>
      </c>
      <c r="T37" s="6">
        <v>0.17191699999999999</v>
      </c>
      <c r="U37" s="6">
        <v>0</v>
      </c>
      <c r="V37" s="7">
        <v>0</v>
      </c>
    </row>
    <row r="38" spans="3:22" ht="15.75" x14ac:dyDescent="0.25">
      <c r="C38" s="3" t="s">
        <v>16</v>
      </c>
      <c r="D38" s="5">
        <f>VLOOKUP(txt[[#This Row],[Месяц]],Таблица2[],2)</f>
        <v>8</v>
      </c>
      <c r="E38" s="4">
        <f>DATE(txt[[#This Row],[Год]],txt[[#This Row],[Time of start of window.22]],txt[[#This Row],[День]])+TIME(txt[[#This Row],[Время]],0,0)</f>
        <v>44422.916666666664</v>
      </c>
      <c r="F38" s="8">
        <v>2021</v>
      </c>
      <c r="G38" s="11" t="s">
        <v>19</v>
      </c>
      <c r="H38" s="5">
        <f>VLOOKUP(txt[[#This Row],[Time of  end  of window.2]],Таблица2[],2)</f>
        <v>8</v>
      </c>
      <c r="I38" s="8">
        <v>14</v>
      </c>
      <c r="J38" s="8">
        <v>22</v>
      </c>
      <c r="K38" s="4">
        <f>DATE(txt[[#This Row],[Time of  end  of window.1]],txt[[#This Row],[Time of  end  of window.22]],txt[[#This Row],[Time of  end  of window.3]])+TIME(txt[[#This Row],[Time of  end  of window.4]],0,0)</f>
        <v>44422.958333333336</v>
      </c>
      <c r="L38" s="5">
        <f>IF(HOUR(txt[[#This Row],[Конец записи]]-txt[[#This Row],[Начало записи]])=0,24,HOUR(txt[[#This Row],[Конец записи]]-txt[[#This Row],[Начало записи]]))</f>
        <v>1</v>
      </c>
      <c r="M38" s="5" t="s">
        <v>1</v>
      </c>
      <c r="N38" s="5" t="s">
        <v>19</v>
      </c>
      <c r="O38" s="5" t="s">
        <v>20</v>
      </c>
      <c r="P38" s="5" t="s">
        <v>42</v>
      </c>
      <c r="Q38" s="6">
        <v>5542</v>
      </c>
      <c r="R38" s="6">
        <v>361</v>
      </c>
      <c r="S38" s="6">
        <v>9.0355000000000005E-2</v>
      </c>
      <c r="T38" s="6">
        <v>0.19084200000000001</v>
      </c>
      <c r="U38" s="6">
        <v>0</v>
      </c>
      <c r="V38" s="7">
        <v>0</v>
      </c>
    </row>
    <row r="39" spans="3:22" ht="15.75" x14ac:dyDescent="0.25">
      <c r="C39" s="3" t="s">
        <v>16</v>
      </c>
      <c r="D39" s="5">
        <f>VLOOKUP(txt[[#This Row],[Месяц]],Таблица2[],2)</f>
        <v>8</v>
      </c>
      <c r="E39" s="4">
        <f>DATE(txt[[#This Row],[Год]],txt[[#This Row],[Time of start of window.22]],txt[[#This Row],[День]])+TIME(txt[[#This Row],[Время]],0,0)</f>
        <v>44422.958333333336</v>
      </c>
      <c r="F39" s="8">
        <v>2021</v>
      </c>
      <c r="G39" s="11" t="s">
        <v>19</v>
      </c>
      <c r="H39" s="5">
        <f>VLOOKUP(txt[[#This Row],[Time of  end  of window.2]],Таблица2[],2)</f>
        <v>8</v>
      </c>
      <c r="I39" s="8">
        <v>14</v>
      </c>
      <c r="J39" s="8">
        <v>23</v>
      </c>
      <c r="K39" s="4">
        <f>DATE(txt[[#This Row],[Time of  end  of window.1]],txt[[#This Row],[Time of  end  of window.22]],txt[[#This Row],[Time of  end  of window.3]])+TIME(txt[[#This Row],[Time of  end  of window.4]],0,0)</f>
        <v>44423</v>
      </c>
      <c r="L39" s="5">
        <f>IF(HOUR(txt[[#This Row],[Конец записи]]-txt[[#This Row],[Начало записи]])=0,24,HOUR(txt[[#This Row],[Конец записи]]-txt[[#This Row],[Начало записи]]))</f>
        <v>1</v>
      </c>
      <c r="M39" s="5" t="s">
        <v>1</v>
      </c>
      <c r="N39" s="5" t="s">
        <v>19</v>
      </c>
      <c r="O39" s="5" t="s">
        <v>34</v>
      </c>
      <c r="P39" s="5" t="s">
        <v>43</v>
      </c>
      <c r="Q39" s="6">
        <v>5530</v>
      </c>
      <c r="R39" s="6">
        <v>362</v>
      </c>
      <c r="S39" s="6">
        <v>0.120641</v>
      </c>
      <c r="T39" s="6">
        <v>0.19076099999999999</v>
      </c>
      <c r="U39" s="6">
        <v>0</v>
      </c>
      <c r="V39" s="7">
        <v>0</v>
      </c>
    </row>
    <row r="40" spans="3:22" ht="15.75" x14ac:dyDescent="0.25">
      <c r="C40" s="3" t="s">
        <v>16</v>
      </c>
      <c r="D40" s="5">
        <f>VLOOKUP(txt[[#This Row],[Месяц]],Таблица2[],2)</f>
        <v>8</v>
      </c>
      <c r="E40" s="4">
        <f>DATE(txt[[#This Row],[Год]],txt[[#This Row],[Time of start of window.22]],txt[[#This Row],[День]])+TIME(txt[[#This Row],[Время]],0,0)</f>
        <v>44423</v>
      </c>
      <c r="F40" s="8">
        <v>2021</v>
      </c>
      <c r="G40" s="11" t="s">
        <v>19</v>
      </c>
      <c r="H40" s="5">
        <f>VLOOKUP(txt[[#This Row],[Time of  end  of window.2]],Таблица2[],2)</f>
        <v>8</v>
      </c>
      <c r="I40" s="8">
        <v>15</v>
      </c>
      <c r="J40" s="8">
        <v>0</v>
      </c>
      <c r="K40" s="4">
        <f>DATE(txt[[#This Row],[Time of  end  of window.1]],txt[[#This Row],[Time of  end  of window.22]],txt[[#This Row],[Time of  end  of window.3]])+TIME(txt[[#This Row],[Time of  end  of window.4]],0,0)</f>
        <v>44423.041666666664</v>
      </c>
      <c r="L40" s="5">
        <f>IF(HOUR(txt[[#This Row],[Конец записи]]-txt[[#This Row],[Начало записи]])=0,24,HOUR(txt[[#This Row],[Конец записи]]-txt[[#This Row],[Начало записи]]))</f>
        <v>1</v>
      </c>
      <c r="M40" s="5" t="s">
        <v>1</v>
      </c>
      <c r="N40" s="5" t="s">
        <v>19</v>
      </c>
      <c r="O40" s="5" t="s">
        <v>34</v>
      </c>
      <c r="P40" s="5" t="s">
        <v>21</v>
      </c>
      <c r="Q40" s="6">
        <v>4867</v>
      </c>
      <c r="R40" s="6">
        <v>361</v>
      </c>
      <c r="S40" s="6">
        <v>9.3518000000000004E-2</v>
      </c>
      <c r="T40" s="6">
        <v>0.184943</v>
      </c>
      <c r="U40" s="6">
        <v>0</v>
      </c>
      <c r="V40" s="7">
        <v>0</v>
      </c>
    </row>
    <row r="41" spans="3:22" ht="15.75" x14ac:dyDescent="0.25">
      <c r="C41" s="3" t="s">
        <v>16</v>
      </c>
      <c r="D41" s="5">
        <f>VLOOKUP(txt[[#This Row],[Месяц]],Таблица2[],2)</f>
        <v>8</v>
      </c>
      <c r="E41" s="4">
        <f>DATE(txt[[#This Row],[Год]],txt[[#This Row],[Time of start of window.22]],txt[[#This Row],[День]])+TIME(txt[[#This Row],[Время]],0,0)</f>
        <v>44423.041666666664</v>
      </c>
      <c r="F41" s="8">
        <v>2021</v>
      </c>
      <c r="G41" s="11" t="s">
        <v>19</v>
      </c>
      <c r="H41" s="5">
        <f>VLOOKUP(txt[[#This Row],[Time of  end  of window.2]],Таблица2[],2)</f>
        <v>8</v>
      </c>
      <c r="I41" s="8">
        <v>15</v>
      </c>
      <c r="J41" s="8">
        <v>1</v>
      </c>
      <c r="K41" s="4">
        <f>DATE(txt[[#This Row],[Time of  end  of window.1]],txt[[#This Row],[Time of  end  of window.22]],txt[[#This Row],[Time of  end  of window.3]])+TIME(txt[[#This Row],[Time of  end  of window.4]],0,0)</f>
        <v>44423.083333333336</v>
      </c>
      <c r="L41" s="5">
        <f>IF(HOUR(txt[[#This Row],[Конец записи]]-txt[[#This Row],[Начало записи]])=0,24,HOUR(txt[[#This Row],[Конец записи]]-txt[[#This Row],[Начало записи]]))</f>
        <v>1</v>
      </c>
      <c r="M41" s="5" t="s">
        <v>1</v>
      </c>
      <c r="N41" s="5" t="s">
        <v>19</v>
      </c>
      <c r="O41" s="5" t="s">
        <v>34</v>
      </c>
      <c r="P41" s="5" t="s">
        <v>22</v>
      </c>
      <c r="Q41" s="6">
        <v>4684</v>
      </c>
      <c r="R41" s="6">
        <v>274</v>
      </c>
      <c r="S41" s="6">
        <v>6.9407999999999997E-2</v>
      </c>
      <c r="T41" s="6">
        <v>0.16805400000000001</v>
      </c>
      <c r="U41" s="6">
        <v>0</v>
      </c>
      <c r="V41" s="7">
        <v>0</v>
      </c>
    </row>
    <row r="42" spans="3:22" ht="15.75" x14ac:dyDescent="0.25">
      <c r="C42" s="3" t="s">
        <v>16</v>
      </c>
      <c r="D42" s="5">
        <f>VLOOKUP(txt[[#This Row],[Месяц]],Таблица2[],2)</f>
        <v>8</v>
      </c>
      <c r="E42" s="4">
        <f>DATE(txt[[#This Row],[Год]],txt[[#This Row],[Time of start of window.22]],txt[[#This Row],[День]])+TIME(txt[[#This Row],[Время]],0,0)</f>
        <v>44423.083333333336</v>
      </c>
      <c r="F42" s="8">
        <v>2021</v>
      </c>
      <c r="G42" s="11" t="s">
        <v>19</v>
      </c>
      <c r="H42" s="5">
        <f>VLOOKUP(txt[[#This Row],[Time of  end  of window.2]],Таблица2[],2)</f>
        <v>8</v>
      </c>
      <c r="I42" s="8">
        <v>15</v>
      </c>
      <c r="J42" s="8">
        <v>2</v>
      </c>
      <c r="K42" s="4">
        <f>DATE(txt[[#This Row],[Time of  end  of window.1]],txt[[#This Row],[Time of  end  of window.22]],txt[[#This Row],[Time of  end  of window.3]])+TIME(txt[[#This Row],[Time of  end  of window.4]],0,0)</f>
        <v>44423.125</v>
      </c>
      <c r="L42" s="5">
        <f>IF(HOUR(txt[[#This Row],[Конец записи]]-txt[[#This Row],[Начало записи]])=0,24,HOUR(txt[[#This Row],[Конец записи]]-txt[[#This Row],[Начало записи]]))</f>
        <v>1</v>
      </c>
      <c r="M42" s="5" t="s">
        <v>1</v>
      </c>
      <c r="N42" s="5" t="s">
        <v>19</v>
      </c>
      <c r="O42" s="5" t="s">
        <v>34</v>
      </c>
      <c r="P42" s="5" t="s">
        <v>23</v>
      </c>
      <c r="Q42" s="6">
        <v>4985</v>
      </c>
      <c r="R42" s="6">
        <v>0</v>
      </c>
      <c r="S42" s="6">
        <v>9.461E-2</v>
      </c>
      <c r="T42" s="6">
        <v>0.214286</v>
      </c>
      <c r="U42" s="6">
        <v>0</v>
      </c>
      <c r="V42" s="7">
        <v>0</v>
      </c>
    </row>
    <row r="43" spans="3:22" ht="15.75" x14ac:dyDescent="0.25">
      <c r="C43" s="3" t="s">
        <v>16</v>
      </c>
      <c r="D43" s="5">
        <f>VLOOKUP(txt[[#This Row],[Месяц]],Таблица2[],2)</f>
        <v>8</v>
      </c>
      <c r="E43" s="4">
        <f>DATE(txt[[#This Row],[Год]],txt[[#This Row],[Time of start of window.22]],txt[[#This Row],[День]])+TIME(txt[[#This Row],[Время]],0,0)</f>
        <v>44423.125</v>
      </c>
      <c r="F43" s="8">
        <v>2021</v>
      </c>
      <c r="G43" s="11" t="s">
        <v>19</v>
      </c>
      <c r="H43" s="5">
        <f>VLOOKUP(txt[[#This Row],[Time of  end  of window.2]],Таблица2[],2)</f>
        <v>8</v>
      </c>
      <c r="I43" s="8">
        <v>15</v>
      </c>
      <c r="J43" s="8">
        <v>3</v>
      </c>
      <c r="K43" s="4">
        <f>DATE(txt[[#This Row],[Time of  end  of window.1]],txt[[#This Row],[Time of  end  of window.22]],txt[[#This Row],[Time of  end  of window.3]])+TIME(txt[[#This Row],[Time of  end  of window.4]],0,0)</f>
        <v>44423.166666666664</v>
      </c>
      <c r="L43" s="5">
        <f>IF(HOUR(txt[[#This Row],[Конец записи]]-txt[[#This Row],[Начало записи]])=0,24,HOUR(txt[[#This Row],[Конец записи]]-txt[[#This Row],[Начало записи]]))</f>
        <v>1</v>
      </c>
      <c r="M43" s="5" t="s">
        <v>1</v>
      </c>
      <c r="N43" s="5" t="s">
        <v>19</v>
      </c>
      <c r="O43" s="5" t="s">
        <v>34</v>
      </c>
      <c r="P43" s="5" t="s">
        <v>24</v>
      </c>
      <c r="Q43" s="6">
        <v>5388</v>
      </c>
      <c r="R43" s="6">
        <v>0</v>
      </c>
      <c r="S43" s="6">
        <v>7.7262999999999998E-2</v>
      </c>
      <c r="T43" s="6">
        <v>0.20358499999999999</v>
      </c>
      <c r="U43" s="6">
        <v>0</v>
      </c>
      <c r="V43" s="7">
        <v>0</v>
      </c>
    </row>
    <row r="44" spans="3:22" ht="15.75" x14ac:dyDescent="0.25">
      <c r="C44" s="3" t="s">
        <v>16</v>
      </c>
      <c r="D44" s="5">
        <f>VLOOKUP(txt[[#This Row],[Месяц]],Таблица2[],2)</f>
        <v>8</v>
      </c>
      <c r="E44" s="4">
        <f>DATE(txt[[#This Row],[Год]],txt[[#This Row],[Time of start of window.22]],txt[[#This Row],[День]])+TIME(txt[[#This Row],[Время]],0,0)</f>
        <v>44423.166666666664</v>
      </c>
      <c r="F44" s="8">
        <v>2021</v>
      </c>
      <c r="G44" s="11" t="s">
        <v>19</v>
      </c>
      <c r="H44" s="5">
        <f>VLOOKUP(txt[[#This Row],[Time of  end  of window.2]],Таблица2[],2)</f>
        <v>8</v>
      </c>
      <c r="I44" s="8">
        <v>15</v>
      </c>
      <c r="J44" s="8">
        <v>4</v>
      </c>
      <c r="K44" s="4">
        <f>DATE(txt[[#This Row],[Time of  end  of window.1]],txt[[#This Row],[Time of  end  of window.22]],txt[[#This Row],[Time of  end  of window.3]])+TIME(txt[[#This Row],[Time of  end  of window.4]],0,0)</f>
        <v>44423.208333333336</v>
      </c>
      <c r="L44" s="5">
        <f>IF(HOUR(txt[[#This Row],[Конец записи]]-txt[[#This Row],[Начало записи]])=0,24,HOUR(txt[[#This Row],[Конец записи]]-txt[[#This Row],[Начало записи]]))</f>
        <v>1</v>
      </c>
      <c r="M44" s="5" t="s">
        <v>1</v>
      </c>
      <c r="N44" s="5" t="s">
        <v>19</v>
      </c>
      <c r="O44" s="5" t="s">
        <v>34</v>
      </c>
      <c r="P44" s="5" t="s">
        <v>25</v>
      </c>
      <c r="Q44" s="6">
        <v>5841</v>
      </c>
      <c r="R44" s="6">
        <v>1</v>
      </c>
      <c r="S44" s="6">
        <v>7.1250999999999995E-2</v>
      </c>
      <c r="T44" s="6">
        <v>0.17635500000000001</v>
      </c>
      <c r="U44" s="6">
        <v>0</v>
      </c>
      <c r="V44" s="7">
        <v>0</v>
      </c>
    </row>
    <row r="45" spans="3:22" ht="15.75" x14ac:dyDescent="0.25">
      <c r="C45" s="3" t="s">
        <v>16</v>
      </c>
      <c r="D45" s="5">
        <f>VLOOKUP(txt[[#This Row],[Месяц]],Таблица2[],2)</f>
        <v>8</v>
      </c>
      <c r="E45" s="4">
        <f>DATE(txt[[#This Row],[Год]],txt[[#This Row],[Time of start of window.22]],txt[[#This Row],[День]])+TIME(txt[[#This Row],[Время]],0,0)</f>
        <v>44423.208333333336</v>
      </c>
      <c r="F45" s="8">
        <v>2021</v>
      </c>
      <c r="G45" s="11" t="s">
        <v>19</v>
      </c>
      <c r="H45" s="5">
        <f>VLOOKUP(txt[[#This Row],[Time of  end  of window.2]],Таблица2[],2)</f>
        <v>8</v>
      </c>
      <c r="I45" s="8">
        <v>15</v>
      </c>
      <c r="J45" s="8">
        <v>5</v>
      </c>
      <c r="K45" s="4">
        <f>DATE(txt[[#This Row],[Time of  end  of window.1]],txt[[#This Row],[Time of  end  of window.22]],txt[[#This Row],[Time of  end  of window.3]])+TIME(txt[[#This Row],[Time of  end  of window.4]],0,0)</f>
        <v>44423.25</v>
      </c>
      <c r="L45" s="5">
        <f>IF(HOUR(txt[[#This Row],[Конец записи]]-txt[[#This Row],[Начало записи]])=0,24,HOUR(txt[[#This Row],[Конец записи]]-txt[[#This Row],[Начало записи]]))</f>
        <v>1</v>
      </c>
      <c r="M45" s="5" t="s">
        <v>1</v>
      </c>
      <c r="N45" s="5" t="s">
        <v>19</v>
      </c>
      <c r="O45" s="5" t="s">
        <v>34</v>
      </c>
      <c r="P45" s="5" t="s">
        <v>26</v>
      </c>
      <c r="Q45" s="6">
        <v>5778</v>
      </c>
      <c r="R45" s="6">
        <v>361</v>
      </c>
      <c r="S45" s="6">
        <v>0.106602</v>
      </c>
      <c r="T45" s="6">
        <v>0.200321</v>
      </c>
      <c r="U45" s="6">
        <v>0</v>
      </c>
      <c r="V45" s="7">
        <v>0</v>
      </c>
    </row>
    <row r="46" spans="3:22" ht="15.75" x14ac:dyDescent="0.25">
      <c r="C46" s="3" t="s">
        <v>16</v>
      </c>
      <c r="D46" s="5">
        <f>VLOOKUP(txt[[#This Row],[Месяц]],Таблица2[],2)</f>
        <v>8</v>
      </c>
      <c r="E46" s="4">
        <f>DATE(txt[[#This Row],[Год]],txt[[#This Row],[Time of start of window.22]],txt[[#This Row],[День]])+TIME(txt[[#This Row],[Время]],0,0)</f>
        <v>44423.25</v>
      </c>
      <c r="F46" s="8">
        <v>2021</v>
      </c>
      <c r="G46" s="11" t="s">
        <v>19</v>
      </c>
      <c r="H46" s="5">
        <f>VLOOKUP(txt[[#This Row],[Time of  end  of window.2]],Таблица2[],2)</f>
        <v>8</v>
      </c>
      <c r="I46" s="8">
        <v>15</v>
      </c>
      <c r="J46" s="8">
        <v>6</v>
      </c>
      <c r="K46" s="4">
        <f>DATE(txt[[#This Row],[Time of  end  of window.1]],txt[[#This Row],[Time of  end  of window.22]],txt[[#This Row],[Time of  end  of window.3]])+TIME(txt[[#This Row],[Time of  end  of window.4]],0,0)</f>
        <v>44423.291666666664</v>
      </c>
      <c r="L46" s="5">
        <f>IF(HOUR(txt[[#This Row],[Конец записи]]-txt[[#This Row],[Начало записи]])=0,24,HOUR(txt[[#This Row],[Конец записи]]-txt[[#This Row],[Начало записи]]))</f>
        <v>1</v>
      </c>
      <c r="M46" s="5" t="s">
        <v>1</v>
      </c>
      <c r="N46" s="5" t="s">
        <v>19</v>
      </c>
      <c r="O46" s="5" t="s">
        <v>34</v>
      </c>
      <c r="P46" s="5" t="s">
        <v>27</v>
      </c>
      <c r="Q46" s="6">
        <v>5821</v>
      </c>
      <c r="R46" s="6">
        <v>361</v>
      </c>
      <c r="S46" s="6">
        <v>8.8710999999999998E-2</v>
      </c>
      <c r="T46" s="6">
        <v>0.18192800000000001</v>
      </c>
      <c r="U46" s="6">
        <v>0</v>
      </c>
      <c r="V46" s="7">
        <v>0</v>
      </c>
    </row>
    <row r="47" spans="3:22" ht="15.75" x14ac:dyDescent="0.25">
      <c r="C47" s="3" t="s">
        <v>16</v>
      </c>
      <c r="D47" s="5">
        <f>VLOOKUP(txt[[#This Row],[Месяц]],Таблица2[],2)</f>
        <v>8</v>
      </c>
      <c r="E47" s="4">
        <f>DATE(txt[[#This Row],[Год]],txt[[#This Row],[Time of start of window.22]],txt[[#This Row],[День]])+TIME(txt[[#This Row],[Время]],0,0)</f>
        <v>44423.291666666664</v>
      </c>
      <c r="F47" s="8">
        <v>2021</v>
      </c>
      <c r="G47" s="11" t="s">
        <v>19</v>
      </c>
      <c r="H47" s="5">
        <f>VLOOKUP(txt[[#This Row],[Time of  end  of window.2]],Таблица2[],2)</f>
        <v>8</v>
      </c>
      <c r="I47" s="8">
        <v>15</v>
      </c>
      <c r="J47" s="8">
        <v>7</v>
      </c>
      <c r="K47" s="4">
        <f>DATE(txt[[#This Row],[Time of  end  of window.1]],txt[[#This Row],[Time of  end  of window.22]],txt[[#This Row],[Time of  end  of window.3]])+TIME(txt[[#This Row],[Time of  end  of window.4]],0,0)</f>
        <v>44423.333333333336</v>
      </c>
      <c r="L47" s="5">
        <f>IF(HOUR(txt[[#This Row],[Конец записи]]-txt[[#This Row],[Начало записи]])=0,24,HOUR(txt[[#This Row],[Конец записи]]-txt[[#This Row],[Начало записи]]))</f>
        <v>1</v>
      </c>
      <c r="M47" s="5" t="s">
        <v>1</v>
      </c>
      <c r="N47" s="5" t="s">
        <v>19</v>
      </c>
      <c r="O47" s="5" t="s">
        <v>34</v>
      </c>
      <c r="P47" s="5" t="s">
        <v>28</v>
      </c>
      <c r="Q47" s="6">
        <v>5174</v>
      </c>
      <c r="R47" s="6">
        <v>327</v>
      </c>
      <c r="S47" s="6">
        <v>7.6471999999999998E-2</v>
      </c>
      <c r="T47" s="6">
        <v>0.205461</v>
      </c>
      <c r="U47" s="6">
        <v>0</v>
      </c>
      <c r="V47" s="7">
        <v>0</v>
      </c>
    </row>
    <row r="48" spans="3:22" ht="15.75" x14ac:dyDescent="0.25">
      <c r="C48" s="3" t="s">
        <v>16</v>
      </c>
      <c r="D48" s="5">
        <f>VLOOKUP(txt[[#This Row],[Месяц]],Таблица2[],2)</f>
        <v>8</v>
      </c>
      <c r="E48" s="4">
        <f>DATE(txt[[#This Row],[Год]],txt[[#This Row],[Time of start of window.22]],txt[[#This Row],[День]])+TIME(txt[[#This Row],[Время]],0,0)</f>
        <v>44423.333333333336</v>
      </c>
      <c r="F48" s="8">
        <v>2021</v>
      </c>
      <c r="G48" s="11" t="s">
        <v>19</v>
      </c>
      <c r="H48" s="5">
        <f>VLOOKUP(txt[[#This Row],[Time of  end  of window.2]],Таблица2[],2)</f>
        <v>8</v>
      </c>
      <c r="I48" s="8">
        <v>15</v>
      </c>
      <c r="J48" s="8">
        <v>8</v>
      </c>
      <c r="K48" s="4">
        <f>DATE(txt[[#This Row],[Time of  end  of window.1]],txt[[#This Row],[Time of  end  of window.22]],txt[[#This Row],[Time of  end  of window.3]])+TIME(txt[[#This Row],[Time of  end  of window.4]],0,0)</f>
        <v>44423.375</v>
      </c>
      <c r="L48" s="5">
        <f>IF(HOUR(txt[[#This Row],[Конец записи]]-txt[[#This Row],[Начало записи]])=0,24,HOUR(txt[[#This Row],[Конец записи]]-txt[[#This Row],[Начало записи]]))</f>
        <v>1</v>
      </c>
      <c r="M48" s="5" t="s">
        <v>1</v>
      </c>
      <c r="N48" s="5" t="s">
        <v>19</v>
      </c>
      <c r="O48" s="5" t="s">
        <v>34</v>
      </c>
      <c r="P48" s="5" t="s">
        <v>29</v>
      </c>
      <c r="Q48" s="6">
        <v>4796</v>
      </c>
      <c r="R48" s="6">
        <v>325</v>
      </c>
      <c r="S48" s="6">
        <v>7.5519000000000003E-2</v>
      </c>
      <c r="T48" s="6">
        <v>0.167353</v>
      </c>
      <c r="U48" s="6">
        <v>0</v>
      </c>
      <c r="V48" s="7">
        <v>0</v>
      </c>
    </row>
    <row r="49" spans="3:22" ht="15.75" x14ac:dyDescent="0.25">
      <c r="C49" s="3" t="s">
        <v>16</v>
      </c>
      <c r="D49" s="5">
        <f>VLOOKUP(txt[[#This Row],[Месяц]],Таблица2[],2)</f>
        <v>8</v>
      </c>
      <c r="E49" s="4">
        <f>DATE(txt[[#This Row],[Год]],txt[[#This Row],[Time of start of window.22]],txt[[#This Row],[День]])+TIME(txt[[#This Row],[Время]],0,0)</f>
        <v>44423.375</v>
      </c>
      <c r="F49" s="8">
        <v>2021</v>
      </c>
      <c r="G49" s="11" t="s">
        <v>19</v>
      </c>
      <c r="H49" s="5">
        <f>VLOOKUP(txt[[#This Row],[Time of  end  of window.2]],Таблица2[],2)</f>
        <v>8</v>
      </c>
      <c r="I49" s="8">
        <v>15</v>
      </c>
      <c r="J49" s="8">
        <v>9</v>
      </c>
      <c r="K49" s="4">
        <f>DATE(txt[[#This Row],[Time of  end  of window.1]],txt[[#This Row],[Time of  end  of window.22]],txt[[#This Row],[Time of  end  of window.3]])+TIME(txt[[#This Row],[Time of  end  of window.4]],0,0)</f>
        <v>44423.416666666664</v>
      </c>
      <c r="L49" s="5">
        <f>IF(HOUR(txt[[#This Row],[Конец записи]]-txt[[#This Row],[Начало записи]])=0,24,HOUR(txt[[#This Row],[Конец записи]]-txt[[#This Row],[Начало записи]]))</f>
        <v>1</v>
      </c>
      <c r="M49" s="5" t="s">
        <v>1</v>
      </c>
      <c r="N49" s="5" t="s">
        <v>19</v>
      </c>
      <c r="O49" s="5" t="s">
        <v>34</v>
      </c>
      <c r="P49" s="5" t="s">
        <v>30</v>
      </c>
      <c r="Q49" s="6">
        <v>4145</v>
      </c>
      <c r="R49" s="6">
        <v>361</v>
      </c>
      <c r="S49" s="6">
        <v>0.108991</v>
      </c>
      <c r="T49" s="6">
        <v>0.18584300000000001</v>
      </c>
      <c r="U49" s="6">
        <v>0</v>
      </c>
      <c r="V49" s="7">
        <v>0</v>
      </c>
    </row>
    <row r="50" spans="3:22" ht="15.75" x14ac:dyDescent="0.25">
      <c r="C50" s="3" t="s">
        <v>16</v>
      </c>
      <c r="D50" s="5">
        <f>VLOOKUP(txt[[#This Row],[Месяц]],Таблица2[],2)</f>
        <v>8</v>
      </c>
      <c r="E50" s="4">
        <f>DATE(txt[[#This Row],[Год]],txt[[#This Row],[Time of start of window.22]],txt[[#This Row],[День]])+TIME(txt[[#This Row],[Время]],0,0)</f>
        <v>44423.416666666664</v>
      </c>
      <c r="F50" s="8">
        <v>2021</v>
      </c>
      <c r="G50" s="11" t="s">
        <v>19</v>
      </c>
      <c r="H50" s="5">
        <f>VLOOKUP(txt[[#This Row],[Time of  end  of window.2]],Таблица2[],2)</f>
        <v>8</v>
      </c>
      <c r="I50" s="8">
        <v>15</v>
      </c>
      <c r="J50" s="8">
        <v>10</v>
      </c>
      <c r="K50" s="4">
        <f>DATE(txt[[#This Row],[Time of  end  of window.1]],txt[[#This Row],[Time of  end  of window.22]],txt[[#This Row],[Time of  end  of window.3]])+TIME(txt[[#This Row],[Time of  end  of window.4]],0,0)</f>
        <v>44423.458333333336</v>
      </c>
      <c r="L50" s="5">
        <f>IF(HOUR(txt[[#This Row],[Конец записи]]-txt[[#This Row],[Начало записи]])=0,24,HOUR(txt[[#This Row],[Конец записи]]-txt[[#This Row],[Начало записи]]))</f>
        <v>1</v>
      </c>
      <c r="M50" s="5" t="s">
        <v>1</v>
      </c>
      <c r="N50" s="5" t="s">
        <v>19</v>
      </c>
      <c r="O50" s="5" t="s">
        <v>34</v>
      </c>
      <c r="P50" s="5" t="s">
        <v>31</v>
      </c>
      <c r="Q50" s="6">
        <v>4613</v>
      </c>
      <c r="R50" s="6">
        <v>361</v>
      </c>
      <c r="S50" s="6">
        <v>7.0751999999999995E-2</v>
      </c>
      <c r="T50" s="6">
        <v>0.17260600000000001</v>
      </c>
      <c r="U50" s="6">
        <v>0</v>
      </c>
      <c r="V50" s="7">
        <v>0</v>
      </c>
    </row>
    <row r="51" spans="3:22" ht="15.75" x14ac:dyDescent="0.25">
      <c r="C51" s="3" t="s">
        <v>16</v>
      </c>
      <c r="D51" s="5">
        <f>VLOOKUP(txt[[#This Row],[Месяц]],Таблица2[],2)</f>
        <v>8</v>
      </c>
      <c r="E51" s="4">
        <f>DATE(txt[[#This Row],[Год]],txt[[#This Row],[Time of start of window.22]],txt[[#This Row],[День]])+TIME(txt[[#This Row],[Время]],0,0)</f>
        <v>44423.458333333336</v>
      </c>
      <c r="F51" s="8">
        <v>2021</v>
      </c>
      <c r="G51" s="11" t="s">
        <v>19</v>
      </c>
      <c r="H51" s="5">
        <f>VLOOKUP(txt[[#This Row],[Time of  end  of window.2]],Таблица2[],2)</f>
        <v>8</v>
      </c>
      <c r="I51" s="8">
        <v>15</v>
      </c>
      <c r="J51" s="8">
        <v>11</v>
      </c>
      <c r="K51" s="4">
        <f>DATE(txt[[#This Row],[Time of  end  of window.1]],txt[[#This Row],[Time of  end  of window.22]],txt[[#This Row],[Time of  end  of window.3]])+TIME(txt[[#This Row],[Time of  end  of window.4]],0,0)</f>
        <v>44423.5</v>
      </c>
      <c r="L51" s="5">
        <f>IF(HOUR(txt[[#This Row],[Конец записи]]-txt[[#This Row],[Начало записи]])=0,24,HOUR(txt[[#This Row],[Конец записи]]-txt[[#This Row],[Начало записи]]))</f>
        <v>1</v>
      </c>
      <c r="M51" s="5" t="s">
        <v>1</v>
      </c>
      <c r="N51" s="5" t="s">
        <v>19</v>
      </c>
      <c r="O51" s="5" t="s">
        <v>34</v>
      </c>
      <c r="P51" s="5" t="s">
        <v>32</v>
      </c>
      <c r="Q51" s="6">
        <v>4924</v>
      </c>
      <c r="R51" s="6">
        <v>473</v>
      </c>
      <c r="S51" s="6">
        <v>8.2769999999999996E-2</v>
      </c>
      <c r="T51" s="6">
        <v>0.168485</v>
      </c>
      <c r="U51" s="6">
        <v>1</v>
      </c>
      <c r="V51" s="7">
        <v>1</v>
      </c>
    </row>
    <row r="52" spans="3:22" ht="15.75" x14ac:dyDescent="0.25">
      <c r="C52" s="3" t="s">
        <v>16</v>
      </c>
      <c r="D52" s="5">
        <f>VLOOKUP(txt[[#This Row],[Месяц]],Таблица2[],2)</f>
        <v>8</v>
      </c>
      <c r="E52" s="4">
        <f>DATE(txt[[#This Row],[Год]],txt[[#This Row],[Time of start of window.22]],txt[[#This Row],[День]])+TIME(txt[[#This Row],[Время]],0,0)</f>
        <v>44423.5</v>
      </c>
      <c r="F52" s="8">
        <v>2021</v>
      </c>
      <c r="G52" s="11" t="s">
        <v>19</v>
      </c>
      <c r="H52" s="5">
        <f>VLOOKUP(txt[[#This Row],[Time of  end  of window.2]],Таблица2[],2)</f>
        <v>8</v>
      </c>
      <c r="I52" s="8">
        <v>15</v>
      </c>
      <c r="J52" s="8">
        <v>12</v>
      </c>
      <c r="K52" s="4">
        <f>DATE(txt[[#This Row],[Time of  end  of window.1]],txt[[#This Row],[Time of  end  of window.22]],txt[[#This Row],[Time of  end  of window.3]])+TIME(txt[[#This Row],[Time of  end  of window.4]],0,0)</f>
        <v>44423.541666666664</v>
      </c>
      <c r="L52" s="5">
        <f>IF(HOUR(txt[[#This Row],[Конец записи]]-txt[[#This Row],[Начало записи]])=0,24,HOUR(txt[[#This Row],[Конец записи]]-txt[[#This Row],[Начало записи]]))</f>
        <v>1</v>
      </c>
      <c r="M52" s="5" t="s">
        <v>1</v>
      </c>
      <c r="N52" s="5" t="s">
        <v>19</v>
      </c>
      <c r="O52" s="5" t="s">
        <v>34</v>
      </c>
      <c r="P52" s="5" t="s">
        <v>33</v>
      </c>
      <c r="Q52" s="6">
        <v>5101</v>
      </c>
      <c r="R52" s="6">
        <v>723</v>
      </c>
      <c r="S52" s="6">
        <v>6.5618999999999997E-2</v>
      </c>
      <c r="T52" s="6">
        <v>0.18353700000000001</v>
      </c>
      <c r="U52" s="6">
        <v>0</v>
      </c>
      <c r="V52" s="7">
        <v>0</v>
      </c>
    </row>
    <row r="53" spans="3:22" ht="15.75" x14ac:dyDescent="0.25">
      <c r="C53" s="3" t="s">
        <v>16</v>
      </c>
      <c r="D53" s="5">
        <f>VLOOKUP(txt[[#This Row],[Месяц]],Таблица2[],2)</f>
        <v>8</v>
      </c>
      <c r="E53" s="4">
        <f>DATE(txt[[#This Row],[Год]],txt[[#This Row],[Time of start of window.22]],txt[[#This Row],[День]])+TIME(txt[[#This Row],[Время]],0,0)</f>
        <v>44423.541666666664</v>
      </c>
      <c r="F53" s="8">
        <v>2021</v>
      </c>
      <c r="G53" s="11" t="s">
        <v>19</v>
      </c>
      <c r="H53" s="5">
        <f>VLOOKUP(txt[[#This Row],[Time of  end  of window.2]],Таблица2[],2)</f>
        <v>8</v>
      </c>
      <c r="I53" s="8">
        <v>15</v>
      </c>
      <c r="J53" s="8">
        <v>13</v>
      </c>
      <c r="K53" s="4">
        <f>DATE(txt[[#This Row],[Time of  end  of window.1]],txt[[#This Row],[Time of  end  of window.22]],txt[[#This Row],[Time of  end  of window.3]])+TIME(txt[[#This Row],[Time of  end  of window.4]],0,0)</f>
        <v>44423.583333333336</v>
      </c>
      <c r="L53" s="5">
        <f>IF(HOUR(txt[[#This Row],[Конец записи]]-txt[[#This Row],[Начало записи]])=0,24,HOUR(txt[[#This Row],[Конец записи]]-txt[[#This Row],[Начало записи]]))</f>
        <v>1</v>
      </c>
      <c r="M53" s="5" t="s">
        <v>1</v>
      </c>
      <c r="N53" s="5" t="s">
        <v>19</v>
      </c>
      <c r="O53" s="5" t="s">
        <v>34</v>
      </c>
      <c r="P53" s="5" t="s">
        <v>20</v>
      </c>
      <c r="Q53" s="6">
        <v>5624</v>
      </c>
      <c r="R53" s="6">
        <v>792</v>
      </c>
      <c r="S53" s="6">
        <v>7.3359999999999995E-2</v>
      </c>
      <c r="T53" s="6">
        <v>0.18290799999999999</v>
      </c>
      <c r="U53" s="6">
        <v>2</v>
      </c>
      <c r="V53" s="7">
        <v>2</v>
      </c>
    </row>
    <row r="54" spans="3:22" ht="15.75" x14ac:dyDescent="0.25">
      <c r="C54" s="3" t="s">
        <v>16</v>
      </c>
      <c r="D54" s="5">
        <f>VLOOKUP(txt[[#This Row],[Месяц]],Таблица2[],2)</f>
        <v>8</v>
      </c>
      <c r="E54" s="4">
        <f>DATE(txt[[#This Row],[Год]],txt[[#This Row],[Time of start of window.22]],txt[[#This Row],[День]])+TIME(txt[[#This Row],[Время]],0,0)</f>
        <v>44423.583333333336</v>
      </c>
      <c r="F54" s="8">
        <v>2021</v>
      </c>
      <c r="G54" s="11" t="s">
        <v>19</v>
      </c>
      <c r="H54" s="5">
        <f>VLOOKUP(txt[[#This Row],[Time of  end  of window.2]],Таблица2[],2)</f>
        <v>8</v>
      </c>
      <c r="I54" s="8">
        <v>15</v>
      </c>
      <c r="J54" s="8">
        <v>14</v>
      </c>
      <c r="K54" s="4">
        <f>DATE(txt[[#This Row],[Time of  end  of window.1]],txt[[#This Row],[Time of  end  of window.22]],txt[[#This Row],[Time of  end  of window.3]])+TIME(txt[[#This Row],[Time of  end  of window.4]],0,0)</f>
        <v>44423.625</v>
      </c>
      <c r="L54" s="5">
        <f>IF(HOUR(txt[[#This Row],[Конец записи]]-txt[[#This Row],[Начало записи]])=0,24,HOUR(txt[[#This Row],[Конец записи]]-txt[[#This Row],[Начало записи]]))</f>
        <v>1</v>
      </c>
      <c r="M54" s="5" t="s">
        <v>1</v>
      </c>
      <c r="N54" s="5" t="s">
        <v>19</v>
      </c>
      <c r="O54" s="5" t="s">
        <v>34</v>
      </c>
      <c r="P54" s="5" t="s">
        <v>34</v>
      </c>
      <c r="Q54" s="6">
        <v>5398</v>
      </c>
      <c r="R54" s="6">
        <v>722</v>
      </c>
      <c r="S54" s="6">
        <v>9.1718999999999995E-2</v>
      </c>
      <c r="T54" s="6">
        <v>0.19014700000000001</v>
      </c>
      <c r="U54" s="6">
        <v>0</v>
      </c>
      <c r="V54" s="7">
        <v>0</v>
      </c>
    </row>
    <row r="55" spans="3:22" ht="15.75" x14ac:dyDescent="0.25">
      <c r="C55" s="3" t="s">
        <v>16</v>
      </c>
      <c r="D55" s="5">
        <f>VLOOKUP(txt[[#This Row],[Месяц]],Таблица2[],2)</f>
        <v>8</v>
      </c>
      <c r="E55" s="4">
        <f>DATE(txt[[#This Row],[Год]],txt[[#This Row],[Time of start of window.22]],txt[[#This Row],[День]])+TIME(txt[[#This Row],[Время]],0,0)</f>
        <v>44423.625</v>
      </c>
      <c r="F55" s="8">
        <v>2021</v>
      </c>
      <c r="G55" s="11" t="s">
        <v>19</v>
      </c>
      <c r="H55" s="5">
        <f>VLOOKUP(txt[[#This Row],[Time of  end  of window.2]],Таблица2[],2)</f>
        <v>8</v>
      </c>
      <c r="I55" s="8">
        <v>15</v>
      </c>
      <c r="J55" s="8">
        <v>15</v>
      </c>
      <c r="K55" s="4">
        <f>DATE(txt[[#This Row],[Time of  end  of window.1]],txt[[#This Row],[Time of  end  of window.22]],txt[[#This Row],[Time of  end  of window.3]])+TIME(txt[[#This Row],[Time of  end  of window.4]],0,0)</f>
        <v>44423.666666666664</v>
      </c>
      <c r="L55" s="5">
        <f>IF(HOUR(txt[[#This Row],[Конец записи]]-txt[[#This Row],[Начало записи]])=0,24,HOUR(txt[[#This Row],[Конец записи]]-txt[[#This Row],[Начало записи]]))</f>
        <v>1</v>
      </c>
      <c r="M55" s="5" t="s">
        <v>1</v>
      </c>
      <c r="N55" s="5" t="s">
        <v>19</v>
      </c>
      <c r="O55" s="5" t="s">
        <v>34</v>
      </c>
      <c r="P55" s="5" t="s">
        <v>35</v>
      </c>
      <c r="Q55" s="6">
        <v>5315</v>
      </c>
      <c r="R55" s="6">
        <v>476</v>
      </c>
      <c r="S55" s="6">
        <v>9.7513000000000002E-2</v>
      </c>
      <c r="T55" s="6">
        <v>0.18667800000000001</v>
      </c>
      <c r="U55" s="6">
        <v>1</v>
      </c>
      <c r="V55" s="7">
        <v>1</v>
      </c>
    </row>
    <row r="56" spans="3:22" ht="15.75" x14ac:dyDescent="0.25">
      <c r="C56" s="3" t="s">
        <v>16</v>
      </c>
      <c r="D56" s="5">
        <f>VLOOKUP(txt[[#This Row],[Месяц]],Таблица2[],2)</f>
        <v>8</v>
      </c>
      <c r="E56" s="4">
        <f>DATE(txt[[#This Row],[Год]],txt[[#This Row],[Time of start of window.22]],txt[[#This Row],[День]])+TIME(txt[[#This Row],[Время]],0,0)</f>
        <v>44423.666666666664</v>
      </c>
      <c r="F56" s="8">
        <v>2021</v>
      </c>
      <c r="G56" s="11" t="s">
        <v>19</v>
      </c>
      <c r="H56" s="5">
        <f>VLOOKUP(txt[[#This Row],[Time of  end  of window.2]],Таблица2[],2)</f>
        <v>8</v>
      </c>
      <c r="I56" s="8">
        <v>15</v>
      </c>
      <c r="J56" s="8">
        <v>16</v>
      </c>
      <c r="K56" s="4">
        <f>DATE(txt[[#This Row],[Time of  end  of window.1]],txt[[#This Row],[Time of  end  of window.22]],txt[[#This Row],[Time of  end  of window.3]])+TIME(txt[[#This Row],[Time of  end  of window.4]],0,0)</f>
        <v>44423.708333333336</v>
      </c>
      <c r="L56" s="5">
        <f>IF(HOUR(txt[[#This Row],[Конец записи]]-txt[[#This Row],[Начало записи]])=0,24,HOUR(txt[[#This Row],[Конец записи]]-txt[[#This Row],[Начало записи]]))</f>
        <v>1</v>
      </c>
      <c r="M56" s="5" t="s">
        <v>1</v>
      </c>
      <c r="N56" s="5" t="s">
        <v>19</v>
      </c>
      <c r="O56" s="5" t="s">
        <v>34</v>
      </c>
      <c r="P56" s="5" t="s">
        <v>36</v>
      </c>
      <c r="Q56" s="6">
        <v>5178</v>
      </c>
      <c r="R56" s="6">
        <v>361</v>
      </c>
      <c r="S56" s="6">
        <v>0.106873</v>
      </c>
      <c r="T56" s="6">
        <v>0.20228299999999999</v>
      </c>
      <c r="U56" s="6">
        <v>0</v>
      </c>
      <c r="V56" s="7">
        <v>0</v>
      </c>
    </row>
    <row r="57" spans="3:22" ht="15.75" x14ac:dyDescent="0.25">
      <c r="C57" s="3" t="s">
        <v>16</v>
      </c>
      <c r="D57" s="5">
        <f>VLOOKUP(txt[[#This Row],[Месяц]],Таблица2[],2)</f>
        <v>8</v>
      </c>
      <c r="E57" s="4">
        <f>DATE(txt[[#This Row],[Год]],txt[[#This Row],[Time of start of window.22]],txt[[#This Row],[День]])+TIME(txt[[#This Row],[Время]],0,0)</f>
        <v>44423.708333333336</v>
      </c>
      <c r="F57" s="8">
        <v>2021</v>
      </c>
      <c r="G57" s="11" t="s">
        <v>19</v>
      </c>
      <c r="H57" s="5">
        <f>VLOOKUP(txt[[#This Row],[Time of  end  of window.2]],Таблица2[],2)</f>
        <v>8</v>
      </c>
      <c r="I57" s="8">
        <v>15</v>
      </c>
      <c r="J57" s="8">
        <v>17</v>
      </c>
      <c r="K57" s="4">
        <f>DATE(txt[[#This Row],[Time of  end  of window.1]],txt[[#This Row],[Time of  end  of window.22]],txt[[#This Row],[Time of  end  of window.3]])+TIME(txt[[#This Row],[Time of  end  of window.4]],0,0)</f>
        <v>44423.75</v>
      </c>
      <c r="L57" s="5">
        <f>IF(HOUR(txt[[#This Row],[Конец записи]]-txt[[#This Row],[Начало записи]])=0,24,HOUR(txt[[#This Row],[Конец записи]]-txt[[#This Row],[Начало записи]]))</f>
        <v>1</v>
      </c>
      <c r="M57" s="5" t="s">
        <v>1</v>
      </c>
      <c r="N57" s="5" t="s">
        <v>19</v>
      </c>
      <c r="O57" s="5" t="s">
        <v>34</v>
      </c>
      <c r="P57" s="5" t="s">
        <v>37</v>
      </c>
      <c r="Q57" s="6">
        <v>4337</v>
      </c>
      <c r="R57" s="6">
        <v>108</v>
      </c>
      <c r="S57" s="6">
        <v>8.8732000000000005E-2</v>
      </c>
      <c r="T57" s="6">
        <v>0.22383500000000001</v>
      </c>
      <c r="U57" s="6">
        <v>0</v>
      </c>
      <c r="V57" s="7">
        <v>0</v>
      </c>
    </row>
    <row r="58" spans="3:22" ht="15.75" x14ac:dyDescent="0.25">
      <c r="C58" s="3" t="s">
        <v>16</v>
      </c>
      <c r="D58" s="5">
        <f>VLOOKUP(txt[[#This Row],[Месяц]],Таблица2[],2)</f>
        <v>8</v>
      </c>
      <c r="E58" s="4">
        <f>DATE(txt[[#This Row],[Год]],txt[[#This Row],[Time of start of window.22]],txt[[#This Row],[День]])+TIME(txt[[#This Row],[Время]],0,0)</f>
        <v>44423.75</v>
      </c>
      <c r="F58" s="8">
        <v>2021</v>
      </c>
      <c r="G58" s="11" t="s">
        <v>19</v>
      </c>
      <c r="H58" s="5">
        <f>VLOOKUP(txt[[#This Row],[Time of  end  of window.2]],Таблица2[],2)</f>
        <v>8</v>
      </c>
      <c r="I58" s="8">
        <v>15</v>
      </c>
      <c r="J58" s="8">
        <v>18</v>
      </c>
      <c r="K58" s="4">
        <f>DATE(txt[[#This Row],[Time of  end  of window.1]],txt[[#This Row],[Time of  end  of window.22]],txt[[#This Row],[Time of  end  of window.3]])+TIME(txt[[#This Row],[Time of  end  of window.4]],0,0)</f>
        <v>44423.791666666664</v>
      </c>
      <c r="L58" s="5">
        <f>IF(HOUR(txt[[#This Row],[Конец записи]]-txt[[#This Row],[Начало записи]])=0,24,HOUR(txt[[#This Row],[Конец записи]]-txt[[#This Row],[Начало записи]]))</f>
        <v>1</v>
      </c>
      <c r="M58" s="5" t="s">
        <v>1</v>
      </c>
      <c r="N58" s="5" t="s">
        <v>19</v>
      </c>
      <c r="O58" s="5" t="s">
        <v>34</v>
      </c>
      <c r="P58" s="5" t="s">
        <v>38</v>
      </c>
      <c r="Q58" s="6">
        <v>5158</v>
      </c>
      <c r="R58" s="6">
        <v>0</v>
      </c>
      <c r="S58" s="6">
        <v>0.11323</v>
      </c>
      <c r="T58" s="6">
        <v>0.23081499999999999</v>
      </c>
      <c r="U58" s="6">
        <v>1</v>
      </c>
      <c r="V58" s="7">
        <v>1</v>
      </c>
    </row>
    <row r="59" spans="3:22" ht="15.75" x14ac:dyDescent="0.25">
      <c r="C59" s="3" t="s">
        <v>16</v>
      </c>
      <c r="D59" s="5">
        <f>VLOOKUP(txt[[#This Row],[Месяц]],Таблица2[],2)</f>
        <v>8</v>
      </c>
      <c r="E59" s="4">
        <f>DATE(txt[[#This Row],[Год]],txt[[#This Row],[Time of start of window.22]],txt[[#This Row],[День]])+TIME(txt[[#This Row],[Время]],0,0)</f>
        <v>44423.791666666664</v>
      </c>
      <c r="F59" s="8">
        <v>2021</v>
      </c>
      <c r="G59" s="11" t="s">
        <v>19</v>
      </c>
      <c r="H59" s="5">
        <f>VLOOKUP(txt[[#This Row],[Time of  end  of window.2]],Таблица2[],2)</f>
        <v>8</v>
      </c>
      <c r="I59" s="8">
        <v>15</v>
      </c>
      <c r="J59" s="8">
        <v>19</v>
      </c>
      <c r="K59" s="4">
        <f>DATE(txt[[#This Row],[Time of  end  of window.1]],txt[[#This Row],[Time of  end  of window.22]],txt[[#This Row],[Time of  end  of window.3]])+TIME(txt[[#This Row],[Time of  end  of window.4]],0,0)</f>
        <v>44423.833333333336</v>
      </c>
      <c r="L59" s="5">
        <f>IF(HOUR(txt[[#This Row],[Конец записи]]-txt[[#This Row],[Начало записи]])=0,24,HOUR(txt[[#This Row],[Конец записи]]-txt[[#This Row],[Начало записи]]))</f>
        <v>1</v>
      </c>
      <c r="M59" s="5" t="s">
        <v>1</v>
      </c>
      <c r="N59" s="5" t="s">
        <v>19</v>
      </c>
      <c r="O59" s="5" t="s">
        <v>34</v>
      </c>
      <c r="P59" s="5" t="s">
        <v>39</v>
      </c>
      <c r="Q59" s="6">
        <v>5414</v>
      </c>
      <c r="R59" s="6">
        <v>0</v>
      </c>
      <c r="S59" s="6">
        <v>8.2677E-2</v>
      </c>
      <c r="T59" s="6">
        <v>0.17543700000000001</v>
      </c>
      <c r="U59" s="6">
        <v>0</v>
      </c>
      <c r="V59" s="7">
        <v>0</v>
      </c>
    </row>
    <row r="60" spans="3:22" ht="15.75" x14ac:dyDescent="0.25">
      <c r="C60" s="3" t="s">
        <v>16</v>
      </c>
      <c r="D60" s="5">
        <f>VLOOKUP(txt[[#This Row],[Месяц]],Таблица2[],2)</f>
        <v>8</v>
      </c>
      <c r="E60" s="4">
        <f>DATE(txt[[#This Row],[Год]],txt[[#This Row],[Time of start of window.22]],txt[[#This Row],[День]])+TIME(txt[[#This Row],[Время]],0,0)</f>
        <v>44423.833333333336</v>
      </c>
      <c r="F60" s="8">
        <v>2021</v>
      </c>
      <c r="G60" s="11" t="s">
        <v>19</v>
      </c>
      <c r="H60" s="5">
        <f>VLOOKUP(txt[[#This Row],[Time of  end  of window.2]],Таблица2[],2)</f>
        <v>8</v>
      </c>
      <c r="I60" s="8">
        <v>15</v>
      </c>
      <c r="J60" s="8">
        <v>20</v>
      </c>
      <c r="K60" s="4">
        <f>DATE(txt[[#This Row],[Time of  end  of window.1]],txt[[#This Row],[Time of  end  of window.22]],txt[[#This Row],[Time of  end  of window.3]])+TIME(txt[[#This Row],[Time of  end  of window.4]],0,0)</f>
        <v>44423.875</v>
      </c>
      <c r="L60" s="5">
        <f>IF(HOUR(txt[[#This Row],[Конец записи]]-txt[[#This Row],[Начало записи]])=0,24,HOUR(txt[[#This Row],[Конец записи]]-txt[[#This Row],[Начало записи]]))</f>
        <v>1</v>
      </c>
      <c r="M60" s="5" t="s">
        <v>1</v>
      </c>
      <c r="N60" s="5" t="s">
        <v>19</v>
      </c>
      <c r="O60" s="5" t="s">
        <v>34</v>
      </c>
      <c r="P60" s="5" t="s">
        <v>40</v>
      </c>
      <c r="Q60" s="6">
        <v>5766</v>
      </c>
      <c r="R60" s="6">
        <v>157</v>
      </c>
      <c r="S60" s="6">
        <v>0.103795</v>
      </c>
      <c r="T60" s="6">
        <v>0.17358299999999999</v>
      </c>
      <c r="U60" s="6">
        <v>0</v>
      </c>
      <c r="V60" s="7">
        <v>0</v>
      </c>
    </row>
    <row r="61" spans="3:22" ht="15.75" x14ac:dyDescent="0.25">
      <c r="C61" s="3" t="s">
        <v>16</v>
      </c>
      <c r="D61" s="5">
        <f>VLOOKUP(txt[[#This Row],[Месяц]],Таблица2[],2)</f>
        <v>8</v>
      </c>
      <c r="E61" s="4">
        <f>DATE(txt[[#This Row],[Год]],txt[[#This Row],[Time of start of window.22]],txt[[#This Row],[День]])+TIME(txt[[#This Row],[Время]],0,0)</f>
        <v>44423.875</v>
      </c>
      <c r="F61" s="8">
        <v>2021</v>
      </c>
      <c r="G61" s="11" t="s">
        <v>19</v>
      </c>
      <c r="H61" s="5">
        <f>VLOOKUP(txt[[#This Row],[Time of  end  of window.2]],Таблица2[],2)</f>
        <v>8</v>
      </c>
      <c r="I61" s="8">
        <v>15</v>
      </c>
      <c r="J61" s="8">
        <v>21</v>
      </c>
      <c r="K61" s="4">
        <f>DATE(txt[[#This Row],[Time of  end  of window.1]],txt[[#This Row],[Time of  end  of window.22]],txt[[#This Row],[Time of  end  of window.3]])+TIME(txt[[#This Row],[Time of  end  of window.4]],0,0)</f>
        <v>44423.916666666664</v>
      </c>
      <c r="L61" s="5">
        <f>IF(HOUR(txt[[#This Row],[Конец записи]]-txt[[#This Row],[Начало записи]])=0,24,HOUR(txt[[#This Row],[Конец записи]]-txt[[#This Row],[Начало записи]]))</f>
        <v>1</v>
      </c>
      <c r="M61" s="5" t="s">
        <v>1</v>
      </c>
      <c r="N61" s="5" t="s">
        <v>19</v>
      </c>
      <c r="O61" s="5" t="s">
        <v>34</v>
      </c>
      <c r="P61" s="5" t="s">
        <v>41</v>
      </c>
      <c r="Q61" s="6">
        <v>5439</v>
      </c>
      <c r="R61" s="6">
        <v>361</v>
      </c>
      <c r="S61" s="6">
        <v>9.2715000000000006E-2</v>
      </c>
      <c r="T61" s="6">
        <v>0.16914100000000001</v>
      </c>
      <c r="U61" s="6">
        <v>0</v>
      </c>
      <c r="V61" s="7">
        <v>0</v>
      </c>
    </row>
    <row r="62" spans="3:22" ht="15.75" x14ac:dyDescent="0.25">
      <c r="C62" s="3" t="s">
        <v>16</v>
      </c>
      <c r="D62" s="5">
        <f>VLOOKUP(txt[[#This Row],[Месяц]],Таблица2[],2)</f>
        <v>8</v>
      </c>
      <c r="E62" s="4">
        <f>DATE(txt[[#This Row],[Год]],txt[[#This Row],[Time of start of window.22]],txt[[#This Row],[День]])+TIME(txt[[#This Row],[Время]],0,0)</f>
        <v>44423.916666666664</v>
      </c>
      <c r="F62" s="8">
        <v>2021</v>
      </c>
      <c r="G62" s="11" t="s">
        <v>19</v>
      </c>
      <c r="H62" s="5">
        <f>VLOOKUP(txt[[#This Row],[Time of  end  of window.2]],Таблица2[],2)</f>
        <v>8</v>
      </c>
      <c r="I62" s="8">
        <v>15</v>
      </c>
      <c r="J62" s="8">
        <v>22</v>
      </c>
      <c r="K62" s="4">
        <f>DATE(txt[[#This Row],[Time of  end  of window.1]],txt[[#This Row],[Time of  end  of window.22]],txt[[#This Row],[Time of  end  of window.3]])+TIME(txt[[#This Row],[Time of  end  of window.4]],0,0)</f>
        <v>44423.958333333336</v>
      </c>
      <c r="L62" s="5">
        <f>IF(HOUR(txt[[#This Row],[Конец записи]]-txt[[#This Row],[Начало записи]])=0,24,HOUR(txt[[#This Row],[Конец записи]]-txt[[#This Row],[Начало записи]]))</f>
        <v>1</v>
      </c>
      <c r="M62" s="5" t="s">
        <v>1</v>
      </c>
      <c r="N62" s="5" t="s">
        <v>19</v>
      </c>
      <c r="O62" s="5" t="s">
        <v>34</v>
      </c>
      <c r="P62" s="5" t="s">
        <v>42</v>
      </c>
      <c r="Q62" s="6">
        <v>5423</v>
      </c>
      <c r="R62" s="6">
        <v>389</v>
      </c>
      <c r="S62" s="6">
        <v>0.101937</v>
      </c>
      <c r="T62" s="6">
        <v>0.19070699999999999</v>
      </c>
      <c r="U62" s="6">
        <v>0</v>
      </c>
      <c r="V62" s="7">
        <v>0</v>
      </c>
    </row>
    <row r="63" spans="3:22" ht="15.75" x14ac:dyDescent="0.25">
      <c r="C63" s="3" t="s">
        <v>16</v>
      </c>
      <c r="D63" s="5">
        <f>VLOOKUP(txt[[#This Row],[Месяц]],Таблица2[],2)</f>
        <v>8</v>
      </c>
      <c r="E63" s="4">
        <f>DATE(txt[[#This Row],[Год]],txt[[#This Row],[Time of start of window.22]],txt[[#This Row],[День]])+TIME(txt[[#This Row],[Время]],0,0)</f>
        <v>44423.958333333336</v>
      </c>
      <c r="F63" s="8">
        <v>2021</v>
      </c>
      <c r="G63" s="11" t="s">
        <v>19</v>
      </c>
      <c r="H63" s="5">
        <f>VLOOKUP(txt[[#This Row],[Time of  end  of window.2]],Таблица2[],2)</f>
        <v>8</v>
      </c>
      <c r="I63" s="8">
        <v>15</v>
      </c>
      <c r="J63" s="8">
        <v>23</v>
      </c>
      <c r="K63" s="4">
        <f>DATE(txt[[#This Row],[Time of  end  of window.1]],txt[[#This Row],[Time of  end  of window.22]],txt[[#This Row],[Time of  end  of window.3]])+TIME(txt[[#This Row],[Time of  end  of window.4]],0,0)</f>
        <v>44424</v>
      </c>
      <c r="L63" s="5">
        <f>IF(HOUR(txt[[#This Row],[Конец записи]]-txt[[#This Row],[Начало записи]])=0,24,HOUR(txt[[#This Row],[Конец записи]]-txt[[#This Row],[Начало записи]]))</f>
        <v>1</v>
      </c>
      <c r="M63" s="5" t="s">
        <v>1</v>
      </c>
      <c r="N63" s="5" t="s">
        <v>19</v>
      </c>
      <c r="O63" s="5" t="s">
        <v>35</v>
      </c>
      <c r="P63" s="5" t="s">
        <v>43</v>
      </c>
      <c r="Q63" s="6">
        <v>5136</v>
      </c>
      <c r="R63" s="6">
        <v>721</v>
      </c>
      <c r="S63" s="6">
        <v>0.12903100000000001</v>
      </c>
      <c r="T63" s="6">
        <v>0.19780600000000001</v>
      </c>
      <c r="U63" s="6">
        <v>0</v>
      </c>
      <c r="V63" s="7">
        <v>0</v>
      </c>
    </row>
    <row r="64" spans="3:22" ht="15.75" x14ac:dyDescent="0.25">
      <c r="C64" s="3" t="s">
        <v>16</v>
      </c>
      <c r="D64" s="5">
        <f>VLOOKUP(txt[[#This Row],[Месяц]],Таблица2[],2)</f>
        <v>8</v>
      </c>
      <c r="E64" s="4">
        <f>DATE(txt[[#This Row],[Год]],txt[[#This Row],[Time of start of window.22]],txt[[#This Row],[День]])+TIME(txt[[#This Row],[Время]],0,0)</f>
        <v>44424</v>
      </c>
      <c r="F64" s="8">
        <v>2021</v>
      </c>
      <c r="G64" s="11" t="s">
        <v>19</v>
      </c>
      <c r="H64" s="5">
        <f>VLOOKUP(txt[[#This Row],[Time of  end  of window.2]],Таблица2[],2)</f>
        <v>8</v>
      </c>
      <c r="I64" s="8">
        <v>16</v>
      </c>
      <c r="J64" s="8">
        <v>0</v>
      </c>
      <c r="K64" s="4">
        <f>DATE(txt[[#This Row],[Time of  end  of window.1]],txt[[#This Row],[Time of  end  of window.22]],txt[[#This Row],[Time of  end  of window.3]])+TIME(txt[[#This Row],[Time of  end  of window.4]],0,0)</f>
        <v>44424.041666666664</v>
      </c>
      <c r="L64" s="5">
        <f>IF(HOUR(txt[[#This Row],[Конец записи]]-txt[[#This Row],[Начало записи]])=0,24,HOUR(txt[[#This Row],[Конец записи]]-txt[[#This Row],[Начало записи]]))</f>
        <v>1</v>
      </c>
      <c r="M64" s="5" t="s">
        <v>1</v>
      </c>
      <c r="N64" s="5" t="s">
        <v>19</v>
      </c>
      <c r="O64" s="5" t="s">
        <v>35</v>
      </c>
      <c r="P64" s="5" t="s">
        <v>21</v>
      </c>
      <c r="Q64" s="6">
        <v>4988</v>
      </c>
      <c r="R64" s="6">
        <v>170</v>
      </c>
      <c r="S64" s="6">
        <v>9.4126000000000001E-2</v>
      </c>
      <c r="T64" s="6">
        <v>0.18295600000000001</v>
      </c>
      <c r="U64" s="6">
        <v>0</v>
      </c>
      <c r="V64" s="7">
        <v>0</v>
      </c>
    </row>
    <row r="65" spans="3:22" ht="15.75" x14ac:dyDescent="0.25">
      <c r="C65" s="3" t="s">
        <v>16</v>
      </c>
      <c r="D65" s="5">
        <f>VLOOKUP(txt[[#This Row],[Месяц]],Таблица2[],2)</f>
        <v>8</v>
      </c>
      <c r="E65" s="4">
        <f>DATE(txt[[#This Row],[Год]],txt[[#This Row],[Time of start of window.22]],txt[[#This Row],[День]])+TIME(txt[[#This Row],[Время]],0,0)</f>
        <v>44424.041666666664</v>
      </c>
      <c r="F65" s="8">
        <v>2021</v>
      </c>
      <c r="G65" s="11" t="s">
        <v>19</v>
      </c>
      <c r="H65" s="5">
        <f>VLOOKUP(txt[[#This Row],[Time of  end  of window.2]],Таблица2[],2)</f>
        <v>8</v>
      </c>
      <c r="I65" s="8">
        <v>16</v>
      </c>
      <c r="J65" s="8">
        <v>1</v>
      </c>
      <c r="K65" s="4">
        <f>DATE(txt[[#This Row],[Time of  end  of window.1]],txt[[#This Row],[Time of  end  of window.22]],txt[[#This Row],[Time of  end  of window.3]])+TIME(txt[[#This Row],[Time of  end  of window.4]],0,0)</f>
        <v>44424.083333333336</v>
      </c>
      <c r="L65" s="5">
        <f>IF(HOUR(txt[[#This Row],[Конец записи]]-txt[[#This Row],[Начало записи]])=0,24,HOUR(txt[[#This Row],[Конец записи]]-txt[[#This Row],[Начало записи]]))</f>
        <v>1</v>
      </c>
      <c r="M65" s="5" t="s">
        <v>1</v>
      </c>
      <c r="N65" s="5" t="s">
        <v>19</v>
      </c>
      <c r="O65" s="5" t="s">
        <v>35</v>
      </c>
      <c r="P65" s="5" t="s">
        <v>22</v>
      </c>
      <c r="Q65" s="6">
        <v>4959</v>
      </c>
      <c r="R65" s="6">
        <v>0</v>
      </c>
      <c r="S65" s="6">
        <v>8.2529000000000005E-2</v>
      </c>
      <c r="T65" s="6">
        <v>0.17408100000000001</v>
      </c>
      <c r="U65" s="6">
        <v>0</v>
      </c>
      <c r="V65" s="7">
        <v>0</v>
      </c>
    </row>
    <row r="66" spans="3:22" ht="15.75" x14ac:dyDescent="0.25">
      <c r="C66" s="3" t="s">
        <v>16</v>
      </c>
      <c r="D66" s="5">
        <f>VLOOKUP(txt[[#This Row],[Месяц]],Таблица2[],2)</f>
        <v>8</v>
      </c>
      <c r="E66" s="4">
        <f>DATE(txt[[#This Row],[Год]],txt[[#This Row],[Time of start of window.22]],txt[[#This Row],[День]])+TIME(txt[[#This Row],[Время]],0,0)</f>
        <v>44424.083333333336</v>
      </c>
      <c r="F66" s="8">
        <v>2021</v>
      </c>
      <c r="G66" s="11" t="s">
        <v>19</v>
      </c>
      <c r="H66" s="5">
        <f>VLOOKUP(txt[[#This Row],[Time of  end  of window.2]],Таблица2[],2)</f>
        <v>8</v>
      </c>
      <c r="I66" s="8">
        <v>16</v>
      </c>
      <c r="J66" s="8">
        <v>2</v>
      </c>
      <c r="K66" s="4">
        <f>DATE(txt[[#This Row],[Time of  end  of window.1]],txt[[#This Row],[Time of  end  of window.22]],txt[[#This Row],[Time of  end  of window.3]])+TIME(txt[[#This Row],[Time of  end  of window.4]],0,0)</f>
        <v>44424.125</v>
      </c>
      <c r="L66" s="5">
        <f>IF(HOUR(txt[[#This Row],[Конец записи]]-txt[[#This Row],[Начало записи]])=0,24,HOUR(txt[[#This Row],[Конец записи]]-txt[[#This Row],[Начало записи]]))</f>
        <v>1</v>
      </c>
      <c r="M66" s="5" t="s">
        <v>1</v>
      </c>
      <c r="N66" s="5" t="s">
        <v>19</v>
      </c>
      <c r="O66" s="5" t="s">
        <v>35</v>
      </c>
      <c r="P66" s="5" t="s">
        <v>23</v>
      </c>
      <c r="Q66" s="6">
        <v>5014</v>
      </c>
      <c r="R66" s="6">
        <v>0</v>
      </c>
      <c r="S66" s="6">
        <v>9.7769999999999996E-2</v>
      </c>
      <c r="T66" s="6">
        <v>0.20490900000000001</v>
      </c>
      <c r="U66" s="6">
        <v>0</v>
      </c>
      <c r="V66" s="7">
        <v>0</v>
      </c>
    </row>
    <row r="67" spans="3:22" ht="15.75" x14ac:dyDescent="0.25">
      <c r="C67" s="3" t="s">
        <v>16</v>
      </c>
      <c r="D67" s="5">
        <f>VLOOKUP(txt[[#This Row],[Месяц]],Таблица2[],2)</f>
        <v>8</v>
      </c>
      <c r="E67" s="4">
        <f>DATE(txt[[#This Row],[Год]],txt[[#This Row],[Time of start of window.22]],txt[[#This Row],[День]])+TIME(txt[[#This Row],[Время]],0,0)</f>
        <v>44424.125</v>
      </c>
      <c r="F67" s="8">
        <v>2021</v>
      </c>
      <c r="G67" s="11" t="s">
        <v>19</v>
      </c>
      <c r="H67" s="5">
        <f>VLOOKUP(txt[[#This Row],[Time of  end  of window.2]],Таблица2[],2)</f>
        <v>8</v>
      </c>
      <c r="I67" s="8">
        <v>16</v>
      </c>
      <c r="J67" s="8">
        <v>3</v>
      </c>
      <c r="K67" s="4">
        <f>DATE(txt[[#This Row],[Time of  end  of window.1]],txt[[#This Row],[Time of  end  of window.22]],txt[[#This Row],[Time of  end  of window.3]])+TIME(txt[[#This Row],[Time of  end  of window.4]],0,0)</f>
        <v>44424.166666666664</v>
      </c>
      <c r="L67" s="5">
        <f>IF(HOUR(txt[[#This Row],[Конец записи]]-txt[[#This Row],[Начало записи]])=0,24,HOUR(txt[[#This Row],[Конец записи]]-txt[[#This Row],[Начало записи]]))</f>
        <v>1</v>
      </c>
      <c r="M67" s="5" t="s">
        <v>1</v>
      </c>
      <c r="N67" s="5" t="s">
        <v>19</v>
      </c>
      <c r="O67" s="5" t="s">
        <v>35</v>
      </c>
      <c r="P67" s="5" t="s">
        <v>24</v>
      </c>
      <c r="Q67" s="6">
        <v>5135</v>
      </c>
      <c r="R67" s="6">
        <v>271</v>
      </c>
      <c r="S67" s="6">
        <v>8.2368999999999998E-2</v>
      </c>
      <c r="T67" s="6">
        <v>0.20033999999999999</v>
      </c>
      <c r="U67" s="6">
        <v>0</v>
      </c>
      <c r="V67" s="7">
        <v>0</v>
      </c>
    </row>
    <row r="68" spans="3:22" ht="15.75" x14ac:dyDescent="0.25">
      <c r="C68" s="3" t="s">
        <v>16</v>
      </c>
      <c r="D68" s="5">
        <f>VLOOKUP(txt[[#This Row],[Месяц]],Таблица2[],2)</f>
        <v>8</v>
      </c>
      <c r="E68" s="4">
        <f>DATE(txt[[#This Row],[Год]],txt[[#This Row],[Time of start of window.22]],txt[[#This Row],[День]])+TIME(txt[[#This Row],[Время]],0,0)</f>
        <v>44424.166666666664</v>
      </c>
      <c r="F68" s="8">
        <v>2021</v>
      </c>
      <c r="G68" s="11" t="s">
        <v>19</v>
      </c>
      <c r="H68" s="5">
        <f>VLOOKUP(txt[[#This Row],[Time of  end  of window.2]],Таблица2[],2)</f>
        <v>8</v>
      </c>
      <c r="I68" s="8">
        <v>16</v>
      </c>
      <c r="J68" s="8">
        <v>4</v>
      </c>
      <c r="K68" s="4">
        <f>DATE(txt[[#This Row],[Time of  end  of window.1]],txt[[#This Row],[Time of  end  of window.22]],txt[[#This Row],[Time of  end  of window.3]])+TIME(txt[[#This Row],[Time of  end  of window.4]],0,0)</f>
        <v>44424.208333333336</v>
      </c>
      <c r="L68" s="5">
        <f>IF(HOUR(txt[[#This Row],[Конец записи]]-txt[[#This Row],[Начало записи]])=0,24,HOUR(txt[[#This Row],[Конец записи]]-txt[[#This Row],[Начало записи]]))</f>
        <v>1</v>
      </c>
      <c r="M68" s="5" t="s">
        <v>1</v>
      </c>
      <c r="N68" s="5" t="s">
        <v>19</v>
      </c>
      <c r="O68" s="5" t="s">
        <v>35</v>
      </c>
      <c r="P68" s="5" t="s">
        <v>25</v>
      </c>
      <c r="Q68" s="6">
        <v>5606</v>
      </c>
      <c r="R68" s="6">
        <v>361</v>
      </c>
      <c r="S68" s="6">
        <v>7.5112999999999999E-2</v>
      </c>
      <c r="T68" s="6">
        <v>0.17746300000000001</v>
      </c>
      <c r="U68" s="6">
        <v>0</v>
      </c>
      <c r="V68" s="7">
        <v>0</v>
      </c>
    </row>
    <row r="69" spans="3:22" ht="15.75" x14ac:dyDescent="0.25">
      <c r="C69" s="3" t="s">
        <v>16</v>
      </c>
      <c r="D69" s="5">
        <f>VLOOKUP(txt[[#This Row],[Месяц]],Таблица2[],2)</f>
        <v>8</v>
      </c>
      <c r="E69" s="4">
        <f>DATE(txt[[#This Row],[Год]],txt[[#This Row],[Time of start of window.22]],txt[[#This Row],[День]])+TIME(txt[[#This Row],[Время]],0,0)</f>
        <v>44424.208333333336</v>
      </c>
      <c r="F69" s="8">
        <v>2021</v>
      </c>
      <c r="G69" s="11" t="s">
        <v>19</v>
      </c>
      <c r="H69" s="5">
        <f>VLOOKUP(txt[[#This Row],[Time of  end  of window.2]],Таблица2[],2)</f>
        <v>8</v>
      </c>
      <c r="I69" s="8">
        <v>16</v>
      </c>
      <c r="J69" s="8">
        <v>5</v>
      </c>
      <c r="K69" s="4">
        <f>DATE(txt[[#This Row],[Time of  end  of window.1]],txt[[#This Row],[Time of  end  of window.22]],txt[[#This Row],[Time of  end  of window.3]])+TIME(txt[[#This Row],[Time of  end  of window.4]],0,0)</f>
        <v>44424.25</v>
      </c>
      <c r="L69" s="5">
        <f>IF(HOUR(txt[[#This Row],[Конец записи]]-txt[[#This Row],[Начало записи]])=0,24,HOUR(txt[[#This Row],[Конец записи]]-txt[[#This Row],[Начало записи]]))</f>
        <v>1</v>
      </c>
      <c r="M69" s="5" t="s">
        <v>1</v>
      </c>
      <c r="N69" s="5" t="s">
        <v>19</v>
      </c>
      <c r="O69" s="5" t="s">
        <v>35</v>
      </c>
      <c r="P69" s="5" t="s">
        <v>26</v>
      </c>
      <c r="Q69" s="6">
        <v>5314</v>
      </c>
      <c r="R69" s="6">
        <v>361</v>
      </c>
      <c r="S69" s="6">
        <v>0.106401</v>
      </c>
      <c r="T69" s="6">
        <v>0.199489</v>
      </c>
      <c r="U69" s="6">
        <v>0</v>
      </c>
      <c r="V69" s="7">
        <v>0</v>
      </c>
    </row>
    <row r="70" spans="3:22" ht="15.75" x14ac:dyDescent="0.25">
      <c r="C70" s="3" t="s">
        <v>16</v>
      </c>
      <c r="D70" s="5">
        <f>VLOOKUP(txt[[#This Row],[Месяц]],Таблица2[],2)</f>
        <v>8</v>
      </c>
      <c r="E70" s="4">
        <f>DATE(txt[[#This Row],[Год]],txt[[#This Row],[Time of start of window.22]],txt[[#This Row],[День]])+TIME(txt[[#This Row],[Время]],0,0)</f>
        <v>44424.25</v>
      </c>
      <c r="F70" s="8">
        <v>2021</v>
      </c>
      <c r="G70" s="11" t="s">
        <v>19</v>
      </c>
      <c r="H70" s="5">
        <f>VLOOKUP(txt[[#This Row],[Time of  end  of window.2]],Таблица2[],2)</f>
        <v>8</v>
      </c>
      <c r="I70" s="8">
        <v>16</v>
      </c>
      <c r="J70" s="8">
        <v>6</v>
      </c>
      <c r="K70" s="4">
        <f>DATE(txt[[#This Row],[Time of  end  of window.1]],txt[[#This Row],[Time of  end  of window.22]],txt[[#This Row],[Time of  end  of window.3]])+TIME(txt[[#This Row],[Time of  end  of window.4]],0,0)</f>
        <v>44424.291666666664</v>
      </c>
      <c r="L70" s="5">
        <f>IF(HOUR(txt[[#This Row],[Конец записи]]-txt[[#This Row],[Начало записи]])=0,24,HOUR(txt[[#This Row],[Конец записи]]-txt[[#This Row],[Начало записи]]))</f>
        <v>1</v>
      </c>
      <c r="M70" s="5" t="s">
        <v>1</v>
      </c>
      <c r="N70" s="5" t="s">
        <v>19</v>
      </c>
      <c r="O70" s="5" t="s">
        <v>35</v>
      </c>
      <c r="P70" s="5" t="s">
        <v>27</v>
      </c>
      <c r="Q70" s="6">
        <v>5286</v>
      </c>
      <c r="R70" s="6">
        <v>508</v>
      </c>
      <c r="S70" s="6">
        <v>0.105099</v>
      </c>
      <c r="T70" s="6">
        <v>0.18266499999999999</v>
      </c>
      <c r="U70" s="6">
        <v>0</v>
      </c>
      <c r="V70" s="7">
        <v>0</v>
      </c>
    </row>
    <row r="71" spans="3:22" ht="15.75" x14ac:dyDescent="0.25">
      <c r="C71" s="3" t="s">
        <v>16</v>
      </c>
      <c r="D71" s="5">
        <f>VLOOKUP(txt[[#This Row],[Месяц]],Таблица2[],2)</f>
        <v>8</v>
      </c>
      <c r="E71" s="4">
        <f>DATE(txt[[#This Row],[Год]],txt[[#This Row],[Time of start of window.22]],txt[[#This Row],[День]])+TIME(txt[[#This Row],[Время]],0,0)</f>
        <v>44424.291666666664</v>
      </c>
      <c r="F71" s="8">
        <v>2021</v>
      </c>
      <c r="G71" s="11" t="s">
        <v>19</v>
      </c>
      <c r="H71" s="5">
        <f>VLOOKUP(txt[[#This Row],[Time of  end  of window.2]],Таблица2[],2)</f>
        <v>8</v>
      </c>
      <c r="I71" s="8">
        <v>16</v>
      </c>
      <c r="J71" s="8">
        <v>7</v>
      </c>
      <c r="K71" s="4">
        <f>DATE(txt[[#This Row],[Time of  end  of window.1]],txt[[#This Row],[Time of  end  of window.22]],txt[[#This Row],[Time of  end  of window.3]])+TIME(txt[[#This Row],[Time of  end  of window.4]],0,0)</f>
        <v>44424.333333333336</v>
      </c>
      <c r="L71" s="5">
        <f>IF(HOUR(txt[[#This Row],[Конец записи]]-txt[[#This Row],[Начало записи]])=0,24,HOUR(txt[[#This Row],[Конец записи]]-txt[[#This Row],[Начало записи]]))</f>
        <v>1</v>
      </c>
      <c r="M71" s="5" t="s">
        <v>1</v>
      </c>
      <c r="N71" s="5" t="s">
        <v>19</v>
      </c>
      <c r="O71" s="5" t="s">
        <v>35</v>
      </c>
      <c r="P71" s="5" t="s">
        <v>28</v>
      </c>
      <c r="Q71" s="6">
        <v>5031</v>
      </c>
      <c r="R71" s="6">
        <v>361</v>
      </c>
      <c r="S71" s="6">
        <v>7.0568000000000006E-2</v>
      </c>
      <c r="T71" s="6">
        <v>0.202876</v>
      </c>
      <c r="U71" s="6">
        <v>0</v>
      </c>
      <c r="V71" s="7">
        <v>0</v>
      </c>
    </row>
    <row r="72" spans="3:22" ht="15.75" x14ac:dyDescent="0.25">
      <c r="C72" s="3" t="s">
        <v>16</v>
      </c>
      <c r="D72" s="5">
        <f>VLOOKUP(txt[[#This Row],[Месяц]],Таблица2[],2)</f>
        <v>8</v>
      </c>
      <c r="E72" s="4">
        <f>DATE(txt[[#This Row],[Год]],txt[[#This Row],[Time of start of window.22]],txt[[#This Row],[День]])+TIME(txt[[#This Row],[Время]],0,0)</f>
        <v>44424.333333333336</v>
      </c>
      <c r="F72" s="8">
        <v>2021</v>
      </c>
      <c r="G72" s="11" t="s">
        <v>19</v>
      </c>
      <c r="H72" s="5">
        <f>VLOOKUP(txt[[#This Row],[Time of  end  of window.2]],Таблица2[],2)</f>
        <v>8</v>
      </c>
      <c r="I72" s="8">
        <v>16</v>
      </c>
      <c r="J72" s="8">
        <v>8</v>
      </c>
      <c r="K72" s="4">
        <f>DATE(txt[[#This Row],[Time of  end  of window.1]],txt[[#This Row],[Time of  end  of window.22]],txt[[#This Row],[Time of  end  of window.3]])+TIME(txt[[#This Row],[Time of  end  of window.4]],0,0)</f>
        <v>44424.375</v>
      </c>
      <c r="L72" s="5">
        <f>IF(HOUR(txt[[#This Row],[Конец записи]]-txt[[#This Row],[Начало записи]])=0,24,HOUR(txt[[#This Row],[Конец записи]]-txt[[#This Row],[Начало записи]]))</f>
        <v>1</v>
      </c>
      <c r="M72" s="5" t="s">
        <v>1</v>
      </c>
      <c r="N72" s="5" t="s">
        <v>19</v>
      </c>
      <c r="O72" s="5" t="s">
        <v>35</v>
      </c>
      <c r="P72" s="5" t="s">
        <v>29</v>
      </c>
      <c r="Q72" s="6">
        <v>4973</v>
      </c>
      <c r="R72" s="6">
        <v>361</v>
      </c>
      <c r="S72" s="6">
        <v>8.0690999999999999E-2</v>
      </c>
      <c r="T72" s="6">
        <v>0.168876</v>
      </c>
      <c r="U72" s="6">
        <v>0</v>
      </c>
      <c r="V72" s="7">
        <v>0</v>
      </c>
    </row>
    <row r="73" spans="3:22" ht="15.75" x14ac:dyDescent="0.25">
      <c r="C73" s="3" t="s">
        <v>16</v>
      </c>
      <c r="D73" s="5">
        <f>VLOOKUP(txt[[#This Row],[Месяц]],Таблица2[],2)</f>
        <v>8</v>
      </c>
      <c r="E73" s="4">
        <f>DATE(txt[[#This Row],[Год]],txt[[#This Row],[Time of start of window.22]],txt[[#This Row],[День]])+TIME(txt[[#This Row],[Время]],0,0)</f>
        <v>44424.375</v>
      </c>
      <c r="F73" s="8">
        <v>2021</v>
      </c>
      <c r="G73" s="11" t="s">
        <v>19</v>
      </c>
      <c r="H73" s="5">
        <f>VLOOKUP(txt[[#This Row],[Time of  end  of window.2]],Таблица2[],2)</f>
        <v>8</v>
      </c>
      <c r="I73" s="8">
        <v>16</v>
      </c>
      <c r="J73" s="8">
        <v>9</v>
      </c>
      <c r="K73" s="4">
        <f>DATE(txt[[#This Row],[Time of  end  of window.1]],txt[[#This Row],[Time of  end  of window.22]],txt[[#This Row],[Time of  end  of window.3]])+TIME(txt[[#This Row],[Time of  end  of window.4]],0,0)</f>
        <v>44424.416666666664</v>
      </c>
      <c r="L73" s="5">
        <f>IF(HOUR(txt[[#This Row],[Конец записи]]-txt[[#This Row],[Начало записи]])=0,24,HOUR(txt[[#This Row],[Конец записи]]-txt[[#This Row],[Начало записи]]))</f>
        <v>1</v>
      </c>
      <c r="M73" s="5" t="s">
        <v>1</v>
      </c>
      <c r="N73" s="5" t="s">
        <v>19</v>
      </c>
      <c r="O73" s="5" t="s">
        <v>35</v>
      </c>
      <c r="P73" s="5" t="s">
        <v>30</v>
      </c>
      <c r="Q73" s="6">
        <v>4063</v>
      </c>
      <c r="R73" s="6">
        <v>398</v>
      </c>
      <c r="S73" s="6">
        <v>9.6279000000000003E-2</v>
      </c>
      <c r="T73" s="6">
        <v>0.173961</v>
      </c>
      <c r="U73" s="6">
        <v>0</v>
      </c>
      <c r="V73" s="7">
        <v>0</v>
      </c>
    </row>
    <row r="74" spans="3:22" ht="15.75" x14ac:dyDescent="0.25">
      <c r="C74" s="3" t="s">
        <v>16</v>
      </c>
      <c r="D74" s="5">
        <f>VLOOKUP(txt[[#This Row],[Месяц]],Таблица2[],2)</f>
        <v>8</v>
      </c>
      <c r="E74" s="4">
        <f>DATE(txt[[#This Row],[Год]],txt[[#This Row],[Time of start of window.22]],txt[[#This Row],[День]])+TIME(txt[[#This Row],[Время]],0,0)</f>
        <v>44424.416666666664</v>
      </c>
      <c r="F74" s="8">
        <v>2021</v>
      </c>
      <c r="G74" s="11" t="s">
        <v>19</v>
      </c>
      <c r="H74" s="5">
        <f>VLOOKUP(txt[[#This Row],[Time of  end  of window.2]],Таблица2[],2)</f>
        <v>8</v>
      </c>
      <c r="I74" s="8">
        <v>16</v>
      </c>
      <c r="J74" s="8">
        <v>10</v>
      </c>
      <c r="K74" s="4">
        <f>DATE(txt[[#This Row],[Time of  end  of window.1]],txt[[#This Row],[Time of  end  of window.22]],txt[[#This Row],[Time of  end  of window.3]])+TIME(txt[[#This Row],[Time of  end  of window.4]],0,0)</f>
        <v>44424.458333333336</v>
      </c>
      <c r="L74" s="5">
        <f>IF(HOUR(txt[[#This Row],[Конец записи]]-txt[[#This Row],[Начало записи]])=0,24,HOUR(txt[[#This Row],[Конец записи]]-txt[[#This Row],[Начало записи]]))</f>
        <v>1</v>
      </c>
      <c r="M74" s="5" t="s">
        <v>1</v>
      </c>
      <c r="N74" s="5" t="s">
        <v>19</v>
      </c>
      <c r="O74" s="5" t="s">
        <v>35</v>
      </c>
      <c r="P74" s="5" t="s">
        <v>31</v>
      </c>
      <c r="Q74" s="6">
        <v>4267</v>
      </c>
      <c r="R74" s="6">
        <v>722</v>
      </c>
      <c r="S74" s="6">
        <v>7.5581999999999996E-2</v>
      </c>
      <c r="T74" s="6">
        <v>0.18256800000000001</v>
      </c>
      <c r="U74" s="6">
        <v>0</v>
      </c>
      <c r="V74" s="7">
        <v>0</v>
      </c>
    </row>
    <row r="75" spans="3:22" ht="15.75" x14ac:dyDescent="0.25">
      <c r="C75" s="3" t="s">
        <v>16</v>
      </c>
      <c r="D75" s="5">
        <f>VLOOKUP(txt[[#This Row],[Месяц]],Таблица2[],2)</f>
        <v>8</v>
      </c>
      <c r="E75" s="4">
        <f>DATE(txt[[#This Row],[Год]],txt[[#This Row],[Time of start of window.22]],txt[[#This Row],[День]])+TIME(txt[[#This Row],[Время]],0,0)</f>
        <v>44424.458333333336</v>
      </c>
      <c r="F75" s="8">
        <v>2021</v>
      </c>
      <c r="G75" s="11" t="s">
        <v>19</v>
      </c>
      <c r="H75" s="5">
        <f>VLOOKUP(txt[[#This Row],[Time of  end  of window.2]],Таблица2[],2)</f>
        <v>8</v>
      </c>
      <c r="I75" s="8">
        <v>16</v>
      </c>
      <c r="J75" s="8">
        <v>11</v>
      </c>
      <c r="K75" s="4">
        <f>DATE(txt[[#This Row],[Time of  end  of window.1]],txt[[#This Row],[Time of  end  of window.22]],txt[[#This Row],[Time of  end  of window.3]])+TIME(txt[[#This Row],[Time of  end  of window.4]],0,0)</f>
        <v>44424.5</v>
      </c>
      <c r="L75" s="5">
        <f>IF(HOUR(txt[[#This Row],[Конец записи]]-txt[[#This Row],[Начало записи]])=0,24,HOUR(txt[[#This Row],[Конец записи]]-txt[[#This Row],[Начало записи]]))</f>
        <v>1</v>
      </c>
      <c r="M75" s="5" t="s">
        <v>1</v>
      </c>
      <c r="N75" s="5" t="s">
        <v>19</v>
      </c>
      <c r="O75" s="5" t="s">
        <v>35</v>
      </c>
      <c r="P75" s="5" t="s">
        <v>32</v>
      </c>
      <c r="Q75" s="6">
        <v>5363</v>
      </c>
      <c r="R75" s="6">
        <v>481</v>
      </c>
      <c r="S75" s="6">
        <v>8.0385999999999999E-2</v>
      </c>
      <c r="T75" s="6">
        <v>0.15804399999999999</v>
      </c>
      <c r="U75" s="6">
        <v>0</v>
      </c>
      <c r="V75" s="7">
        <v>0</v>
      </c>
    </row>
    <row r="76" spans="3:22" ht="15.75" x14ac:dyDescent="0.25">
      <c r="C76" s="3" t="s">
        <v>16</v>
      </c>
      <c r="D76" s="5">
        <f>VLOOKUP(txt[[#This Row],[Месяц]],Таблица2[],2)</f>
        <v>8</v>
      </c>
      <c r="E76" s="4">
        <f>DATE(txt[[#This Row],[Год]],txt[[#This Row],[Time of start of window.22]],txt[[#This Row],[День]])+TIME(txt[[#This Row],[Время]],0,0)</f>
        <v>44424.5</v>
      </c>
      <c r="F76" s="8">
        <v>2021</v>
      </c>
      <c r="G76" s="11" t="s">
        <v>19</v>
      </c>
      <c r="H76" s="5">
        <f>VLOOKUP(txt[[#This Row],[Time of  end  of window.2]],Таблица2[],2)</f>
        <v>8</v>
      </c>
      <c r="I76" s="8">
        <v>16</v>
      </c>
      <c r="J76" s="8">
        <v>12</v>
      </c>
      <c r="K76" s="4">
        <f>DATE(txt[[#This Row],[Time of  end  of window.1]],txt[[#This Row],[Time of  end  of window.22]],txt[[#This Row],[Time of  end  of window.3]])+TIME(txt[[#This Row],[Time of  end  of window.4]],0,0)</f>
        <v>44424.541666666664</v>
      </c>
      <c r="L76" s="5">
        <f>IF(HOUR(txt[[#This Row],[Конец записи]]-txt[[#This Row],[Начало записи]])=0,24,HOUR(txt[[#This Row],[Конец записи]]-txt[[#This Row],[Начало записи]]))</f>
        <v>1</v>
      </c>
      <c r="M76" s="5" t="s">
        <v>1</v>
      </c>
      <c r="N76" s="5" t="s">
        <v>19</v>
      </c>
      <c r="O76" s="5" t="s">
        <v>35</v>
      </c>
      <c r="P76" s="5" t="s">
        <v>33</v>
      </c>
      <c r="Q76" s="6">
        <v>5224</v>
      </c>
      <c r="R76" s="6">
        <v>626</v>
      </c>
      <c r="S76" s="6">
        <v>6.429E-2</v>
      </c>
      <c r="T76" s="6">
        <v>0.178815</v>
      </c>
      <c r="U76" s="6">
        <v>0</v>
      </c>
      <c r="V76" s="7">
        <v>0</v>
      </c>
    </row>
    <row r="77" spans="3:22" ht="15.75" x14ac:dyDescent="0.25">
      <c r="C77" s="3" t="s">
        <v>16</v>
      </c>
      <c r="D77" s="5">
        <f>VLOOKUP(txt[[#This Row],[Месяц]],Таблица2[],2)</f>
        <v>8</v>
      </c>
      <c r="E77" s="4">
        <f>DATE(txt[[#This Row],[Год]],txt[[#This Row],[Time of start of window.22]],txt[[#This Row],[День]])+TIME(txt[[#This Row],[Время]],0,0)</f>
        <v>44424.541666666664</v>
      </c>
      <c r="F77" s="8">
        <v>2021</v>
      </c>
      <c r="G77" s="11" t="s">
        <v>19</v>
      </c>
      <c r="H77" s="5">
        <f>VLOOKUP(txt[[#This Row],[Time of  end  of window.2]],Таблица2[],2)</f>
        <v>8</v>
      </c>
      <c r="I77" s="8">
        <v>16</v>
      </c>
      <c r="J77" s="8">
        <v>13</v>
      </c>
      <c r="K77" s="4">
        <f>DATE(txt[[#This Row],[Time of  end  of window.1]],txt[[#This Row],[Time of  end  of window.22]],txt[[#This Row],[Time of  end  of window.3]])+TIME(txt[[#This Row],[Time of  end  of window.4]],0,0)</f>
        <v>44424.583333333336</v>
      </c>
      <c r="L77" s="5">
        <f>IF(HOUR(txt[[#This Row],[Конец записи]]-txt[[#This Row],[Начало записи]])=0,24,HOUR(txt[[#This Row],[Конец записи]]-txt[[#This Row],[Начало записи]]))</f>
        <v>1</v>
      </c>
      <c r="M77" s="5" t="s">
        <v>1</v>
      </c>
      <c r="N77" s="5" t="s">
        <v>19</v>
      </c>
      <c r="O77" s="5" t="s">
        <v>35</v>
      </c>
      <c r="P77" s="5" t="s">
        <v>20</v>
      </c>
      <c r="Q77" s="6">
        <v>5300</v>
      </c>
      <c r="R77" s="6">
        <v>722</v>
      </c>
      <c r="S77" s="6">
        <v>0.15210699999999999</v>
      </c>
      <c r="T77" s="6">
        <v>0.20027200000000001</v>
      </c>
      <c r="U77" s="6">
        <v>1</v>
      </c>
      <c r="V77" s="7">
        <v>1</v>
      </c>
    </row>
    <row r="78" spans="3:22" ht="15.75" x14ac:dyDescent="0.25">
      <c r="C78" s="3" t="s">
        <v>16</v>
      </c>
      <c r="D78" s="5">
        <f>VLOOKUP(txt[[#This Row],[Месяц]],Таблица2[],2)</f>
        <v>8</v>
      </c>
      <c r="E78" s="4">
        <f>DATE(txt[[#This Row],[Год]],txt[[#This Row],[Time of start of window.22]],txt[[#This Row],[День]])+TIME(txt[[#This Row],[Время]],0,0)</f>
        <v>44424.583333333336</v>
      </c>
      <c r="F78" s="8">
        <v>2021</v>
      </c>
      <c r="G78" s="11" t="s">
        <v>19</v>
      </c>
      <c r="H78" s="5">
        <f>VLOOKUP(txt[[#This Row],[Time of  end  of window.2]],Таблица2[],2)</f>
        <v>8</v>
      </c>
      <c r="I78" s="8">
        <v>16</v>
      </c>
      <c r="J78" s="8">
        <v>14</v>
      </c>
      <c r="K78" s="4">
        <f>DATE(txt[[#This Row],[Time of  end  of window.1]],txt[[#This Row],[Time of  end  of window.22]],txt[[#This Row],[Time of  end  of window.3]])+TIME(txt[[#This Row],[Time of  end  of window.4]],0,0)</f>
        <v>44424.625</v>
      </c>
      <c r="L78" s="5">
        <f>IF(HOUR(txt[[#This Row],[Конец записи]]-txt[[#This Row],[Начало записи]])=0,24,HOUR(txt[[#This Row],[Конец записи]]-txt[[#This Row],[Начало записи]]))</f>
        <v>1</v>
      </c>
      <c r="M78" s="5" t="s">
        <v>1</v>
      </c>
      <c r="N78" s="5" t="s">
        <v>19</v>
      </c>
      <c r="O78" s="5" t="s">
        <v>35</v>
      </c>
      <c r="P78" s="5" t="s">
        <v>34</v>
      </c>
      <c r="Q78" s="6">
        <v>5609</v>
      </c>
      <c r="R78" s="6">
        <v>429</v>
      </c>
      <c r="S78" s="6">
        <v>9.3573000000000003E-2</v>
      </c>
      <c r="T78" s="6">
        <v>0.18607499999999999</v>
      </c>
      <c r="U78" s="6">
        <v>0</v>
      </c>
      <c r="V78" s="7">
        <v>0</v>
      </c>
    </row>
    <row r="79" spans="3:22" ht="15.75" x14ac:dyDescent="0.25">
      <c r="C79" s="3" t="s">
        <v>16</v>
      </c>
      <c r="D79" s="5">
        <f>VLOOKUP(txt[[#This Row],[Месяц]],Таблица2[],2)</f>
        <v>8</v>
      </c>
      <c r="E79" s="4">
        <f>DATE(txt[[#This Row],[Год]],txt[[#This Row],[Time of start of window.22]],txt[[#This Row],[День]])+TIME(txt[[#This Row],[Время]],0,0)</f>
        <v>44424.625</v>
      </c>
      <c r="F79" s="8">
        <v>2021</v>
      </c>
      <c r="G79" s="11" t="s">
        <v>19</v>
      </c>
      <c r="H79" s="5">
        <f>VLOOKUP(txt[[#This Row],[Time of  end  of window.2]],Таблица2[],2)</f>
        <v>8</v>
      </c>
      <c r="I79" s="8">
        <v>16</v>
      </c>
      <c r="J79" s="8">
        <v>15</v>
      </c>
      <c r="K79" s="4">
        <f>DATE(txt[[#This Row],[Time of  end  of window.1]],txt[[#This Row],[Time of  end  of window.22]],txt[[#This Row],[Time of  end  of window.3]])+TIME(txt[[#This Row],[Time of  end  of window.4]],0,0)</f>
        <v>44424.666666666664</v>
      </c>
      <c r="L79" s="5">
        <f>IF(HOUR(txt[[#This Row],[Конец записи]]-txt[[#This Row],[Начало записи]])=0,24,HOUR(txt[[#This Row],[Конец записи]]-txt[[#This Row],[Начало записи]]))</f>
        <v>1</v>
      </c>
      <c r="M79" s="5" t="s">
        <v>1</v>
      </c>
      <c r="N79" s="5" t="s">
        <v>19</v>
      </c>
      <c r="O79" s="5" t="s">
        <v>35</v>
      </c>
      <c r="P79" s="5" t="s">
        <v>35</v>
      </c>
      <c r="Q79" s="6">
        <v>5314</v>
      </c>
      <c r="R79" s="6">
        <v>191</v>
      </c>
      <c r="S79" s="6">
        <v>0.12942999999999999</v>
      </c>
      <c r="T79" s="6">
        <v>0.17224900000000001</v>
      </c>
      <c r="U79" s="6">
        <v>1</v>
      </c>
      <c r="V79" s="7">
        <v>1</v>
      </c>
    </row>
    <row r="80" spans="3:22" ht="15.75" x14ac:dyDescent="0.25">
      <c r="C80" s="3" t="s">
        <v>16</v>
      </c>
      <c r="D80" s="5">
        <f>VLOOKUP(txt[[#This Row],[Месяц]],Таблица2[],2)</f>
        <v>8</v>
      </c>
      <c r="E80" s="4">
        <f>DATE(txt[[#This Row],[Год]],txt[[#This Row],[Time of start of window.22]],txt[[#This Row],[День]])+TIME(txt[[#This Row],[Время]],0,0)</f>
        <v>44424.666666666664</v>
      </c>
      <c r="F80" s="8">
        <v>2021</v>
      </c>
      <c r="G80" s="11" t="s">
        <v>19</v>
      </c>
      <c r="H80" s="5">
        <f>VLOOKUP(txt[[#This Row],[Time of  end  of window.2]],Таблица2[],2)</f>
        <v>8</v>
      </c>
      <c r="I80" s="8">
        <v>16</v>
      </c>
      <c r="J80" s="8">
        <v>16</v>
      </c>
      <c r="K80" s="4">
        <f>DATE(txt[[#This Row],[Time of  end  of window.1]],txt[[#This Row],[Time of  end  of window.22]],txt[[#This Row],[Time of  end  of window.3]])+TIME(txt[[#This Row],[Time of  end  of window.4]],0,0)</f>
        <v>44424.708333333336</v>
      </c>
      <c r="L80" s="5">
        <f>IF(HOUR(txt[[#This Row],[Конец записи]]-txt[[#This Row],[Начало записи]])=0,24,HOUR(txt[[#This Row],[Конец записи]]-txt[[#This Row],[Начало записи]]))</f>
        <v>1</v>
      </c>
      <c r="M80" s="5" t="s">
        <v>1</v>
      </c>
      <c r="N80" s="5" t="s">
        <v>19</v>
      </c>
      <c r="O80" s="5" t="s">
        <v>35</v>
      </c>
      <c r="P80" s="5" t="s">
        <v>36</v>
      </c>
      <c r="Q80" s="6">
        <v>5639</v>
      </c>
      <c r="R80" s="6">
        <v>0</v>
      </c>
      <c r="S80" s="6">
        <v>9.6666000000000002E-2</v>
      </c>
      <c r="T80" s="6">
        <v>0.183812</v>
      </c>
      <c r="U80" s="6">
        <v>0</v>
      </c>
      <c r="V80" s="7">
        <v>0</v>
      </c>
    </row>
    <row r="81" spans="3:22" ht="15.75" x14ac:dyDescent="0.25">
      <c r="C81" s="3" t="s">
        <v>16</v>
      </c>
      <c r="D81" s="5">
        <f>VLOOKUP(txt[[#This Row],[Месяц]],Таблица2[],2)</f>
        <v>8</v>
      </c>
      <c r="E81" s="4">
        <f>DATE(txt[[#This Row],[Год]],txt[[#This Row],[Time of start of window.22]],txt[[#This Row],[День]])+TIME(txt[[#This Row],[Время]],0,0)</f>
        <v>44424.708333333336</v>
      </c>
      <c r="F81" s="8">
        <v>2021</v>
      </c>
      <c r="G81" s="11" t="s">
        <v>19</v>
      </c>
      <c r="H81" s="5">
        <f>VLOOKUP(txt[[#This Row],[Time of  end  of window.2]],Таблица2[],2)</f>
        <v>8</v>
      </c>
      <c r="I81" s="8">
        <v>16</v>
      </c>
      <c r="J81" s="8">
        <v>17</v>
      </c>
      <c r="K81" s="4">
        <f>DATE(txt[[#This Row],[Time of  end  of window.1]],txt[[#This Row],[Time of  end  of window.22]],txt[[#This Row],[Time of  end  of window.3]])+TIME(txt[[#This Row],[Time of  end  of window.4]],0,0)</f>
        <v>44424.75</v>
      </c>
      <c r="L81" s="5">
        <f>IF(HOUR(txt[[#This Row],[Конец записи]]-txt[[#This Row],[Начало записи]])=0,24,HOUR(txt[[#This Row],[Конец записи]]-txt[[#This Row],[Начало записи]]))</f>
        <v>1</v>
      </c>
      <c r="M81" s="5" t="s">
        <v>1</v>
      </c>
      <c r="N81" s="5" t="s">
        <v>19</v>
      </c>
      <c r="O81" s="5" t="s">
        <v>35</v>
      </c>
      <c r="P81" s="5" t="s">
        <v>37</v>
      </c>
      <c r="Q81" s="6">
        <v>4683</v>
      </c>
      <c r="R81" s="6">
        <v>0</v>
      </c>
      <c r="S81" s="6">
        <v>8.0875000000000002E-2</v>
      </c>
      <c r="T81" s="6">
        <v>0.22886899999999999</v>
      </c>
      <c r="U81" s="6">
        <v>0</v>
      </c>
      <c r="V81" s="7">
        <v>0</v>
      </c>
    </row>
    <row r="82" spans="3:22" ht="15.75" x14ac:dyDescent="0.25">
      <c r="C82" s="3" t="s">
        <v>16</v>
      </c>
      <c r="D82" s="5">
        <f>VLOOKUP(txt[[#This Row],[Месяц]],Таблица2[],2)</f>
        <v>8</v>
      </c>
      <c r="E82" s="4">
        <f>DATE(txt[[#This Row],[Год]],txt[[#This Row],[Time of start of window.22]],txt[[#This Row],[День]])+TIME(txt[[#This Row],[Время]],0,0)</f>
        <v>44424.75</v>
      </c>
      <c r="F82" s="8">
        <v>2021</v>
      </c>
      <c r="G82" s="11" t="s">
        <v>19</v>
      </c>
      <c r="H82" s="5">
        <f>VLOOKUP(txt[[#This Row],[Time of  end  of window.2]],Таблица2[],2)</f>
        <v>8</v>
      </c>
      <c r="I82" s="8">
        <v>16</v>
      </c>
      <c r="J82" s="8">
        <v>18</v>
      </c>
      <c r="K82" s="4">
        <f>DATE(txt[[#This Row],[Time of  end  of window.1]],txt[[#This Row],[Time of  end  of window.22]],txt[[#This Row],[Time of  end  of window.3]])+TIME(txt[[#This Row],[Time of  end  of window.4]],0,0)</f>
        <v>44424.791666666664</v>
      </c>
      <c r="L82" s="5">
        <f>IF(HOUR(txt[[#This Row],[Конец записи]]-txt[[#This Row],[Начало записи]])=0,24,HOUR(txt[[#This Row],[Конец записи]]-txt[[#This Row],[Начало записи]]))</f>
        <v>1</v>
      </c>
      <c r="M82" s="5" t="s">
        <v>1</v>
      </c>
      <c r="N82" s="5" t="s">
        <v>19</v>
      </c>
      <c r="O82" s="5" t="s">
        <v>35</v>
      </c>
      <c r="P82" s="5" t="s">
        <v>38</v>
      </c>
      <c r="Q82" s="6">
        <v>5505</v>
      </c>
      <c r="R82" s="6">
        <v>0</v>
      </c>
      <c r="S82" s="6">
        <v>9.3009999999999995E-2</v>
      </c>
      <c r="T82" s="6">
        <v>0.22107399999999999</v>
      </c>
      <c r="U82" s="6">
        <v>0</v>
      </c>
      <c r="V82" s="7">
        <v>0</v>
      </c>
    </row>
    <row r="83" spans="3:22" ht="15.75" x14ac:dyDescent="0.25">
      <c r="C83" s="3" t="s">
        <v>16</v>
      </c>
      <c r="D83" s="5">
        <f>VLOOKUP(txt[[#This Row],[Месяц]],Таблица2[],2)</f>
        <v>8</v>
      </c>
      <c r="E83" s="4">
        <f>DATE(txt[[#This Row],[Год]],txt[[#This Row],[Time of start of window.22]],txt[[#This Row],[День]])+TIME(txt[[#This Row],[Время]],0,0)</f>
        <v>44424.791666666664</v>
      </c>
      <c r="F83" s="8">
        <v>2021</v>
      </c>
      <c r="G83" s="11" t="s">
        <v>19</v>
      </c>
      <c r="H83" s="5">
        <f>VLOOKUP(txt[[#This Row],[Time of  end  of window.2]],Таблица2[],2)</f>
        <v>8</v>
      </c>
      <c r="I83" s="8">
        <v>16</v>
      </c>
      <c r="J83" s="8">
        <v>19</v>
      </c>
      <c r="K83" s="4">
        <f>DATE(txt[[#This Row],[Time of  end  of window.1]],txt[[#This Row],[Time of  end  of window.22]],txt[[#This Row],[Time of  end  of window.3]])+TIME(txt[[#This Row],[Time of  end  of window.4]],0,0)</f>
        <v>44424.833333333336</v>
      </c>
      <c r="L83" s="5">
        <f>IF(HOUR(txt[[#This Row],[Конец записи]]-txt[[#This Row],[Начало записи]])=0,24,HOUR(txt[[#This Row],[Конец записи]]-txt[[#This Row],[Начало записи]]))</f>
        <v>1</v>
      </c>
      <c r="M83" s="5" t="s">
        <v>1</v>
      </c>
      <c r="N83" s="5" t="s">
        <v>19</v>
      </c>
      <c r="O83" s="5" t="s">
        <v>35</v>
      </c>
      <c r="P83" s="5" t="s">
        <v>39</v>
      </c>
      <c r="Q83" s="6">
        <v>5575</v>
      </c>
      <c r="R83" s="6">
        <v>97</v>
      </c>
      <c r="S83" s="6">
        <v>6.6286999999999999E-2</v>
      </c>
      <c r="T83" s="6">
        <v>0.16925999999999999</v>
      </c>
      <c r="U83" s="6">
        <v>0</v>
      </c>
      <c r="V83" s="7">
        <v>0</v>
      </c>
    </row>
    <row r="84" spans="3:22" ht="15.75" x14ac:dyDescent="0.25">
      <c r="C84" s="3" t="s">
        <v>16</v>
      </c>
      <c r="D84" s="5">
        <f>VLOOKUP(txt[[#This Row],[Месяц]],Таблица2[],2)</f>
        <v>8</v>
      </c>
      <c r="E84" s="4">
        <f>DATE(txt[[#This Row],[Год]],txt[[#This Row],[Time of start of window.22]],txt[[#This Row],[День]])+TIME(txt[[#This Row],[Время]],0,0)</f>
        <v>44424.833333333336</v>
      </c>
      <c r="F84" s="8">
        <v>2021</v>
      </c>
      <c r="G84" s="11" t="s">
        <v>19</v>
      </c>
      <c r="H84" s="5">
        <f>VLOOKUP(txt[[#This Row],[Time of  end  of window.2]],Таблица2[],2)</f>
        <v>8</v>
      </c>
      <c r="I84" s="8">
        <v>16</v>
      </c>
      <c r="J84" s="8">
        <v>20</v>
      </c>
      <c r="K84" s="4">
        <f>DATE(txt[[#This Row],[Time of  end  of window.1]],txt[[#This Row],[Time of  end  of window.22]],txt[[#This Row],[Time of  end  of window.3]])+TIME(txt[[#This Row],[Time of  end  of window.4]],0,0)</f>
        <v>44424.875</v>
      </c>
      <c r="L84" s="5">
        <f>IF(HOUR(txt[[#This Row],[Конец записи]]-txt[[#This Row],[Начало записи]])=0,24,HOUR(txt[[#This Row],[Конец записи]]-txt[[#This Row],[Начало записи]]))</f>
        <v>1</v>
      </c>
      <c r="M84" s="5" t="s">
        <v>1</v>
      </c>
      <c r="N84" s="5" t="s">
        <v>19</v>
      </c>
      <c r="O84" s="5" t="s">
        <v>35</v>
      </c>
      <c r="P84" s="5" t="s">
        <v>40</v>
      </c>
      <c r="Q84" s="6">
        <v>5485</v>
      </c>
      <c r="R84" s="6">
        <v>361</v>
      </c>
      <c r="S84" s="6">
        <v>9.5556000000000002E-2</v>
      </c>
      <c r="T84" s="6">
        <v>0.16100200000000001</v>
      </c>
      <c r="U84" s="6">
        <v>0</v>
      </c>
      <c r="V84" s="7">
        <v>0</v>
      </c>
    </row>
    <row r="85" spans="3:22" ht="15.75" x14ac:dyDescent="0.25">
      <c r="C85" s="3" t="s">
        <v>16</v>
      </c>
      <c r="D85" s="5">
        <f>VLOOKUP(txt[[#This Row],[Месяц]],Таблица2[],2)</f>
        <v>8</v>
      </c>
      <c r="E85" s="4">
        <f>DATE(txt[[#This Row],[Год]],txt[[#This Row],[Time of start of window.22]],txt[[#This Row],[День]])+TIME(txt[[#This Row],[Время]],0,0)</f>
        <v>44424.875</v>
      </c>
      <c r="F85" s="8">
        <v>2021</v>
      </c>
      <c r="G85" s="11" t="s">
        <v>19</v>
      </c>
      <c r="H85" s="5">
        <f>VLOOKUP(txt[[#This Row],[Time of  end  of window.2]],Таблица2[],2)</f>
        <v>8</v>
      </c>
      <c r="I85" s="8">
        <v>16</v>
      </c>
      <c r="J85" s="8">
        <v>21</v>
      </c>
      <c r="K85" s="4">
        <f>DATE(txt[[#This Row],[Time of  end  of window.1]],txt[[#This Row],[Time of  end  of window.22]],txt[[#This Row],[Time of  end  of window.3]])+TIME(txt[[#This Row],[Time of  end  of window.4]],0,0)</f>
        <v>44424.916666666664</v>
      </c>
      <c r="L85" s="5">
        <f>IF(HOUR(txt[[#This Row],[Конец записи]]-txt[[#This Row],[Начало записи]])=0,24,HOUR(txt[[#This Row],[Конец записи]]-txt[[#This Row],[Начало записи]]))</f>
        <v>1</v>
      </c>
      <c r="M85" s="5" t="s">
        <v>1</v>
      </c>
      <c r="N85" s="5" t="s">
        <v>19</v>
      </c>
      <c r="O85" s="5" t="s">
        <v>35</v>
      </c>
      <c r="P85" s="5" t="s">
        <v>41</v>
      </c>
      <c r="Q85" s="6">
        <v>4997</v>
      </c>
      <c r="R85" s="6">
        <v>671</v>
      </c>
      <c r="S85" s="6">
        <v>7.7298000000000006E-2</v>
      </c>
      <c r="T85" s="6">
        <v>0.17346400000000001</v>
      </c>
      <c r="U85" s="6">
        <v>0</v>
      </c>
      <c r="V85" s="7">
        <v>0</v>
      </c>
    </row>
    <row r="86" spans="3:22" ht="15.75" x14ac:dyDescent="0.25">
      <c r="C86" s="3" t="s">
        <v>16</v>
      </c>
      <c r="D86" s="5">
        <f>VLOOKUP(txt[[#This Row],[Месяц]],Таблица2[],2)</f>
        <v>8</v>
      </c>
      <c r="E86" s="4">
        <f>DATE(txt[[#This Row],[Год]],txt[[#This Row],[Time of start of window.22]],txt[[#This Row],[День]])+TIME(txt[[#This Row],[Время]],0,0)</f>
        <v>44424.916666666664</v>
      </c>
      <c r="F86" s="8">
        <v>2021</v>
      </c>
      <c r="G86" s="11" t="s">
        <v>19</v>
      </c>
      <c r="H86" s="5">
        <f>VLOOKUP(txt[[#This Row],[Time of  end  of window.2]],Таблица2[],2)</f>
        <v>8</v>
      </c>
      <c r="I86" s="8">
        <v>16</v>
      </c>
      <c r="J86" s="8">
        <v>22</v>
      </c>
      <c r="K86" s="4">
        <f>DATE(txt[[#This Row],[Time of  end  of window.1]],txt[[#This Row],[Time of  end  of window.22]],txt[[#This Row],[Time of  end  of window.3]])+TIME(txt[[#This Row],[Time of  end  of window.4]],0,0)</f>
        <v>44424.958333333336</v>
      </c>
      <c r="L86" s="5">
        <f>IF(HOUR(txt[[#This Row],[Конец записи]]-txt[[#This Row],[Начало записи]])=0,24,HOUR(txt[[#This Row],[Конец записи]]-txt[[#This Row],[Начало записи]]))</f>
        <v>1</v>
      </c>
      <c r="M86" s="5" t="s">
        <v>1</v>
      </c>
      <c r="N86" s="5" t="s">
        <v>19</v>
      </c>
      <c r="O86" s="5" t="s">
        <v>35</v>
      </c>
      <c r="P86" s="5" t="s">
        <v>42</v>
      </c>
      <c r="Q86" s="6">
        <v>5573</v>
      </c>
      <c r="R86" s="6">
        <v>462</v>
      </c>
      <c r="S86" s="6">
        <v>9.6124000000000001E-2</v>
      </c>
      <c r="T86" s="6">
        <v>0.20146600000000001</v>
      </c>
      <c r="U86" s="6">
        <v>0</v>
      </c>
      <c r="V86" s="7">
        <v>0</v>
      </c>
    </row>
    <row r="87" spans="3:22" ht="15.75" x14ac:dyDescent="0.25">
      <c r="C87" s="3" t="s">
        <v>16</v>
      </c>
      <c r="D87" s="5">
        <f>VLOOKUP(txt[[#This Row],[Месяц]],Таблица2[],2)</f>
        <v>8</v>
      </c>
      <c r="E87" s="4">
        <f>DATE(txt[[#This Row],[Год]],txt[[#This Row],[Time of start of window.22]],txt[[#This Row],[День]])+TIME(txt[[#This Row],[Время]],0,0)</f>
        <v>44424.958333333336</v>
      </c>
      <c r="F87" s="8">
        <v>2021</v>
      </c>
      <c r="G87" s="11" t="s">
        <v>19</v>
      </c>
      <c r="H87" s="5">
        <f>VLOOKUP(txt[[#This Row],[Time of  end  of window.2]],Таблица2[],2)</f>
        <v>8</v>
      </c>
      <c r="I87" s="8">
        <v>16</v>
      </c>
      <c r="J87" s="8">
        <v>23</v>
      </c>
      <c r="K87" s="4">
        <f>DATE(txt[[#This Row],[Time of  end  of window.1]],txt[[#This Row],[Time of  end  of window.22]],txt[[#This Row],[Time of  end  of window.3]])+TIME(txt[[#This Row],[Time of  end  of window.4]],0,0)</f>
        <v>44425</v>
      </c>
      <c r="L87" s="5">
        <f>IF(HOUR(txt[[#This Row],[Конец записи]]-txt[[#This Row],[Начало записи]])=0,24,HOUR(txt[[#This Row],[Конец записи]]-txt[[#This Row],[Начало записи]]))</f>
        <v>1</v>
      </c>
      <c r="M87" s="5" t="s">
        <v>1</v>
      </c>
      <c r="N87" s="5" t="s">
        <v>19</v>
      </c>
      <c r="O87" s="5" t="s">
        <v>36</v>
      </c>
      <c r="P87" s="5" t="s">
        <v>43</v>
      </c>
      <c r="Q87" s="6">
        <v>5453</v>
      </c>
      <c r="R87" s="6">
        <v>318</v>
      </c>
      <c r="S87" s="6">
        <v>0.11611</v>
      </c>
      <c r="T87" s="6">
        <v>0.188746</v>
      </c>
      <c r="U87" s="6">
        <v>0</v>
      </c>
      <c r="V87" s="7">
        <v>0</v>
      </c>
    </row>
    <row r="88" spans="3:22" ht="15.75" x14ac:dyDescent="0.25">
      <c r="C88" s="3" t="s">
        <v>62</v>
      </c>
      <c r="D88" s="5">
        <f>VLOOKUP(txt[[#This Row],[Месяц]],Таблица2[],2)</f>
        <v>8</v>
      </c>
      <c r="E88" s="4">
        <f>DATE(txt[[#This Row],[Год]],txt[[#This Row],[Time of start of window.22]],txt[[#This Row],[День]])+TIME(txt[[#This Row],[Время]],0,0)</f>
        <v>44414</v>
      </c>
      <c r="F88" s="8">
        <v>2021</v>
      </c>
      <c r="G88" s="11" t="s">
        <v>19</v>
      </c>
      <c r="H88" s="5">
        <f>VLOOKUP(txt[[#This Row],[Time of  end  of window.2]],Таблица2[],2)</f>
        <v>8</v>
      </c>
      <c r="I88" s="8">
        <v>6</v>
      </c>
      <c r="J88" s="8">
        <v>0</v>
      </c>
      <c r="K88" s="4">
        <f>DATE(txt[[#This Row],[Time of  end  of window.1]],txt[[#This Row],[Time of  end  of window.22]],txt[[#This Row],[Time of  end  of window.3]])+TIME(txt[[#This Row],[Time of  end  of window.4]],0,0)</f>
        <v>44414.041666666664</v>
      </c>
      <c r="L88" s="5">
        <f>IF(HOUR(txt[[#This Row],[Конец записи]]-txt[[#This Row],[Начало записи]])=0,24,HOUR(txt[[#This Row],[Конец записи]]-txt[[#This Row],[Начало записи]]))</f>
        <v>1</v>
      </c>
      <c r="M88" s="5" t="s">
        <v>1</v>
      </c>
      <c r="N88" s="5" t="s">
        <v>19</v>
      </c>
      <c r="O88" s="5" t="s">
        <v>2</v>
      </c>
      <c r="P88" s="5" t="s">
        <v>21</v>
      </c>
      <c r="Q88" s="6">
        <v>4712</v>
      </c>
      <c r="R88" s="6">
        <v>472</v>
      </c>
      <c r="S88" s="6">
        <v>9.6255999999999994E-2</v>
      </c>
      <c r="T88" s="6">
        <v>0.218555</v>
      </c>
      <c r="U88" s="6">
        <v>4</v>
      </c>
      <c r="V88" s="7">
        <v>8</v>
      </c>
    </row>
    <row r="89" spans="3:22" ht="15.75" x14ac:dyDescent="0.25">
      <c r="C89" s="3" t="s">
        <v>62</v>
      </c>
      <c r="D89" s="5">
        <f>VLOOKUP(txt[[#This Row],[Месяц]],Таблица2[],2)</f>
        <v>8</v>
      </c>
      <c r="E89" s="4">
        <f>DATE(txt[[#This Row],[Год]],txt[[#This Row],[Time of start of window.22]],txt[[#This Row],[День]])+TIME(txt[[#This Row],[Время]],0,0)</f>
        <v>44414</v>
      </c>
      <c r="F89" s="8">
        <v>2021</v>
      </c>
      <c r="G89" s="11" t="s">
        <v>19</v>
      </c>
      <c r="H89" s="5">
        <f>VLOOKUP(txt[[#This Row],[Time of  end  of window.2]],Таблица2[],2)</f>
        <v>8</v>
      </c>
      <c r="I89" s="8">
        <v>6</v>
      </c>
      <c r="J89" s="8">
        <v>0</v>
      </c>
      <c r="K89" s="4">
        <f>DATE(txt[[#This Row],[Time of  end  of window.1]],txt[[#This Row],[Time of  end  of window.22]],txt[[#This Row],[Time of  end  of window.3]])+TIME(txt[[#This Row],[Time of  end  of window.4]],0,0)</f>
        <v>44414.083333333336</v>
      </c>
      <c r="L89" s="5">
        <f>IF(HOUR(txt[[#This Row],[Конец записи]]-txt[[#This Row],[Начало записи]])=0,24,HOUR(txt[[#This Row],[Конец записи]]-txt[[#This Row],[Начало записи]]))</f>
        <v>2</v>
      </c>
      <c r="M89" s="5" t="s">
        <v>1</v>
      </c>
      <c r="N89" s="5" t="s">
        <v>19</v>
      </c>
      <c r="O89" s="5" t="s">
        <v>2</v>
      </c>
      <c r="P89" s="5" t="s">
        <v>22</v>
      </c>
      <c r="Q89" s="6">
        <v>9771</v>
      </c>
      <c r="R89" s="6">
        <v>1138</v>
      </c>
      <c r="S89" s="6">
        <v>7.8489000000000003E-2</v>
      </c>
      <c r="T89" s="6">
        <v>0.218501</v>
      </c>
      <c r="U89" s="6">
        <v>6</v>
      </c>
      <c r="V89" s="7">
        <v>11</v>
      </c>
    </row>
    <row r="90" spans="3:22" ht="15.75" x14ac:dyDescent="0.25">
      <c r="C90" s="3" t="s">
        <v>62</v>
      </c>
      <c r="D90" s="5">
        <f>VLOOKUP(txt[[#This Row],[Месяц]],Таблица2[],2)</f>
        <v>8</v>
      </c>
      <c r="E90" s="4">
        <f>DATE(txt[[#This Row],[Год]],txt[[#This Row],[Time of start of window.22]],txt[[#This Row],[День]])+TIME(txt[[#This Row],[Время]],0,0)</f>
        <v>44414</v>
      </c>
      <c r="F90" s="8">
        <v>2021</v>
      </c>
      <c r="G90" s="11" t="s">
        <v>19</v>
      </c>
      <c r="H90" s="5">
        <f>VLOOKUP(txt[[#This Row],[Time of  end  of window.2]],Таблица2[],2)</f>
        <v>8</v>
      </c>
      <c r="I90" s="8">
        <v>6</v>
      </c>
      <c r="J90" s="8">
        <v>0</v>
      </c>
      <c r="K90" s="4">
        <f>DATE(txt[[#This Row],[Time of  end  of window.1]],txt[[#This Row],[Time of  end  of window.22]],txt[[#This Row],[Time of  end  of window.3]])+TIME(txt[[#This Row],[Time of  end  of window.4]],0,0)</f>
        <v>44414.125</v>
      </c>
      <c r="L90" s="5">
        <f>IF(HOUR(txt[[#This Row],[Конец записи]]-txt[[#This Row],[Начало записи]])=0,24,HOUR(txt[[#This Row],[Конец записи]]-txt[[#This Row],[Начало записи]]))</f>
        <v>3</v>
      </c>
      <c r="M90" s="5" t="s">
        <v>1</v>
      </c>
      <c r="N90" s="5" t="s">
        <v>19</v>
      </c>
      <c r="O90" s="5" t="s">
        <v>2</v>
      </c>
      <c r="P90" s="5" t="s">
        <v>23</v>
      </c>
      <c r="Q90" s="6">
        <v>14699</v>
      </c>
      <c r="R90" s="6">
        <v>1813</v>
      </c>
      <c r="S90" s="6">
        <v>7.3756000000000002E-2</v>
      </c>
      <c r="T90" s="6">
        <v>0.211788</v>
      </c>
      <c r="U90" s="6">
        <v>9</v>
      </c>
      <c r="V90" s="7">
        <v>15</v>
      </c>
    </row>
    <row r="91" spans="3:22" ht="15.75" x14ac:dyDescent="0.25">
      <c r="C91" s="3" t="s">
        <v>62</v>
      </c>
      <c r="D91" s="5">
        <f>VLOOKUP(txt[[#This Row],[Месяц]],Таблица2[],2)</f>
        <v>8</v>
      </c>
      <c r="E91" s="4">
        <f>DATE(txt[[#This Row],[Год]],txt[[#This Row],[Time of start of window.22]],txt[[#This Row],[День]])+TIME(txt[[#This Row],[Время]],0,0)</f>
        <v>44414</v>
      </c>
      <c r="F91" s="8">
        <v>2021</v>
      </c>
      <c r="G91" s="11" t="s">
        <v>19</v>
      </c>
      <c r="H91" s="5">
        <f>VLOOKUP(txt[[#This Row],[Time of  end  of window.2]],Таблица2[],2)</f>
        <v>8</v>
      </c>
      <c r="I91" s="8">
        <v>6</v>
      </c>
      <c r="J91" s="8">
        <v>0</v>
      </c>
      <c r="K91" s="4">
        <f>DATE(txt[[#This Row],[Time of  end  of window.1]],txt[[#This Row],[Time of  end  of window.22]],txt[[#This Row],[Time of  end  of window.3]])+TIME(txt[[#This Row],[Time of  end  of window.4]],0,0)</f>
        <v>44414.166666666664</v>
      </c>
      <c r="L91" s="5">
        <f>IF(HOUR(txt[[#This Row],[Конец записи]]-txt[[#This Row],[Начало записи]])=0,24,HOUR(txt[[#This Row],[Конец записи]]-txt[[#This Row],[Начало записи]]))</f>
        <v>4</v>
      </c>
      <c r="M91" s="5" t="s">
        <v>1</v>
      </c>
      <c r="N91" s="5" t="s">
        <v>19</v>
      </c>
      <c r="O91" s="5" t="s">
        <v>2</v>
      </c>
      <c r="P91" s="5" t="s">
        <v>24</v>
      </c>
      <c r="Q91" s="6">
        <v>20284</v>
      </c>
      <c r="R91" s="6">
        <v>2211</v>
      </c>
      <c r="S91" s="6">
        <v>9.9933999999999995E-2</v>
      </c>
      <c r="T91" s="6">
        <v>0.22961400000000001</v>
      </c>
      <c r="U91" s="6">
        <v>14</v>
      </c>
      <c r="V91" s="7">
        <v>21</v>
      </c>
    </row>
    <row r="92" spans="3:22" ht="15.75" x14ac:dyDescent="0.25">
      <c r="C92" s="3" t="s">
        <v>62</v>
      </c>
      <c r="D92" s="5">
        <f>VLOOKUP(txt[[#This Row],[Месяц]],Таблица2[],2)</f>
        <v>8</v>
      </c>
      <c r="E92" s="4">
        <f>DATE(txt[[#This Row],[Год]],txt[[#This Row],[Time of start of window.22]],txt[[#This Row],[День]])+TIME(txt[[#This Row],[Время]],0,0)</f>
        <v>44414</v>
      </c>
      <c r="F92" s="8">
        <v>2021</v>
      </c>
      <c r="G92" s="11" t="s">
        <v>19</v>
      </c>
      <c r="H92" s="5">
        <f>VLOOKUP(txt[[#This Row],[Time of  end  of window.2]],Таблица2[],2)</f>
        <v>8</v>
      </c>
      <c r="I92" s="8">
        <v>6</v>
      </c>
      <c r="J92" s="8">
        <v>0</v>
      </c>
      <c r="K92" s="4">
        <f>DATE(txt[[#This Row],[Time of  end  of window.1]],txt[[#This Row],[Time of  end  of window.22]],txt[[#This Row],[Time of  end  of window.3]])+TIME(txt[[#This Row],[Time of  end  of window.4]],0,0)</f>
        <v>44414.25</v>
      </c>
      <c r="L92" s="5">
        <f>IF(HOUR(txt[[#This Row],[Конец записи]]-txt[[#This Row],[Начало записи]])=0,24,HOUR(txt[[#This Row],[Конец записи]]-txt[[#This Row],[Начало записи]]))</f>
        <v>6</v>
      </c>
      <c r="M92" s="5" t="s">
        <v>1</v>
      </c>
      <c r="N92" s="5" t="s">
        <v>19</v>
      </c>
      <c r="O92" s="5" t="s">
        <v>2</v>
      </c>
      <c r="P92" s="5" t="s">
        <v>26</v>
      </c>
      <c r="Q92" s="6">
        <v>31045</v>
      </c>
      <c r="R92" s="6">
        <v>2943</v>
      </c>
      <c r="S92" s="6">
        <v>0.105167</v>
      </c>
      <c r="T92" s="6">
        <v>0.224189</v>
      </c>
      <c r="U92" s="6">
        <v>23</v>
      </c>
      <c r="V92" s="7">
        <v>31</v>
      </c>
    </row>
    <row r="93" spans="3:22" ht="15.75" x14ac:dyDescent="0.25">
      <c r="C93" s="3" t="s">
        <v>62</v>
      </c>
      <c r="D93" s="5">
        <f>VLOOKUP(txt[[#This Row],[Месяц]],Таблица2[],2)</f>
        <v>8</v>
      </c>
      <c r="E93" s="4">
        <f>DATE(txt[[#This Row],[Год]],txt[[#This Row],[Time of start of window.22]],txt[[#This Row],[День]])+TIME(txt[[#This Row],[Время]],0,0)</f>
        <v>44414</v>
      </c>
      <c r="F93" s="8">
        <v>2021</v>
      </c>
      <c r="G93" s="11" t="s">
        <v>19</v>
      </c>
      <c r="H93" s="5">
        <f>VLOOKUP(txt[[#This Row],[Time of  end  of window.2]],Таблица2[],2)</f>
        <v>8</v>
      </c>
      <c r="I93" s="8">
        <v>6</v>
      </c>
      <c r="J93" s="8">
        <v>0</v>
      </c>
      <c r="K93" s="4">
        <f>DATE(txt[[#This Row],[Time of  end  of window.1]],txt[[#This Row],[Time of  end  of window.22]],txt[[#This Row],[Time of  end  of window.3]])+TIME(txt[[#This Row],[Time of  end  of window.4]],0,0)</f>
        <v>44414.5</v>
      </c>
      <c r="L93" s="5">
        <f>IF(HOUR(txt[[#This Row],[Конец записи]]-txt[[#This Row],[Начало записи]])=0,24,HOUR(txt[[#This Row],[Конец записи]]-txt[[#This Row],[Начало записи]]))</f>
        <v>12</v>
      </c>
      <c r="M93" s="5" t="s">
        <v>1</v>
      </c>
      <c r="N93" s="5" t="s">
        <v>19</v>
      </c>
      <c r="O93" s="5" t="s">
        <v>2</v>
      </c>
      <c r="P93" s="5" t="s">
        <v>32</v>
      </c>
      <c r="Q93" s="6">
        <v>63676</v>
      </c>
      <c r="R93" s="6">
        <v>3632</v>
      </c>
      <c r="S93" s="6">
        <v>0.15590799999999999</v>
      </c>
      <c r="T93" s="6">
        <v>0.26708199999999999</v>
      </c>
      <c r="U93" s="6">
        <v>42</v>
      </c>
      <c r="V93" s="7">
        <v>57</v>
      </c>
    </row>
    <row r="94" spans="3:22" ht="15.75" x14ac:dyDescent="0.25">
      <c r="C94" s="3" t="s">
        <v>62</v>
      </c>
      <c r="D94" s="5">
        <f>VLOOKUP(txt[[#This Row],[Месяц]],Таблица2[],2)</f>
        <v>8</v>
      </c>
      <c r="E94" s="4">
        <f>DATE(txt[[#This Row],[Год]],txt[[#This Row],[Time of start of window.22]],txt[[#This Row],[День]])+TIME(txt[[#This Row],[Время]],0,0)</f>
        <v>44414</v>
      </c>
      <c r="F94" s="8">
        <v>2021</v>
      </c>
      <c r="G94" s="11" t="s">
        <v>19</v>
      </c>
      <c r="H94" s="5">
        <f>VLOOKUP(txt[[#This Row],[Time of  end  of window.2]],Таблица2[],2)</f>
        <v>8</v>
      </c>
      <c r="I94" s="8">
        <v>6</v>
      </c>
      <c r="J94" s="8">
        <v>0</v>
      </c>
      <c r="K94" s="4">
        <f>DATE(txt[[#This Row],[Time of  end  of window.1]],txt[[#This Row],[Time of  end  of window.22]],txt[[#This Row],[Time of  end  of window.3]])+TIME(txt[[#This Row],[Time of  end  of window.4]],0,0)</f>
        <v>44415</v>
      </c>
      <c r="L94" s="5">
        <f>IF(HOUR(txt[[#This Row],[Конец записи]]-txt[[#This Row],[Начало записи]])=0,24,HOUR(txt[[#This Row],[Конец записи]]-txt[[#This Row],[Начало записи]]))</f>
        <v>24</v>
      </c>
      <c r="M94" s="5" t="s">
        <v>1</v>
      </c>
      <c r="N94" s="5" t="s">
        <v>19</v>
      </c>
      <c r="O94" s="5" t="s">
        <v>60</v>
      </c>
      <c r="P94" s="5" t="s">
        <v>43</v>
      </c>
      <c r="Q94" s="6">
        <v>123834</v>
      </c>
      <c r="R94" s="6">
        <v>8819</v>
      </c>
      <c r="S94" s="6">
        <v>0.27046700000000001</v>
      </c>
      <c r="T94" s="6">
        <v>0.322548</v>
      </c>
      <c r="U94" s="6">
        <v>114</v>
      </c>
      <c r="V94" s="7">
        <v>145</v>
      </c>
    </row>
  </sheetData>
  <dataConsolidate function="max" topLabels="1">
    <dataRefs count="1">
      <dataRef ref="A17:A30" sheet="Многолучевость"/>
    </dataRefs>
  </dataConsolidate>
  <phoneticPr fontId="1" type="noConversion"/>
  <conditionalFormatting sqref="T2:T9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{6F5927AF-C9AE-4A38-99BF-1FFE01C8FFB6}</x14:id>
        </ext>
      </extLst>
    </cfRule>
  </conditionalFormatting>
  <conditionalFormatting sqref="S2:S9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{0D9BBC37-71D3-4D00-85CC-A5D64D46275D}</x14:id>
        </ext>
      </extLst>
    </cfRule>
  </conditionalFormatting>
  <conditionalFormatting sqref="Q2:Q9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{984FCFB9-4125-4FA8-9726-6968902578FE}</x14:id>
        </ext>
      </extLst>
    </cfRule>
  </conditionalFormatting>
  <conditionalFormatting sqref="R2:R9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{FCB5635D-CE78-44FB-AE0B-9BCB391F7A58}</x14:id>
        </ext>
      </extLst>
    </cfRule>
  </conditionalFormatting>
  <conditionalFormatting sqref="U2:U94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{1D1D2A28-3F58-4B73-90B7-80557D4624A2}</x14:id>
        </ext>
      </extLst>
    </cfRule>
  </conditionalFormatting>
  <conditionalFormatting sqref="V2:V9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{664269F0-31E8-4961-95E3-FAB43D400C3E}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927AF-C9AE-4A38-99BF-1FFE01C8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T2:T94</xm:sqref>
        </x14:conditionalFormatting>
        <x14:conditionalFormatting xmlns:xm="http://schemas.microsoft.com/office/excel/2006/main">
          <x14:cfRule type="dataBar" id="{0D9BBC37-71D3-4D00-85CC-A5D64D462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S2:S94</xm:sqref>
        </x14:conditionalFormatting>
        <x14:conditionalFormatting xmlns:xm="http://schemas.microsoft.com/office/excel/2006/main">
          <x14:cfRule type="dataBar" id="{984FCFB9-4125-4FA8-9726-69689025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Q2:Q94</xm:sqref>
        </x14:conditionalFormatting>
        <x14:conditionalFormatting xmlns:xm="http://schemas.microsoft.com/office/excel/2006/main">
          <x14:cfRule type="dataBar" id="{FCB5635D-CE78-44FB-AE0B-9BCB391F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R2:R94</xm:sqref>
        </x14:conditionalFormatting>
        <x14:conditionalFormatting xmlns:xm="http://schemas.microsoft.com/office/excel/2006/main">
          <x14:cfRule type="dataBar" id="{1D1D2A28-3F58-4B73-90B7-80557D462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U2:U94</xm:sqref>
        </x14:conditionalFormatting>
        <x14:conditionalFormatting xmlns:xm="http://schemas.microsoft.com/office/excel/2006/main">
          <x14:cfRule type="dataBar" id="{664269F0-31E8-4961-95E3-FAB43D400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V2:V94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F68-2BE5-45EC-A062-71E412BC642E}">
  <dimension ref="B2:C14"/>
  <sheetViews>
    <sheetView workbookViewId="0">
      <selection activeCell="C38" sqref="C38"/>
    </sheetView>
  </sheetViews>
  <sheetFormatPr defaultColWidth="9.28515625" defaultRowHeight="15" x14ac:dyDescent="0.25"/>
  <cols>
    <col min="1" max="1" width="3.28515625" bestFit="1" customWidth="1"/>
    <col min="2" max="2" width="15" customWidth="1"/>
    <col min="3" max="3" width="11.85546875" customWidth="1"/>
  </cols>
  <sheetData>
    <row r="2" spans="2:3" x14ac:dyDescent="0.25">
      <c r="B2" t="s">
        <v>17</v>
      </c>
      <c r="C2" t="s">
        <v>56</v>
      </c>
    </row>
    <row r="3" spans="2:3" x14ac:dyDescent="0.25">
      <c r="B3" s="2" t="s">
        <v>19</v>
      </c>
      <c r="C3">
        <v>8</v>
      </c>
    </row>
    <row r="4" spans="2:3" x14ac:dyDescent="0.25">
      <c r="B4" s="2" t="s">
        <v>47</v>
      </c>
      <c r="C4">
        <v>4</v>
      </c>
    </row>
    <row r="5" spans="2:3" x14ac:dyDescent="0.25">
      <c r="B5" s="2" t="s">
        <v>54</v>
      </c>
      <c r="C5">
        <v>12</v>
      </c>
    </row>
    <row r="6" spans="2:3" x14ac:dyDescent="0.25">
      <c r="B6" s="2" t="s">
        <v>50</v>
      </c>
      <c r="C6">
        <v>7</v>
      </c>
    </row>
    <row r="7" spans="2:3" x14ac:dyDescent="0.25">
      <c r="B7" s="2" t="s">
        <v>49</v>
      </c>
      <c r="C7">
        <v>6</v>
      </c>
    </row>
    <row r="8" spans="2:3" x14ac:dyDescent="0.25">
      <c r="B8" s="2" t="s">
        <v>48</v>
      </c>
      <c r="C8">
        <v>5</v>
      </c>
    </row>
    <row r="9" spans="2:3" x14ac:dyDescent="0.25">
      <c r="B9" s="2" t="s">
        <v>46</v>
      </c>
      <c r="C9">
        <v>3</v>
      </c>
    </row>
    <row r="10" spans="2:3" x14ac:dyDescent="0.25">
      <c r="B10" s="2" t="s">
        <v>53</v>
      </c>
      <c r="C10">
        <v>11</v>
      </c>
    </row>
    <row r="11" spans="2:3" x14ac:dyDescent="0.25">
      <c r="B11" s="2" t="s">
        <v>52</v>
      </c>
      <c r="C11">
        <v>10</v>
      </c>
    </row>
    <row r="12" spans="2:3" x14ac:dyDescent="0.25">
      <c r="B12" s="2" t="s">
        <v>51</v>
      </c>
      <c r="C12">
        <v>9</v>
      </c>
    </row>
    <row r="13" spans="2:3" x14ac:dyDescent="0.25">
      <c r="B13" s="2" t="s">
        <v>45</v>
      </c>
      <c r="C13">
        <v>2</v>
      </c>
    </row>
    <row r="14" spans="2:3" x14ac:dyDescent="0.25">
      <c r="B14" s="2" t="s">
        <v>44</v>
      </c>
      <c r="C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f b 4 f 8 3 - 9 c c b - 4 c 2 e - 8 f d 6 - b e c 9 f 8 8 0 e 2 d 0 "   x m l n s = " h t t p : / / s c h e m a s . m i c r o s o f t . c o m / D a t a M a s h u p " > A A A A A K o K A A B Q S w M E F A A C A A g A W b 0 R U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W b 0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9 E V O J 5 J b H p A c A A D U h A A A T A B w A R m 9 y b X V s Y X M v U 2 V j d G l v b j E u b S C i G A A o o B Q A A A A A A A A A A A A A A A A A A A A A A A A A A A D V W d t O 3 E Y Y v k f i H U b O z S J t t 9 0 t 7 U W S T U Q 4 K E h N Q o D m B l B k 7 A E s f N h 4 Z j k I I X G I a C q i 0 K a R m o s 2 a d I X o A E U A i F 5 B f u N + s 1 4 D / a u 7 f V C 2 q Y b Z b H 3 n / + f 7 z 9 9 M 2 M z q n H D s c l E 8 L d 4 p b e n t 4 c t q C 7 V C V / h p E x M y n t 7 C D 7 e c 3 / T 3 / I + + D 9 4 Z 9 6 x d w L Z i G P q 1 C 2 M G C Z l O W X w 8 v T 3 j L p s 2 l J X D G t 6 i L J F 7 l S m h 0 c m p 6 2 q y Y 2 K y h e m X c O m K 9 M w r f T l A 7 u X F O + F v + U / h M 1 T / z G u N r w P 3 h t v H 7 O c + b v e E f E 3 v R N / w 9 + F S N 4 + h O w d x u 4 W F W C Y V G d N W p i g J j w Y d 5 Z Z r h V n n l B V W y B T A 5 y 7 x m y V U z Z z f e q m o e v U n r l O r l 4 j 3 K 3 S E J i n m O W t A I D 5 H h P Y 2 B f 2 g G o f 1 g S u I + + 9 v + 0 / A R B / G + I T f 8 c 7 9 p + E w A z o + q B j V i 0 7 d x H f 8 k T x X k L h C C p / y e n f B s o S V 3 2 k U n P v U q b B u a l B x + b U 5 j N 9 I Y 9 f e k d S 9 d h 7 j + + z N o g i m t 4 p 7 O 5 E Y j 5 O b d W i g a c s d 5 H I 5 c m a c h u 2 h M 8 T T t X V a E H e r o d A P k O Y t r 0 D W A K k b e 8 Q 5 k 4 l 2 g 4 o g 8 o I o e z O W w E t D C l j V s L I X 9 U t Y u I d I n Q w y S N 4 v h H g h / A d w Z h 9 j D j F z 1 H 8 w y s V 1 d b l d b O o u g x G 5 l I K p g z m E e 4 G A c t Q V 7 V h M q b + R k P g 7 S t 9 4 U r 7 s w P U c H F Z z l K 4 u M 4 V x X x b 8 s a p R o 0 l 6 h K + W q G k + R G y A d E a t t o q k r J J w 6 L E B H m R Z c P W n W X w o j 3 P F 6 T s z i x o b 0 m V R G r A B q 7 N h p 7 D c c N U T k 3 T A P e Q 5 S + J M 8 u k b H w F 3 K N q i 4 Y 9 T z S 1 o s 4 a G L I a 6 I 0 5 j B X I J e L M y e G 0 4 m g L r G Z z O L g J L N V n Z h G Z S y s U c + o R H 4 B T K E 3 c I 3 q 1 Y h p a g L g + H 5 A z w C e 3 x g h C L z C p S / N S d t s p C B y A q 5 m O t o j r O U Y 5 C / n X E O m u M c f r 8 4 0 D Q U S x J p W x h m 0 u Y j p L + T K l N h A 3 b I 6 4 9 A G x M S k K X w 7 S H J 3 W b S I S L i f z a o W A u R d U O + R f 7 R I c T 6 6 2 y m g j Z h a j G v A s E m Y a F S l z + A I K Q v 5 u V Q h d o i I S N b 3 R O 0 O E G f O 2 M b c q Q x J o Q b Z + T g J N 4 c + O 3 Z F f W 1 P 6 v 9 C w P K s a y o y M D k W L 1 P v Z e 6 W s C 8 q S 5 Y r Q M 6 4 i W r i o V W 2 j l N t l U U V C E f s E x R Z Z o D j o W B X s F W h L T U r F W F m g R o a o k O h x a n G i Q O t W v U C p q 8 5 T l G y x 1 A h C j C x B q V R M V i o V A y W Z f 6 S c k e i n U R t C 1 h z q u K J / o g r 1 o S G Z s h 4 u n + c g 1 a B w 6 p m X T H b s f W w W y 6 S r 2 m z O c a 2 g X i Z B U V 2 v Z r J + W p H k A 7 q z q 9 Y s d a M u x 8 h i U 9 I + L D 7 h 0 X H h C L y Q i 8 s R 4 r A f j s A R t g j w I D E K M g I p 0 R P + x m U W C x 1 d 4 b B m W D V M H P d J l Z U 0 v D W F b 0 T r Y t d 5 F O M C 8 T 7 W E n V I a s v o I W 7 E Q r U l / 2 J r l O 5 m h x A B e 5 K v c n 8 o P b h B Y Z Q i h 4 a F t c j N 3 R e k i Y 3 4 P + h U s X P y L h y 3 e N 9 l 4 s 7 t + 6 + Y K 1 R V a K I j g s n F n j Z A i q 1 X m M o r p q r R e 6 p Z p Z / K L a R O K e A / / t X M u / V 5 h E P 5 e J e 7 9 a G Y 7 E S m E H S N U R B r J u 5 L r p w G + W V z M J k F W m k r v o Z a R y W t n 0 m l l N 6 5 G R o k K T 7 C s W Q w i R S X t I x n o L k X i O u x / 2 N s T V + E v j L 5 M m h S 1 e 7 S m T a d b v u j l N w f q c H I K 2 L h B 8 M k N U b i L q x L g F 9 f r I F L 2 Z G 2 b f t C S P + I c p g 4 G 2 5 G D m w g v A + x V O c / C Z 3 V c S r h z V N u N v d T d r R 5 I i 2 C 7 g P T w q E b q 8 0 1 Q D h N 7 l Y d T i f 4 q j j 4 s q W + l A 4 v F F M m K 5 T S h G k w C / 0 Z G b H U m R E v l I e U H p S u j 9 r 8 2 / 6 C m C u N B w s l J a l J 4 6 K S 0 W h / d O i n q r 1 i Y v G l p S H l L H T R k m u x F y 2 5 V m E a k m j J t Q r 7 u + a Z / m S e u V g C 8 s p A d R 7 f 3 k / Y M h 3 4 2 w F 9 d s e a 6 Z E o n f u w X k o 5 r W c L W q e e U r x f o H m Y e m o P v P N + A / B N f 8 / f S R 8 s 8 + 4 9 E x D 8 x + l D + + X Q p z I c 7 / 0 9 c S r t 7 T H s c 4 Y q / O 4 g + X n g v / F K w f s d 0 7 2 B x Q M k Q z x j 3 i v C d O t s a 1 + t N x 6 H N 9 2 O 0 Q 0 7 h p j s y 0 o W j m 3 5 G 8 J w i r M W 5 S q Z G m V j q o v q A Q H c r V J 3 t S x e O e T J D c N W 3 d V R H Q C M O Y O 6 5 W R D 2 M 6 A 9 s p K o C K 4 s M X k O H 1 Q N Q B Q m p 6 J S U X 8 E 1 z v 4 7 m y B N Y q D D l a 1 Q L 0 X F t I 8 l M N v i s r l w G 2 1 j X l U p 4 M 2 5 q j Y 5 N d L p a + K Y a Z s B w i x d u O T W d C L f t a 0 C 7 B V 5 i S k Z k O 6 2 H b m 6 A 1 8 W R C y I t t S 1 T w e y l x E x 9 6 N u f v i r B J n m r 0 g X y x c + I d x 7 6 R S v O g d k S 1 H U 6 + M x g v j L J h q 8 J X c / I m e A h + S + X a A k I 2 y q n F c u N U c 1 w d D U J N X T I w y 9 2 X K w h M 2 V X T X I 8 8 c H 8 t E 3 P m b w o K l l O G 3 k A h b X u R R + Z B 4 k M R r T i M 5 r r w P k K z m M f f 9 R + F H m f K 3 f + B 5 A w B I h K v M d e x U A A 3 q Y r + D 2 L W L f Y 8 m a p Z G T D N C U 0 1 V Z c F / d B K a 5 m g y S a a I i N V W 7 4 b l W 2 G / h P V C 9 Q K I k 5 X q I X V y R 1 B 4 V V N V b 5 j Q M G f p + G U d Y X M Z O v Z x l u X D k 3 a 3 p h E Z W R W M k g f K V 9 r K n 8 G X f 6 Z d P r / u N v / 2 4 7 / T L t e w K p 3 f n c Q Q z u C l u K 6 8 j d Q S w E C L Q A U A A I A C A B Z v R F T M j t l O a Q A A A D 1 A A A A E g A A A A A A A A A A A A A A A A A A A A A A Q 2 9 u Z m l n L 1 B h Y 2 t h Z 2 U u e G 1 s U E s B A i 0 A F A A C A A g A W b 0 R U w / K 6 a u k A A A A 6 Q A A A B M A A A A A A A A A A A A A A A A A 8 A A A A F t D b 2 5 0 Z W 5 0 X 1 R 5 c G V z X S 5 4 b W x Q S w E C L Q A U A A I A C A B Z v R F T i e S W x 6 Q H A A A 1 I Q A A E w A A A A A A A A A A A A A A A A D h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R A A A A A A A A E t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y N k x r U E t B a E J R c j d W Y T J P N X l L Y X N M T k N m M F l E U X R k Q y s w T E h S Z 0 5 D d z B M Z l F 2 d E N 5 M E x E U m d 0 R 0 1 J T k d F M E x E U X V k Q z d J T k M 0 M E x j Z 2 R I a D B B Q U F B Q U F B Q U F B Q U F B S U N I O G 5 K M 3 d Q M U N s b l M 3 O U F Y U H Z r U X Q w S k x S Z 2 R D L z B M N 1 F 2 T k M r M E x Q U X N O R 0 M w T F h R d T l H T T B M M 1 J p O U M x S U 5 D M z B M R F F 2 O U d B M E w 3 U m d k R 0 x B Q U U y N k x r U E t B a E J R c j d W Y T J P N X l L Y X N B Q U F B Q U E 9 P S I g L z 4 8 L 1 N 0 Y W J s Z U V u d H J p Z X M + P C 9 J d G V t P j x J d G V t P j x J d G V t T G 9 j Y X R p b 2 4 + P E l 0 Z W 1 U e X B l P k Z v c m 1 1 b G E 8 L 0 l 0 Z W 1 U e X B l P j x J d G V t U G F 0 a D 5 T Z W N 0 a W 9 u M S 9 0 e H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N v b H V t b l R 5 c G V z I i B W Y W x 1 Z T 0 i c 0 F B T U d B d 0 1 H Q m d Z R 0 J R V U Z C U V V G I i A v P j x F b n R y e S B U e X B l P S J G a W x s T G F z d F V w Z G F 0 Z W Q i I F Z h b H V l P S J k M j A y M S 0 w O C 0 x N 1 Q y M D o 0 M j o 1 M S 4 2 N D Q 3 O T c 0 W i I g L z 4 8 R W 5 0 c n k g V H l w Z T 0 i R m l s b F R h c m d l d C I g V m F s d W U 9 I n N 0 e H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M i I C 8 + P E V u d H J 5 I F R 5 c G U 9 I l F 1 Z X J 5 S U Q i I F Z h b H V l P S J z Y j A w M j Z k Y T Q t Y T B l N S 0 0 Y z c w L T g 5 N D U t N m M 4 N z Z j O T Z m Z G E y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0 J H Q o S Z x d W 9 0 O y w m c X V v d D v Q k 9 C + 0 L Q m c X V v d D s s J n F 1 b 3 Q 7 0 J z Q t d G B 0 Y / R h i Z x d W 9 0 O y w m c X V v d D v Q l N C 1 0 L 3 R j C Z x d W 9 0 O y w m c X V v d D v Q k t G A 0 L X Q v N G P J n F 1 b 3 Q 7 L C Z x d W 9 0 O 1 R p b W U g b 2 Y g I G V u Z C A g b 2 Y g d 2 l u Z G 9 3 L j E m c X V v d D s s J n F 1 b 3 Q 7 V G l t Z S B v Z i A g Z W 5 k I C B v Z i B 3 a W 5 k b 3 c u M i Z x d W 9 0 O y w m c X V v d D t U a W 1 l I G 9 m I C B l b m Q g I G 9 m I H d p b m R v d y 4 z J n F 1 b 3 Q 7 L C Z x d W 9 0 O 1 R p b W U g b 2 Y g I G V u Z C A g b 2 Y g d 2 l u Z G 9 3 L j Q m c X V v d D s s J n F 1 b 3 Q 7 Q 2 9 t c G x l d G U g b 2 J z Z X J 2 Y X R p b 2 5 z J n F 1 b 3 Q 7 L C Z x d W 9 0 O 0 R l b G V 0 Z W Q g b 2 J z Z X J 2 Y X R p b 2 5 z J n F 1 b 3 Q 7 L C Z x d W 9 0 O 0 1 v d m l u Z y B h d m V y Y W d l I E 1 Q M T I m c X V v d D s s J n F 1 b 3 Q 7 T W 9 2 a W 5 n I G F 2 Z X J h Z 2 U g T V A y M S Z x d W 9 0 O y w m c X V v d D t J T 0 Q g c 2 x p c H M m c X V v d D s s J n F 1 b 3 Q 7 S U 9 E I G 9 y I E 1 Q I H N s a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/ Q o d G C 0 L 7 Q u 9 C x 0 L X R h i D R g N C w 0 Y H R i N C 4 0 Y D Q t d C 9 0 L 3 Q v t C 5 I N G C 0 L D Q s d C 7 0 L j R h t G L M S 5 7 N C 1 j a G F y Y W N 0 Z X I g S U Q g I C A g I C A g I C A g L D F 9 J n F 1 b 3 Q 7 L C Z x d W 9 0 O 1 N l Y 3 R p b 2 4 x L 3 R 4 d C / Q m N C 3 0 L z Q t d C 9 0 L X Q v d C 9 0 Y v Q u S D R g t C 4 0 L 8 y L n t U a W 1 l I G 9 m I H N 0 Y X J 0 I G 9 m I H d p b m R v d y 4 x L D F 9 J n F 1 b 3 Q 7 L C Z x d W 9 0 O 1 N l Y 3 R p b 2 4 x L 3 R 4 d C / Q l 9 C w 0 L z Q t d C 9 0 L X Q v d C 9 0 L 7 Q t S D Q t 9 C 9 0 L D R h 9 C 1 0 L 3 Q u N C 1 N C 5 7 V G l t Z S B v Z i B z d G F y d C B v Z i B 3 a W 5 k b 3 c u M i w y f S Z x d W 9 0 O y w m c X V v d D t T Z W N 0 a W 9 u M S 9 0 e H Q v 0 J j Q t 9 C 8 0 L X Q v d C 1 0 L 3 Q v d G L 0 L k g 0 Y L Q u N C / M i 5 7 V G l t Z S B v Z i B z d G F y d C B v Z i B 3 a W 5 k b 3 c u M y w z f S Z x d W 9 0 O y w m c X V v d D t T Z W N 0 a W 9 u M S 9 0 e H Q v 0 J j Q t 9 C 8 0 L X Q v d C 1 0 L 3 Q v d G L 0 L k g 0 Y L Q u N C / M i 5 7 V G l t Z S B v Z i B z d G F y d C B v Z i B 3 a W 5 k b 3 c u N C w 0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E s N X 0 m c X V v d D s s J n F 1 b 3 Q 7 U 2 V j d G l v b j E v d H h 0 L 9 C X 0 L D Q v N C 1 0 L 3 Q t d C 9 0 L 3 Q v t C 1 I N C 3 0 L 3 Q s N G H 0 L X Q v d C 4 0 L U 0 L n t U a W 1 l I G 9 m I C B l b m Q g I G 9 m I H d p b m R v d y 4 y L D Z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y w 3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Q s O H 0 m c X V v d D s s J n F 1 b 3 Q 7 U 2 V j d G l v b j E v d H h 0 L 9 C Y 0 L f Q v N C 1 0 L 3 Q t d C 9 0 L 3 R i 9 C 5 I N G C 0 L j Q v y 5 7 Q 2 9 t c G x l d G U g b 2 J z Z X J 2 Y X R p b 2 5 z L D N 9 J n F 1 b 3 Q 7 L C Z x d W 9 0 O 1 N l Y 3 R p b 2 4 x L 3 R 4 d C / Q m N C 3 0 L z Q t d C 9 0 L X Q v d C 9 0 Y v Q u S D R g t C 4 0 L 8 u e 0 R l b G V 0 Z W Q g b 2 J z Z X J 2 Y X R p b 2 5 z L D R 9 J n F 1 b 3 Q 7 L C Z x d W 9 0 O 1 N l Y 3 R p b 2 4 x L 3 R 4 d C / Q m N C 3 0 L z Q t d C 9 0 L X Q v d C 9 0 Y v Q u S D R g t C 4 0 L 8 x L n t N b 3 Z p b m c g Y X Z l c m F n Z S B N U D E y L D V 9 J n F 1 b 3 Q 7 L C Z x d W 9 0 O 1 N l Y 3 R p b 2 4 x L 3 R 4 d C / Q m N C 3 0 L z Q t d C 9 0 L X Q v d C 9 0 Y v Q u S D R g t C 4 0 L 8 x L n t N b 3 Z p b m c g Y X Z l c m F n Z S B N U D I x L D Z 9 J n F 1 b 3 Q 7 L C Z x d W 9 0 O 1 N l Y 3 R p b 2 4 x L 3 R 4 d C / Q m N C 3 0 L z Q t d C 9 0 L X Q v d C 9 0 Y v Q u S D R g t C 4 0 L 8 u e 0 l P R C B z b G l w c y w 3 f S Z x d W 9 0 O y w m c X V v d D t T Z W N 0 a W 9 u M S 9 0 e H Q v 0 J j Q t 9 C 8 0 L X Q v d C 1 0 L 3 Q v d G L 0 L k g 0 Y L Q u N C / L n t J T 0 Q g b 3 I g T V A g c 2 x p c H M s O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4 d C / Q o d G C 0 L 7 Q u 9 C x 0 L X R h i D R g N C w 0 Y H R i N C 4 0 Y D Q t d C 9 0 L 3 Q v t C 5 I N G C 0 L D Q s d C 7 0 L j R h t G L M S 5 7 N C 1 j a G F y Y W N 0 Z X I g S U Q g I C A g I C A g I C A g L D F 9 J n F 1 b 3 Q 7 L C Z x d W 9 0 O 1 N l Y 3 R p b 2 4 x L 3 R 4 d C / Q m N C 3 0 L z Q t d C 9 0 L X Q v d C 9 0 Y v Q u S D R g t C 4 0 L 8 y L n t U a W 1 l I G 9 m I H N 0 Y X J 0 I G 9 m I H d p b m R v d y 4 x L D F 9 J n F 1 b 3 Q 7 L C Z x d W 9 0 O 1 N l Y 3 R p b 2 4 x L 3 R 4 d C / Q l 9 C w 0 L z Q t d C 9 0 L X Q v d C 9 0 L 7 Q t S D Q t 9 C 9 0 L D R h 9 C 1 0 L 3 Q u N C 1 N C 5 7 V G l t Z S B v Z i B z d G F y d C B v Z i B 3 a W 5 k b 3 c u M i w y f S Z x d W 9 0 O y w m c X V v d D t T Z W N 0 a W 9 u M S 9 0 e H Q v 0 J j Q t 9 C 8 0 L X Q v d C 1 0 L 3 Q v d G L 0 L k g 0 Y L Q u N C / M i 5 7 V G l t Z S B v Z i B z d G F y d C B v Z i B 3 a W 5 k b 3 c u M y w z f S Z x d W 9 0 O y w m c X V v d D t T Z W N 0 a W 9 u M S 9 0 e H Q v 0 J j Q t 9 C 8 0 L X Q v d C 1 0 L 3 Q v d G L 0 L k g 0 Y L Q u N C / M i 5 7 V G l t Z S B v Z i B z d G F y d C B v Z i B 3 a W 5 k b 3 c u N C w 0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E s N X 0 m c X V v d D s s J n F 1 b 3 Q 7 U 2 V j d G l v b j E v d H h 0 L 9 C X 0 L D Q v N C 1 0 L 3 Q t d C 9 0 L 3 Q v t C 1 I N C 3 0 L 3 Q s N G H 0 L X Q v d C 4 0 L U 0 L n t U a W 1 l I G 9 m I C B l b m Q g I G 9 m I H d p b m R v d y 4 y L D Z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y w 3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Q s O H 0 m c X V v d D s s J n F 1 b 3 Q 7 U 2 V j d G l v b j E v d H h 0 L 9 C Y 0 L f Q v N C 1 0 L 3 Q t d C 9 0 L 3 R i 9 C 5 I N G C 0 L j Q v y 5 7 Q 2 9 t c G x l d G U g b 2 J z Z X J 2 Y X R p b 2 5 z L D N 9 J n F 1 b 3 Q 7 L C Z x d W 9 0 O 1 N l Y 3 R p b 2 4 x L 3 R 4 d C / Q m N C 3 0 L z Q t d C 9 0 L X Q v d C 9 0 Y v Q u S D R g t C 4 0 L 8 u e 0 R l b G V 0 Z W Q g b 2 J z Z X J 2 Y X R p b 2 5 z L D R 9 J n F 1 b 3 Q 7 L C Z x d W 9 0 O 1 N l Y 3 R p b 2 4 x L 3 R 4 d C / Q m N C 3 0 L z Q t d C 9 0 L X Q v d C 9 0 Y v Q u S D R g t C 4 0 L 8 x L n t N b 3 Z p b m c g Y X Z l c m F n Z S B N U D E y L D V 9 J n F 1 b 3 Q 7 L C Z x d W 9 0 O 1 N l Y 3 R p b 2 4 x L 3 R 4 d C / Q m N C 3 0 L z Q t d C 9 0 L X Q v d C 9 0 Y v Q u S D R g t C 4 0 L 8 x L n t N b 3 Z p b m c g Y X Z l c m F n Z S B N U D I x L D Z 9 J n F 1 b 3 Q 7 L C Z x d W 9 0 O 1 N l Y 3 R p b 2 4 x L 3 R 4 d C / Q m N C 3 0 L z Q t d C 9 0 L X Q v d C 9 0 Y v Q u S D R g t C 4 0 L 8 u e 0 l P R C B z b G l w c y w 3 f S Z x d W 9 0 O y w m c X V v d D t T Z W N 0 a W 9 u M S 9 0 e H Q v 0 J j Q t 9 C 8 0 L X Q v d C 1 0 L 3 Q v d G L 0 L k g 0 Y L Q u N C / L n t J T 0 Q g b 3 I g T V A g c 2 x p c H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4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U b 1 J l c G 9 y d E R p c 2 F i b G V k I i B W Y W x 1 Z T 0 i b D E i I C 8 + P E V u d H J 5 I F R 5 c G U 9 I l F 1 Z X J 5 R 3 J v d X B J R C I g V m F s d W U 9 I n M 3 M m Y y O D c 4 M C 1 j M D c 3 L T Q y Z m Q t O T Y 3 N C 1 i Y m Y 0 M D V j Z m J l N D Q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4 L T E 3 V D E 5 O j E 0 O j M 0 L j E 5 M T g 1 O T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M m Y y O D c 4 M C 1 j M D c 3 L T Q y Z m Q t O T Y 3 N C 1 i Y m Y 0 M D V j Z m J l N D Q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x N V Q w O T o 0 M T o y O S 4 x M T g 1 N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m Y j l l O D M 2 L T A 4 M j g t N D I 0 M S 1 i Z W Q 1 L T Z i N j N i O W M 4 Y T Z h Y y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N V Q w O T o 1 M z o 0 M S 4 0 M T c 4 N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J m M j g 3 O D A t Y z A 3 N y 0 0 M m Z k L T k 2 N z Q t Y m J m N D A 1 Y 2 Z i Z T Q 0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N V Q w O T o 1 M z o 0 M S 4 0 N j M 5 N T Q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w J U I x J U Q x J T g w J U Q w J U I 1 J U Q w J U I 3 J U Q w J U I w J U Q w J U J E J U Q w J U J E J U Q x J T h C J U Q w J U I 5 J T I w J U Q x J T g y J U Q w J U I 1 J U Q w J U J B J U Q x J T g x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E l O D c l R D A l Q j g l R D E l O D k l R D A l Q j U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7 D f z S B 4 6 l H h V T o q D m v C B I A A A A A A g A A A A A A E G Y A A A A B A A A g A A A A r k N P X 8 0 6 e n D o d 4 a i 3 8 4 b m V c v a i 2 F b + q T r q q A O N 2 4 7 V g A A A A A D o A A A A A C A A A g A A A A k x h F O X T 3 g n 8 J C z 5 2 s 3 3 i m 7 6 q w 5 N C K l W X / d Y T P T K 4 L j p Q A A A A 2 w c + E 2 y K h d M 1 i L W h U Z o M S d u / k S o r p T M e O o K 3 + N H b X Y n w O 8 V Q K k J M s 7 W / u w M S J i E M Q S g O i h 3 L c Z F p d / C G X z E Z o Q 9 D 2 / 2 P t r k 0 L C i x E k u C b c h A A A A A I s L D y V Q k + W w j 7 1 A c O E 9 0 l p 0 K Z E L X W h O 7 p 7 B F e M + V 0 5 7 u k g q C D R l b L H E 0 Y m V J 4 0 R K m U J V o O i h e 2 E w d s W M 2 P c s j w = = < / D a t a M a s h u p > 
</file>

<file path=customXml/itemProps1.xml><?xml version="1.0" encoding="utf-8"?>
<ds:datastoreItem xmlns:ds="http://schemas.openxmlformats.org/officeDocument/2006/customXml" ds:itemID="{8A3B1BBD-08F4-420F-9E71-648A577B7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Многолучевость</vt:lpstr>
      <vt:lpstr>Лист1</vt:lpstr>
      <vt:lpstr>Многолучевость!Извлечь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Stelmashenko</dc:creator>
  <cp:lastModifiedBy>Maxim Stelmashenko</cp:lastModifiedBy>
  <dcterms:created xsi:type="dcterms:W3CDTF">2015-06-05T18:19:34Z</dcterms:created>
  <dcterms:modified xsi:type="dcterms:W3CDTF">2021-08-17T20:43:34Z</dcterms:modified>
</cp:coreProperties>
</file>