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1010\Downloads\"/>
    </mc:Choice>
  </mc:AlternateContent>
  <xr:revisionPtr revIDLastSave="0" documentId="13_ncr:1_{FDD58F9A-E0D2-4111-B230-1050F1CC2AF1}" xr6:coauthVersionLast="47" xr6:coauthVersionMax="47" xr10:uidLastSave="{00000000-0000-0000-0000-000000000000}"/>
  <bookViews>
    <workbookView xWindow="-96" yWindow="0" windowWidth="11712" windowHeight="13056" xr2:uid="{6D92AD06-B6CF-4BA4-96BD-1D9D08EB2AE4}"/>
  </bookViews>
  <sheets>
    <sheet name="teller-transactions" sheetId="2" r:id="rId1"/>
    <sheet name="category" sheetId="3" r:id="rId2"/>
    <sheet name="type" sheetId="1" r:id="rId3"/>
  </sheets>
  <definedNames>
    <definedName name="_xlnm._FilterDatabase" localSheetId="1" hidden="1">category!$A$1:$C$90</definedName>
    <definedName name="ExternalData_1" localSheetId="0" hidden="1">'teller-transactions'!$A$1:$W$237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" i="2"/>
  <c r="X2" i="2"/>
  <c r="B8" i="3" s="1"/>
  <c r="X3" i="2"/>
  <c r="B26" i="3" s="1"/>
  <c r="X4" i="2"/>
  <c r="B6" i="3" s="1"/>
  <c r="X5" i="2"/>
  <c r="B22" i="3" s="1"/>
  <c r="X6" i="2"/>
  <c r="B90" i="3" s="1"/>
  <c r="X7" i="2"/>
  <c r="B28" i="3" s="1"/>
  <c r="X8" i="2"/>
  <c r="X9" i="2"/>
  <c r="B37" i="3" s="1"/>
  <c r="X10" i="2"/>
  <c r="B86" i="3" s="1"/>
  <c r="X11" i="2"/>
  <c r="X12" i="2"/>
  <c r="B85" i="3" s="1"/>
  <c r="X13" i="2"/>
  <c r="B29" i="3" s="1"/>
  <c r="X14" i="2"/>
  <c r="B88" i="3" s="1"/>
  <c r="X15" i="2"/>
  <c r="B4" i="3" s="1"/>
  <c r="X16" i="2"/>
  <c r="B27" i="3" s="1"/>
  <c r="X17" i="2"/>
  <c r="B18" i="3" s="1"/>
  <c r="X18" i="2"/>
  <c r="B60" i="3" s="1"/>
  <c r="X19" i="2"/>
  <c r="B25" i="3" s="1"/>
  <c r="X20" i="2"/>
  <c r="B35" i="3" s="1"/>
  <c r="X21" i="2"/>
  <c r="B33" i="3" s="1"/>
  <c r="X22" i="2"/>
  <c r="X23" i="2"/>
  <c r="B50" i="3" s="1"/>
  <c r="X24" i="2"/>
  <c r="B32" i="3" s="1"/>
  <c r="X25" i="2"/>
  <c r="B53" i="3" s="1"/>
  <c r="X26" i="2"/>
  <c r="B72" i="3" s="1"/>
  <c r="X27" i="2"/>
  <c r="X28" i="2"/>
  <c r="B14" i="3" s="1"/>
  <c r="X29" i="2"/>
  <c r="X30" i="2"/>
  <c r="B11" i="3" s="1"/>
  <c r="X31" i="2"/>
  <c r="B13" i="3" s="1"/>
  <c r="X32" i="2"/>
  <c r="B59" i="3" s="1"/>
  <c r="X33" i="2"/>
  <c r="B40" i="3" s="1"/>
  <c r="X34" i="2"/>
  <c r="B42" i="3" s="1"/>
  <c r="X35" i="2"/>
  <c r="X36" i="2"/>
  <c r="X37" i="2"/>
  <c r="X38" i="2"/>
  <c r="B47" i="3" s="1"/>
  <c r="X39" i="2"/>
  <c r="B9" i="3" s="1"/>
  <c r="X40" i="2"/>
  <c r="B68" i="3" s="1"/>
  <c r="X41" i="2"/>
  <c r="B67" i="3" s="1"/>
  <c r="X42" i="2"/>
  <c r="B69" i="3" s="1"/>
  <c r="X43" i="2"/>
  <c r="X44" i="2"/>
  <c r="B62" i="3" s="1"/>
  <c r="X45" i="2"/>
  <c r="X46" i="2"/>
  <c r="B12" i="3" s="1"/>
  <c r="X47" i="2"/>
  <c r="B64" i="3" s="1"/>
  <c r="X48" i="2"/>
  <c r="X49" i="2"/>
  <c r="B34" i="3" s="1"/>
  <c r="X50" i="2"/>
  <c r="X51" i="2"/>
  <c r="B54" i="3" s="1"/>
  <c r="X52" i="2"/>
  <c r="X53" i="2"/>
  <c r="X54" i="2"/>
  <c r="X55" i="2"/>
  <c r="B39" i="3" s="1"/>
  <c r="X56" i="2"/>
  <c r="X57" i="2"/>
  <c r="B20" i="3" s="1"/>
  <c r="X58" i="2"/>
  <c r="X59" i="2"/>
  <c r="X60" i="2"/>
  <c r="B19" i="3" s="1"/>
  <c r="X61" i="2"/>
  <c r="X62" i="2"/>
  <c r="X63" i="2"/>
  <c r="X64" i="2"/>
  <c r="B75" i="3" s="1"/>
  <c r="X65" i="2"/>
  <c r="B56" i="3" s="1"/>
  <c r="X66" i="2"/>
  <c r="X67" i="2"/>
  <c r="X68" i="2"/>
  <c r="B61" i="3" s="1"/>
  <c r="X69" i="2"/>
  <c r="B30" i="3" s="1"/>
  <c r="X70" i="2"/>
  <c r="B36" i="3" s="1"/>
  <c r="X71" i="2"/>
  <c r="B89" i="3" s="1"/>
  <c r="X72" i="2"/>
  <c r="X73" i="2"/>
  <c r="X74" i="2"/>
  <c r="B15" i="3" s="1"/>
  <c r="X75" i="2"/>
  <c r="B82" i="3" s="1"/>
  <c r="X76" i="2"/>
  <c r="X77" i="2"/>
  <c r="X78" i="2"/>
  <c r="B77" i="3" s="1"/>
  <c r="X79" i="2"/>
  <c r="B66" i="3" s="1"/>
  <c r="X80" i="2"/>
  <c r="X81" i="2"/>
  <c r="B44" i="3" s="1"/>
  <c r="X82" i="2"/>
  <c r="X83" i="2"/>
  <c r="X84" i="2"/>
  <c r="B7" i="3" s="1"/>
  <c r="X85" i="2"/>
  <c r="X86" i="2"/>
  <c r="B84" i="3" s="1"/>
  <c r="X87" i="2"/>
  <c r="X88" i="2"/>
  <c r="X89" i="2"/>
  <c r="X90" i="2"/>
  <c r="X91" i="2"/>
  <c r="B74" i="3" s="1"/>
  <c r="X92" i="2"/>
  <c r="X93" i="2"/>
  <c r="X94" i="2"/>
  <c r="X95" i="2"/>
  <c r="X96" i="2"/>
  <c r="X97" i="2"/>
  <c r="B3" i="3" s="1"/>
  <c r="X98" i="2"/>
  <c r="B2" i="3" s="1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B65" i="3" s="1"/>
  <c r="X112" i="2"/>
  <c r="X113" i="2"/>
  <c r="X114" i="2"/>
  <c r="X115" i="2"/>
  <c r="X116" i="2"/>
  <c r="X117" i="2"/>
  <c r="X118" i="2"/>
  <c r="X119" i="2"/>
  <c r="X120" i="2"/>
  <c r="X121" i="2"/>
  <c r="B48" i="3" s="1"/>
  <c r="X122" i="2"/>
  <c r="X123" i="2"/>
  <c r="B57" i="3" s="1"/>
  <c r="X124" i="2"/>
  <c r="X125" i="2"/>
  <c r="X126" i="2"/>
  <c r="X127" i="2"/>
  <c r="X128" i="2"/>
  <c r="X129" i="2"/>
  <c r="X130" i="2"/>
  <c r="X131" i="2"/>
  <c r="B55" i="3" s="1"/>
  <c r="X132" i="2"/>
  <c r="X133" i="2"/>
  <c r="B78" i="3" s="1"/>
  <c r="X134" i="2"/>
  <c r="X135" i="2"/>
  <c r="X136" i="2"/>
  <c r="B79" i="3" s="1"/>
  <c r="X137" i="2"/>
  <c r="X138" i="2"/>
  <c r="X139" i="2"/>
  <c r="X140" i="2"/>
  <c r="X141" i="2"/>
  <c r="X142" i="2"/>
  <c r="B76" i="3" s="1"/>
  <c r="X143" i="2"/>
  <c r="X144" i="2"/>
  <c r="X145" i="2"/>
  <c r="X146" i="2"/>
  <c r="X147" i="2"/>
  <c r="X148" i="2"/>
  <c r="B49" i="3" s="1"/>
  <c r="X149" i="2"/>
  <c r="X150" i="2"/>
  <c r="B81" i="3" s="1"/>
  <c r="X151" i="2"/>
  <c r="X152" i="2"/>
  <c r="B87" i="3" s="1"/>
  <c r="X153" i="2"/>
  <c r="X154" i="2"/>
  <c r="B58" i="3" s="1"/>
  <c r="X155" i="2"/>
  <c r="B24" i="3" s="1"/>
  <c r="X156" i="2"/>
  <c r="X157" i="2"/>
  <c r="X158" i="2"/>
  <c r="X159" i="2"/>
  <c r="B16" i="3" s="1"/>
  <c r="X160" i="2"/>
  <c r="B52" i="3" s="1"/>
  <c r="X161" i="2"/>
  <c r="B70" i="3" s="1"/>
  <c r="X162" i="2"/>
  <c r="X163" i="2"/>
  <c r="X164" i="2"/>
  <c r="X165" i="2"/>
  <c r="B63" i="3" s="1"/>
  <c r="X166" i="2"/>
  <c r="X167" i="2"/>
  <c r="B41" i="3" s="1"/>
  <c r="X168" i="2"/>
  <c r="X169" i="2"/>
  <c r="B17" i="3" s="1"/>
  <c r="X170" i="2"/>
  <c r="X171" i="2"/>
  <c r="B23" i="3" s="1"/>
  <c r="X172" i="2"/>
  <c r="B51" i="3" s="1"/>
  <c r="X173" i="2"/>
  <c r="X174" i="2"/>
  <c r="X175" i="2"/>
  <c r="B43" i="3" s="1"/>
  <c r="X176" i="2"/>
  <c r="B71" i="3" s="1"/>
  <c r="X177" i="2"/>
  <c r="B73" i="3" s="1"/>
  <c r="X178" i="2"/>
  <c r="X179" i="2"/>
  <c r="X180" i="2"/>
  <c r="X181" i="2"/>
  <c r="X182" i="2"/>
  <c r="X183" i="2"/>
  <c r="B83" i="3" s="1"/>
  <c r="X184" i="2"/>
  <c r="X185" i="2"/>
  <c r="X186" i="2"/>
  <c r="X187" i="2"/>
  <c r="X188" i="2"/>
  <c r="X189" i="2"/>
  <c r="X190" i="2"/>
  <c r="X191" i="2"/>
  <c r="B46" i="3" s="1"/>
  <c r="X192" i="2"/>
  <c r="X193" i="2"/>
  <c r="X194" i="2"/>
  <c r="X195" i="2"/>
  <c r="B10" i="3" s="1"/>
  <c r="X196" i="2"/>
  <c r="B80" i="3" s="1"/>
  <c r="X197" i="2"/>
  <c r="X198" i="2"/>
  <c r="X199" i="2"/>
  <c r="X200" i="2"/>
  <c r="B38" i="3" s="1"/>
  <c r="X201" i="2"/>
  <c r="X202" i="2"/>
  <c r="X203" i="2"/>
  <c r="X204" i="2"/>
  <c r="B45" i="3" s="1"/>
  <c r="X205" i="2"/>
  <c r="X206" i="2"/>
  <c r="X207" i="2"/>
  <c r="X208" i="2"/>
  <c r="X209" i="2"/>
  <c r="X210" i="2"/>
  <c r="X211" i="2"/>
  <c r="X212" i="2"/>
  <c r="B21" i="3" s="1"/>
  <c r="X213" i="2"/>
  <c r="B31" i="3" s="1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B5" i="3" s="1"/>
  <c r="X236" i="2"/>
  <c r="X2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66F042-4F7B-43B5-91C4-6B93AD14810E}" keepAlive="1" name="Query - teller-transactions" description="Connection to the 'teller-transactions' query in the workbook." type="5" refreshedVersion="8" background="1" saveData="1">
    <dbPr connection="Provider=Microsoft.Mashup.OleDb.1;Data Source=$Workbook$;Location=teller-transactions;Extended Properties=&quot;&quot;" command="SELECT * FROM [teller-transactions]"/>
  </connection>
</connections>
</file>

<file path=xl/sharedStrings.xml><?xml version="1.0" encoding="utf-8"?>
<sst xmlns="http://schemas.openxmlformats.org/spreadsheetml/2006/main" count="2365" uniqueCount="540">
  <si>
    <t>Column1.unofficial_currency_code</t>
  </si>
  <si>
    <t>Column1.transaction_type</t>
  </si>
  <si>
    <t>Column1.transaction_id</t>
  </si>
  <si>
    <t>Column1.transaction_code</t>
  </si>
  <si>
    <t>Column1.personal_finance_category</t>
  </si>
  <si>
    <t>Column1.pending_transaction_id</t>
  </si>
  <si>
    <t>Column1.pending</t>
  </si>
  <si>
    <t>Column1.payment_meta</t>
  </si>
  <si>
    <t>Column1.payment_channel</t>
  </si>
  <si>
    <t>Column1.name</t>
  </si>
  <si>
    <t>Column1.merchant_name</t>
  </si>
  <si>
    <t>Column1.location</t>
  </si>
  <si>
    <t>Column1.iso_currency_code</t>
  </si>
  <si>
    <t>Column1.datetime</t>
  </si>
  <si>
    <t>Column1.date</t>
  </si>
  <si>
    <t>Column1.check_number</t>
  </si>
  <si>
    <t>Column1.category_id</t>
  </si>
  <si>
    <t>Column1.category</t>
  </si>
  <si>
    <t>Column1.authorized_datetime</t>
  </si>
  <si>
    <t>Column1.authorized_date</t>
  </si>
  <si>
    <t>Column1.amount</t>
  </si>
  <si>
    <t>Column1.account_owner</t>
  </si>
  <si>
    <t>Column1.account_id</t>
  </si>
  <si>
    <t>txn_oqhtm3glq24ehjtfm4001</t>
  </si>
  <si>
    <t>[Record]</t>
  </si>
  <si>
    <t>ATM Deposit</t>
  </si>
  <si>
    <t>MAGNA BANK</t>
  </si>
  <si>
    <t>USD</t>
  </si>
  <si>
    <t>2024-01-01</t>
  </si>
  <si>
    <t>acc_oqetg9pv4sutqrase2000</t>
  </si>
  <si>
    <t>txn_oqhtm3fia24ehjtfm4004</t>
  </si>
  <si>
    <t>Electronic Withdrawal</t>
  </si>
  <si>
    <t>BANK OF THE WEST</t>
  </si>
  <si>
    <t>acc_oqetg9pu4sutqrase2000</t>
  </si>
  <si>
    <t>txn_oqhtm3hna24ehjtfm4003</t>
  </si>
  <si>
    <t>Apple</t>
  </si>
  <si>
    <t>APPLE</t>
  </si>
  <si>
    <t>2023-12-31</t>
  </si>
  <si>
    <t>acc_oqetg9pvksutqrase2000</t>
  </si>
  <si>
    <t>txn_oqhtm3hna24ehjtfm4004</t>
  </si>
  <si>
    <t>Dollar Tree</t>
  </si>
  <si>
    <t>DOLLAR TREE</t>
  </si>
  <si>
    <t>txn_oqhtm3glq24ehjtfm4002</t>
  </si>
  <si>
    <t>Zelle Payment</t>
  </si>
  <si>
    <t>SAM BLOCK</t>
  </si>
  <si>
    <t>txn_oqhtm3glq24ehjtfm4003</t>
  </si>
  <si>
    <t>Exxon Mobil</t>
  </si>
  <si>
    <t>EXXON MOBIL</t>
  </si>
  <si>
    <t>txn_oqhtm3fia24ehjtfm4005</t>
  </si>
  <si>
    <t>txn_oqhtm3hna24ehjtfm4005</t>
  </si>
  <si>
    <t>Insufficient Funds Fee</t>
  </si>
  <si>
    <t>BANK OF ALL</t>
  </si>
  <si>
    <t>2023-12-30</t>
  </si>
  <si>
    <t>txn_oqhtm3hna24ehjtfm4006</t>
  </si>
  <si>
    <t>Verizon Wireless</t>
  </si>
  <si>
    <t>VERIZON WIRELESS</t>
  </si>
  <si>
    <t>txn_oqhtm3glq24ehjtfm4004</t>
  </si>
  <si>
    <t>txn_oqhtm3fia24ehjtfm4006</t>
  </si>
  <si>
    <t>Venmo Payment</t>
  </si>
  <si>
    <t>LOUISE BENTLEY</t>
  </si>
  <si>
    <t>txn_oqhtm3hna24ehjtfm4007</t>
  </si>
  <si>
    <t>Five Guys</t>
  </si>
  <si>
    <t>FIVE GUYS</t>
  </si>
  <si>
    <t>2023-12-29</t>
  </si>
  <si>
    <t>txn_oqhtm3hna24ehjtfm4008</t>
  </si>
  <si>
    <t>Wendy's</t>
  </si>
  <si>
    <t>WENDY'S</t>
  </si>
  <si>
    <t>txn_oqhtm3glq24ehjtfm4005</t>
  </si>
  <si>
    <t>AMC Metreon</t>
  </si>
  <si>
    <t>AMC METREON</t>
  </si>
  <si>
    <t>txn_oqhtm3glq24ehjtfm4006</t>
  </si>
  <si>
    <t>External ATM Cash</t>
  </si>
  <si>
    <t>ATM WORLDWIDE</t>
  </si>
  <si>
    <t>txn_oqhtm3hna24ehjtfm4009</t>
  </si>
  <si>
    <t>CVS</t>
  </si>
  <si>
    <t>2023-12-28</t>
  </si>
  <si>
    <t>txn_oqhtm3glq24ehjtfm4007</t>
  </si>
  <si>
    <t>Pizza Hut</t>
  </si>
  <si>
    <t>PIZZA HUT</t>
  </si>
  <si>
    <t>txn_oqhtm3glq24ehjtfm4008</t>
  </si>
  <si>
    <t>E-Commerce Website Project</t>
  </si>
  <si>
    <t>SMILE SOFTWARE HOUSE</t>
  </si>
  <si>
    <t>txn_oqhtm3glq24ehjtfm4009</t>
  </si>
  <si>
    <t>Incoming Wire</t>
  </si>
  <si>
    <t>VC FUND</t>
  </si>
  <si>
    <t>txn_oqhtm3fia24ehjtfm4007</t>
  </si>
  <si>
    <t>Hilton Hotel Miami</t>
  </si>
  <si>
    <t>HILTON HOTELS</t>
  </si>
  <si>
    <t>txn_oqhtm3fia24ehjtfm4008</t>
  </si>
  <si>
    <t>txn_oqhtm3hna24ehjtfm400a</t>
  </si>
  <si>
    <t>Macy's</t>
  </si>
  <si>
    <t>MACY'S</t>
  </si>
  <si>
    <t>2023-12-27</t>
  </si>
  <si>
    <t>txn_oqhtm3glq24ehjtfm400a</t>
  </si>
  <si>
    <t>Gap</t>
  </si>
  <si>
    <t>GAP</t>
  </si>
  <si>
    <t>txn_oqhtm3fia24ehjtfm4009</t>
  </si>
  <si>
    <t>Monthtly Rental</t>
  </si>
  <si>
    <t>JOHN SMITH</t>
  </si>
  <si>
    <t>txn_oqhtm3hna24ehjtfm400b</t>
  </si>
  <si>
    <t>Shell</t>
  </si>
  <si>
    <t>SHELL</t>
  </si>
  <si>
    <t>2023-12-26</t>
  </si>
  <si>
    <t>txn_oqhtm3glq24ehjtfm400b</t>
  </si>
  <si>
    <t>txn_oqhtm3fia24ehjtfm400a</t>
  </si>
  <si>
    <t>Century Link</t>
  </si>
  <si>
    <t>CENTURYLINK</t>
  </si>
  <si>
    <t>txn_oqhtm3fia24ehjtfm400b</t>
  </si>
  <si>
    <t>txn_oqhtm3hna24ehjtfm400c</t>
  </si>
  <si>
    <t>Burger King</t>
  </si>
  <si>
    <t>BURGER KING</t>
  </si>
  <si>
    <t>2023-12-25</t>
  </si>
  <si>
    <t>txn_oqhtm3glq24ehjtfm400c</t>
  </si>
  <si>
    <t>Cash Withdrawal</t>
  </si>
  <si>
    <t>EASY PAY</t>
  </si>
  <si>
    <t>txn_oqhtm3fia24ehjtfm400c</t>
  </si>
  <si>
    <t>PayPal Purchase</t>
  </si>
  <si>
    <t>EBAY</t>
  </si>
  <si>
    <t>2023-12-24</t>
  </si>
  <si>
    <t>txn_oqhtm3fia24ehjtfm400d</t>
  </si>
  <si>
    <t>International Transaction Fee</t>
  </si>
  <si>
    <t>BIG BANK</t>
  </si>
  <si>
    <t>txn_oqhtm3hna24ehjtfm400d</t>
  </si>
  <si>
    <t>iTunes</t>
  </si>
  <si>
    <t>ITUNES</t>
  </si>
  <si>
    <t>2023-12-23</t>
  </si>
  <si>
    <t>txn_oqhtm3glq24ehjtfm400d</t>
  </si>
  <si>
    <t>txn_oqhtm3glq24ehjtfm400e</t>
  </si>
  <si>
    <t>txn_oqhtm3fia24ehjtfm400e</t>
  </si>
  <si>
    <t>txn_oqhtm3hna24ehjtfm400e</t>
  </si>
  <si>
    <t>Kroger</t>
  </si>
  <si>
    <t>KROGER</t>
  </si>
  <si>
    <t>2023-12-22</t>
  </si>
  <si>
    <t>txn_oqhtm3glq24ehjtfm400f</t>
  </si>
  <si>
    <t>ATM Withdrawal</t>
  </si>
  <si>
    <t>CARDTRONICS</t>
  </si>
  <si>
    <t>txn_oqhtm3fia24ehjtfm400f</t>
  </si>
  <si>
    <t>Ross</t>
  </si>
  <si>
    <t>ROSS</t>
  </si>
  <si>
    <t>txn_oqhtm3hna24ehjtfm400f</t>
  </si>
  <si>
    <t>Rooster &amp; Rice</t>
  </si>
  <si>
    <t>ROOSTER &amp; RICE</t>
  </si>
  <si>
    <t>2023-12-21</t>
  </si>
  <si>
    <t>txn_oqhtm3hna24ehjtfm400g</t>
  </si>
  <si>
    <t>Sears</t>
  </si>
  <si>
    <t>SEARS</t>
  </si>
  <si>
    <t>txn_oqhtm3glq24ehjtfm400g</t>
  </si>
  <si>
    <t>AB LOGISTICS</t>
  </si>
  <si>
    <t>txn_oqhtm3glq24ehjtfm400h</t>
  </si>
  <si>
    <t>Popeye's</t>
  </si>
  <si>
    <t>POPEYE'S</t>
  </si>
  <si>
    <t>txn_oqhtm3glq24ehjtfm400i</t>
  </si>
  <si>
    <t>txn_oqhtm3fia24ehjtfm400g</t>
  </si>
  <si>
    <t>Cash Deposit</t>
  </si>
  <si>
    <t>MEGA BANK</t>
  </si>
  <si>
    <t>txn_oqhtm3fia24ehjtfm400h</t>
  </si>
  <si>
    <t>Recurring Transfer to Savings</t>
  </si>
  <si>
    <t>YOURSELF</t>
  </si>
  <si>
    <t>txn_oqhtm3hna24ehjtfm400h</t>
  </si>
  <si>
    <t>2023-12-20</t>
  </si>
  <si>
    <t>txn_oqhtm3hna24ehjtfm400i</t>
  </si>
  <si>
    <t>IKEA</t>
  </si>
  <si>
    <t>txn_oqhtm3fia24ehjtfm400i</t>
  </si>
  <si>
    <t>txn_oqhtm3hna24ehjtfm400j</t>
  </si>
  <si>
    <t>Neiman Marcus</t>
  </si>
  <si>
    <t>NEIMAN MARCUS</t>
  </si>
  <si>
    <t>2023-12-19</t>
  </si>
  <si>
    <t>txn_oqhtm3hna24ehjtfm400k</t>
  </si>
  <si>
    <t>txn_oqhtm3hna24ehjtfm400l</t>
  </si>
  <si>
    <t>txn_oqhtm3glq24ehjtfm400j</t>
  </si>
  <si>
    <t>txn_oqhtm3fia24ehjtfm400j</t>
  </si>
  <si>
    <t>Interest Payment</t>
  </si>
  <si>
    <t>AMERICAN EXPRESS</t>
  </si>
  <si>
    <t>txn_oqhtm3hna24ehjtfm400m</t>
  </si>
  <si>
    <t>2023-12-18</t>
  </si>
  <si>
    <t>txn_oqhtm3hna24ehjtfm400n</t>
  </si>
  <si>
    <t>Dispute Credit</t>
  </si>
  <si>
    <t>EXPEDIA</t>
  </si>
  <si>
    <t>txn_oqhtm3glq24ehjtfm400k</t>
  </si>
  <si>
    <t>txn_oqhtm3fia24ehjtfm400k</t>
  </si>
  <si>
    <t>txn_oqhtm3glq24ehjtfm400l</t>
  </si>
  <si>
    <t>Dick's Sporting Goods</t>
  </si>
  <si>
    <t>DICK'S SPORTING GOODS</t>
  </si>
  <si>
    <t>2023-12-17</t>
  </si>
  <si>
    <t>txn_oqhtm3glq24ehjtfm400m</t>
  </si>
  <si>
    <t>txn_oqhtm3fia24ehjtfm400l</t>
  </si>
  <si>
    <t>txn_oqhtm3glq24ehjtfm400n</t>
  </si>
  <si>
    <t>2023-12-16</t>
  </si>
  <si>
    <t>txn_oqhtm3fia24ehjtfm400m</t>
  </si>
  <si>
    <t>Sprint PCS</t>
  </si>
  <si>
    <t>SPRINT PCS</t>
  </si>
  <si>
    <t>txn_oqhtm3hna24ehjtfm400o</t>
  </si>
  <si>
    <t>Office Depot</t>
  </si>
  <si>
    <t>OFFICE DEPOT</t>
  </si>
  <si>
    <t>2023-12-15</t>
  </si>
  <si>
    <t>txn_oqhtm3glq24ehjtfm400o</t>
  </si>
  <si>
    <t>txn_oqhtm3glq24ehjtfm400p</t>
  </si>
  <si>
    <t>txn_oqhtm3fia24ehjtfm400n</t>
  </si>
  <si>
    <t>Point of Sale - Monthly</t>
  </si>
  <si>
    <t>SQUARE</t>
  </si>
  <si>
    <t>txn_oqhtm3hna24ehjtfm400p</t>
  </si>
  <si>
    <t>Foot Locker</t>
  </si>
  <si>
    <t>FOOT LOCKER</t>
  </si>
  <si>
    <t>2023-12-14</t>
  </si>
  <si>
    <t>txn_oqhtm3hna24ehjtfm400q</t>
  </si>
  <si>
    <t>In-N-Out Burger</t>
  </si>
  <si>
    <t>IN-N-OUT BURGER</t>
  </si>
  <si>
    <t>txn_oqhtm3fia24ehjtfm400o</t>
  </si>
  <si>
    <t>Wingstop</t>
  </si>
  <si>
    <t>WINGSTOP</t>
  </si>
  <si>
    <t>txn_oqhtm3hna24ehjtfm400r</t>
  </si>
  <si>
    <t>2023-12-13</t>
  </si>
  <si>
    <t>txn_oqhtm3glq24ehjtfm400q</t>
  </si>
  <si>
    <t>txn_oqhtm3glq24ehjtfm400r</t>
  </si>
  <si>
    <t>Check #078</t>
  </si>
  <si>
    <t>MARK SIMMONS</t>
  </si>
  <si>
    <t>2023-12-12</t>
  </si>
  <si>
    <t>txn_oqhtm3glq24ehjtfm400s</t>
  </si>
  <si>
    <t>Transfer to Checking</t>
  </si>
  <si>
    <t>txn_oqhtm3fia24ehjtfm400p</t>
  </si>
  <si>
    <t>txn_oqhtm3glq24ehjtfm400t</t>
  </si>
  <si>
    <t>2023-12-11</t>
  </si>
  <si>
    <t>txn_oqhtm3glq24ehjtfm400u</t>
  </si>
  <si>
    <t>Starbucks</t>
  </si>
  <si>
    <t>STARBUCKS</t>
  </si>
  <si>
    <t>txn_oqhtm3fia24ehjtfm400q</t>
  </si>
  <si>
    <t>Rite Aid</t>
  </si>
  <si>
    <t>RITE AID</t>
  </si>
  <si>
    <t>txn_oqhtm3fia24ehjtfm400r</t>
  </si>
  <si>
    <t>2023-12-10</t>
  </si>
  <si>
    <t>txn_oqhtm3hna24ehjtfm400s</t>
  </si>
  <si>
    <t>Jack In The Box</t>
  </si>
  <si>
    <t>JACK IN THE BOX</t>
  </si>
  <si>
    <t>2023-12-09</t>
  </si>
  <si>
    <t>txn_oqhtm3hna24ehjtfm400t</t>
  </si>
  <si>
    <t>txn_oqhtm3gma24ehjtfm4000</t>
  </si>
  <si>
    <t>txn_oqhtm3gma24ehjtfm4001</t>
  </si>
  <si>
    <t>AT&amp;T Company Contract</t>
  </si>
  <si>
    <t>AT&amp;T WIRELESS</t>
  </si>
  <si>
    <t>txn_oqhtm3hna24ehjtfm400u</t>
  </si>
  <si>
    <t>2023-12-08</t>
  </si>
  <si>
    <t>txn_oqhtm3gma24ehjtfm4002</t>
  </si>
  <si>
    <t>Uber Eats</t>
  </si>
  <si>
    <t>UBER EATS</t>
  </si>
  <si>
    <t>txn_oqhtm3gma24ehjtfm4003</t>
  </si>
  <si>
    <t>txn_oqhtm3fia24ehjtfm400s</t>
  </si>
  <si>
    <t>txn_oqhtm3hnq24ehjtfm4000</t>
  </si>
  <si>
    <t>2023-12-07</t>
  </si>
  <si>
    <t>txn_oqhtm3gma24ehjtfm4004</t>
  </si>
  <si>
    <t>txn_oqhtm3hnq24ehjtfm4001</t>
  </si>
  <si>
    <t>Spotify</t>
  </si>
  <si>
    <t>SPOTIFY</t>
  </si>
  <si>
    <t>2023-12-06</t>
  </si>
  <si>
    <t>txn_oqhtm3gma24ehjtfm4005</t>
  </si>
  <si>
    <t>txn_oqhtm3fia24ehjtfm400t</t>
  </si>
  <si>
    <t>txn_oqhtm3hnq24ehjtfm4002</t>
  </si>
  <si>
    <t>2023-12-05</t>
  </si>
  <si>
    <t>txn_oqhtm3hnq24ehjtfm4003</t>
  </si>
  <si>
    <t>txn_oqhtm3hnq24ehjtfm4004</t>
  </si>
  <si>
    <t>2023-12-04</t>
  </si>
  <si>
    <t>txn_oqhtm3gma24ehjtfm4006</t>
  </si>
  <si>
    <t>Amazon</t>
  </si>
  <si>
    <t>AMAZON</t>
  </si>
  <si>
    <t>txn_oqhtm3gma24ehjtfm4007</t>
  </si>
  <si>
    <t>7-Eleven</t>
  </si>
  <si>
    <t>7-ELEVEN</t>
  </si>
  <si>
    <t>txn_oqhtm3fiq24ehjtfm4000</t>
  </si>
  <si>
    <t>txn_oqhtm3hnq24ehjtfm4005</t>
  </si>
  <si>
    <t>2023-12-03</t>
  </si>
  <si>
    <t>txn_oqhtm3hnq24ehjtfm4006</t>
  </si>
  <si>
    <t>txn_oqhtm3gma24ehjtfm4008</t>
  </si>
  <si>
    <t>txn_oqhtm3fiq24ehjtfm4001</t>
  </si>
  <si>
    <t>txn_oqhtm3fiq24ehjtfm4002</t>
  </si>
  <si>
    <t>txn_oqhtm3hnq24ehjtfm4007</t>
  </si>
  <si>
    <t>2023-12-02</t>
  </si>
  <si>
    <t>txn_oqhtm3hnq24ehjtfm4008</t>
  </si>
  <si>
    <t>txn_oqhtm3hnq24ehjtfm4009</t>
  </si>
  <si>
    <t>txn_oqhtm3gma24ehjtfm4009</t>
  </si>
  <si>
    <t>txn_oqhtm3gma24ehjtfm400a</t>
  </si>
  <si>
    <t>txn_oqhtm3fiq24ehjtfm4003</t>
  </si>
  <si>
    <t>txn_oqhtm3hnq24ehjtfm400a</t>
  </si>
  <si>
    <t>Refund</t>
  </si>
  <si>
    <t>THE HOME DEPOT</t>
  </si>
  <si>
    <t>2023-12-01</t>
  </si>
  <si>
    <t>txn_oqhtm3hnq24ehjtfm400b</t>
  </si>
  <si>
    <t>txn_oqhtm3gma24ehjtfm400b</t>
  </si>
  <si>
    <t>txn_oqhtm3fiq24ehjtfm4004</t>
  </si>
  <si>
    <t>txn_oqhtm3fiq24ehjtfm4005</t>
  </si>
  <si>
    <t>2023-11-30</t>
  </si>
  <si>
    <t>txn_oqhtm3fiq24ehjtfm4006</t>
  </si>
  <si>
    <t>txn_oqhtm3fiq24ehjtfm4007</t>
  </si>
  <si>
    <t>txn_oqhtm3gma24ehjtfm400c</t>
  </si>
  <si>
    <t>2023-11-29</t>
  </si>
  <si>
    <t>txn_oqhtm3gma24ehjtfm400d</t>
  </si>
  <si>
    <t>txn_oqhtm3fiq24ehjtfm4008</t>
  </si>
  <si>
    <t>txn_oqhtm3hnq24ehjtfm400c</t>
  </si>
  <si>
    <t>Lids</t>
  </si>
  <si>
    <t>LIDS</t>
  </si>
  <si>
    <t>2023-11-28</t>
  </si>
  <si>
    <t>txn_oqhtm3gma24ehjtfm400e</t>
  </si>
  <si>
    <t>txn_oqhtm3fiq24ehjtfm4009</t>
  </si>
  <si>
    <t>O'Reilly</t>
  </si>
  <si>
    <t>O'REILLY</t>
  </si>
  <si>
    <t>txn_oqhtm3fiq24ehjtfm400a</t>
  </si>
  <si>
    <t>2023-11-27</t>
  </si>
  <si>
    <t>txn_oqhtm3fiq24ehjtfm400b</t>
  </si>
  <si>
    <t>2023-11-26</t>
  </si>
  <si>
    <t>txn_oqhtm3gma24ehjtfm400f</t>
  </si>
  <si>
    <t>2023-11-25</t>
  </si>
  <si>
    <t>txn_oqhtm3gma24ehjtfm400g</t>
  </si>
  <si>
    <t>txn_oqhtm3fiq24ehjtfm400c</t>
  </si>
  <si>
    <t>txn_oqhtm3fiq24ehjtfm400d</t>
  </si>
  <si>
    <t>txn_oqhtm3gma24ehjtfm400h</t>
  </si>
  <si>
    <t>2023-11-24</t>
  </si>
  <si>
    <t>txn_oqhtm3gma24ehjtfm400i</t>
  </si>
  <si>
    <t>Nordstrom</t>
  </si>
  <si>
    <t>NORDSTROM</t>
  </si>
  <si>
    <t>txn_oqhtm3fiq24ehjtfm400e</t>
  </si>
  <si>
    <t>txn_oqhtm3hnq24ehjtfm400d</t>
  </si>
  <si>
    <t>Subway</t>
  </si>
  <si>
    <t>SUBWAY</t>
  </si>
  <si>
    <t>2023-11-23</t>
  </si>
  <si>
    <t>txn_oqhtm3hnq24ehjtfm400e</t>
  </si>
  <si>
    <t>txn_oqhtm3gma24ehjtfm400j</t>
  </si>
  <si>
    <t>txn_oqhtm3gma24ehjtfm400k</t>
  </si>
  <si>
    <t>The Home Depot</t>
  </si>
  <si>
    <t>txn_oqhtm3fiq24ehjtfm400f</t>
  </si>
  <si>
    <t>txn_oqhtm3hnq24ehjtfm400f</t>
  </si>
  <si>
    <t>2023-11-22</t>
  </si>
  <si>
    <t>txn_oqhtm3hnq24ehjtfm400g</t>
  </si>
  <si>
    <t>txn_oqhtm3hnq24ehjtfm400h</t>
  </si>
  <si>
    <t>txn_oqhtm3gma24ehjtfm400l</t>
  </si>
  <si>
    <t>txn_oqhtm3gma24ehjtfm400m</t>
  </si>
  <si>
    <t>Staples</t>
  </si>
  <si>
    <t>STAPLES</t>
  </si>
  <si>
    <t>txn_oqhtm3fiq24ehjtfm400g</t>
  </si>
  <si>
    <t>txn_oqhtm3hnq24ehjtfm400i</t>
  </si>
  <si>
    <t>2023-11-21</t>
  </si>
  <si>
    <t>txn_oqhtm3gma24ehjtfm400n</t>
  </si>
  <si>
    <t>txn_oqhtm3gma24ehjtfm400o</t>
  </si>
  <si>
    <t>txn_oqhtm3hnq24ehjtfm400j</t>
  </si>
  <si>
    <t>2023-11-20</t>
  </si>
  <si>
    <t>txn_oqhtm3hnq24ehjtfm400k</t>
  </si>
  <si>
    <t>Lyft</t>
  </si>
  <si>
    <t>LYFT</t>
  </si>
  <si>
    <t>txn_oqhtm3fiq24ehjtfm400h</t>
  </si>
  <si>
    <t>txn_oqhtm3fiq24ehjtfm400i</t>
  </si>
  <si>
    <t>Toyota Financial Services</t>
  </si>
  <si>
    <t>TOYOTA</t>
  </si>
  <si>
    <t>txn_oqhtm3fiq24ehjtfm400j</t>
  </si>
  <si>
    <t>txn_oqhtm3hnq24ehjtfm400l</t>
  </si>
  <si>
    <t>Walmart</t>
  </si>
  <si>
    <t>WALMART</t>
  </si>
  <si>
    <t>2023-11-19</t>
  </si>
  <si>
    <t>txn_oqhtm3hnq24ehjtfm400m</t>
  </si>
  <si>
    <t>txn_oqhtm3gma24ehjtfm400p</t>
  </si>
  <si>
    <t>Panera</t>
  </si>
  <si>
    <t>PANERA</t>
  </si>
  <si>
    <t>txn_oqhtm3fiq24ehjtfm400k</t>
  </si>
  <si>
    <t>Domino's Pizza</t>
  </si>
  <si>
    <t>DOMINO'S PIZZA</t>
  </si>
  <si>
    <t>txn_oqhtm3hnq24ehjtfm400n</t>
  </si>
  <si>
    <t>2023-11-18</t>
  </si>
  <si>
    <t>txn_oqhtm3gma24ehjtfm400q</t>
  </si>
  <si>
    <t>txn_oqhtm3gma24ehjtfm400r</t>
  </si>
  <si>
    <t>txn_oqhtm3hnq24ehjtfm400o</t>
  </si>
  <si>
    <t>Chick-Fil-A</t>
  </si>
  <si>
    <t>CHICK-FIL-A</t>
  </si>
  <si>
    <t>2023-11-17</t>
  </si>
  <si>
    <t>txn_oqhtm3gma24ehjtfm400s</t>
  </si>
  <si>
    <t>Monthly Water Bill</t>
  </si>
  <si>
    <t>WATER SUPPLY COMPANY</t>
  </si>
  <si>
    <t>txn_oqhtm3hnq24ehjtfm400p</t>
  </si>
  <si>
    <t>Sephora</t>
  </si>
  <si>
    <t>SEPHORA</t>
  </si>
  <si>
    <t>2023-11-16</t>
  </si>
  <si>
    <t>txn_oqhtm3fiq24ehjtfm400l</t>
  </si>
  <si>
    <t>txn_oqhtm3hnq24ehjtfm400q</t>
  </si>
  <si>
    <t>2023-11-15</t>
  </si>
  <si>
    <t>txn_oqhtm3hnq24ehjtfm400r</t>
  </si>
  <si>
    <t>txn_oqhtm3hnq24ehjtfm400s</t>
  </si>
  <si>
    <t>Purchase Return</t>
  </si>
  <si>
    <t>txn_oqhtm3gma24ehjtfm400t</t>
  </si>
  <si>
    <t>txn_oqhtm3gmq24ehjtfm4000</t>
  </si>
  <si>
    <t>International Wire Transfer</t>
  </si>
  <si>
    <t>JOSE SALAS</t>
  </si>
  <si>
    <t>txn_oqhtm3gmq24ehjtfm4001</t>
  </si>
  <si>
    <t>txn_oqhtm3fiq24ehjtfm400m</t>
  </si>
  <si>
    <t>Costco</t>
  </si>
  <si>
    <t>COSTCO</t>
  </si>
  <si>
    <t>txn_oqhtm3gmq24ehjtfm4002</t>
  </si>
  <si>
    <t>2023-11-14</t>
  </si>
  <si>
    <t>txn_oqhtm3fiq24ehjtfm400n</t>
  </si>
  <si>
    <t>Domestic Wire</t>
  </si>
  <si>
    <t>JAMES ARDEN</t>
  </si>
  <si>
    <t>txn_oqhtm3hnq24ehjtfm400t</t>
  </si>
  <si>
    <t>Misson Ceviche</t>
  </si>
  <si>
    <t>MISSON CEVICHE</t>
  </si>
  <si>
    <t>2023-11-13</t>
  </si>
  <si>
    <t>txn_oqhtm3gmq24ehjtfm4003</t>
  </si>
  <si>
    <t>txn_oqhtm3fiq24ehjtfm400o</t>
  </si>
  <si>
    <t>txn_oqhtm3fiq24ehjtfm400p</t>
  </si>
  <si>
    <t>J.C. Penney</t>
  </si>
  <si>
    <t>J.C. PENNEY</t>
  </si>
  <si>
    <t>2023-11-12</t>
  </si>
  <si>
    <t>txn_oqhtm3fiq24ehjtfm400q</t>
  </si>
  <si>
    <t>Service Charge</t>
  </si>
  <si>
    <t>BANK OF EURASIA</t>
  </si>
  <si>
    <t>txn_oqhtm3fiq24ehjtfm400r</t>
  </si>
  <si>
    <t>Slim Chickens</t>
  </si>
  <si>
    <t>SLIM CHICKENS</t>
  </si>
  <si>
    <t>txn_oqhtm3gmq24ehjtfm4004</t>
  </si>
  <si>
    <t>2023-11-11</t>
  </si>
  <si>
    <t>txn_oqhtm3fiq24ehjtfm400s</t>
  </si>
  <si>
    <t>txn_oqhtm3hoa24ehjtfm4000</t>
  </si>
  <si>
    <t>2023-11-10</t>
  </si>
  <si>
    <t>txn_oqhtm3gmq24ehjtfm4005</t>
  </si>
  <si>
    <t>txn_oqhtm3fiq24ehjtfm400t</t>
  </si>
  <si>
    <t>txn_oqhtm3fiq24ehjtfm400u</t>
  </si>
  <si>
    <t>Uber</t>
  </si>
  <si>
    <t>UBER</t>
  </si>
  <si>
    <t>txn_oqhtm3fja24ehjtfm4000</t>
  </si>
  <si>
    <t>txn_oqhtm3gmq24ehjtfm4006</t>
  </si>
  <si>
    <t>2023-11-09</t>
  </si>
  <si>
    <t>txn_oqhtm3fja24ehjtfm4001</t>
  </si>
  <si>
    <t>txn_oqhtm3fja24ehjtfm4002</t>
  </si>
  <si>
    <t>txn_oqhtm3fja24ehjtfm4003</t>
  </si>
  <si>
    <t>txn_oqhtm3hoa24ehjtfm4001</t>
  </si>
  <si>
    <t>HULU</t>
  </si>
  <si>
    <t>2023-11-08</t>
  </si>
  <si>
    <t>txn_oqhtm3gmq24ehjtfm4007</t>
  </si>
  <si>
    <t>txn_oqhtm3gmq24ehjtfm4008</t>
  </si>
  <si>
    <t>Kohl's</t>
  </si>
  <si>
    <t>KOHL'S</t>
  </si>
  <si>
    <t>txn_oqhtm3hoa24ehjtfm4002</t>
  </si>
  <si>
    <t>2023-11-07</t>
  </si>
  <si>
    <t>txn_oqhtm3hoa24ehjtfm4003</t>
  </si>
  <si>
    <t>txn_oqhtm3gmq24ehjtfm4009</t>
  </si>
  <si>
    <t>txn_oqhtm3hoa24ehjtfm4004</t>
  </si>
  <si>
    <t>Best Buy</t>
  </si>
  <si>
    <t>BEST BUY</t>
  </si>
  <si>
    <t>2023-11-06</t>
  </si>
  <si>
    <t>txn_oqhtm3hoa24ehjtfm4005</t>
  </si>
  <si>
    <t>TJ Maxx</t>
  </si>
  <si>
    <t>TJ MAXX</t>
  </si>
  <si>
    <t>txn_oqhtm3gmq24ehjtfm400a</t>
  </si>
  <si>
    <t>txn_oqhtm3gmq24ehjtfm400b</t>
  </si>
  <si>
    <t>txn_oqhtm3fja24ehjtfm4004</t>
  </si>
  <si>
    <t>txn_oqhtm3fja24ehjtfm4005</t>
  </si>
  <si>
    <t>Interest Earned</t>
  </si>
  <si>
    <t>WORLD BANK</t>
  </si>
  <si>
    <t>txn_oqhtm3fja24ehjtfm4006</t>
  </si>
  <si>
    <t>txn_oqhtm3gmq24ehjtfm400c</t>
  </si>
  <si>
    <t>2023-11-05</t>
  </si>
  <si>
    <t>txn_oqhtm3hoa24ehjtfm4006</t>
  </si>
  <si>
    <t>2023-11-04</t>
  </si>
  <si>
    <t>txn_oqhtm3hoa24ehjtfm4007</t>
  </si>
  <si>
    <t>KFC</t>
  </si>
  <si>
    <t>txn_oqhtm3gmq24ehjtfm400d</t>
  </si>
  <si>
    <t>txn_oqhtm3gmq24ehjtfm400e</t>
  </si>
  <si>
    <t>txn_oqhtm3gmq24ehjtfm400f</t>
  </si>
  <si>
    <t>txn_oqhtm3fja24ehjtfm4007</t>
  </si>
  <si>
    <t>txn_oqhtm3gmq24ehjtfm400g</t>
  </si>
  <si>
    <t>2023-11-03</t>
  </si>
  <si>
    <t>txn_oqhtm3gmq24ehjtfm400h</t>
  </si>
  <si>
    <t>txn_oqhtm3fja24ehjtfm4008</t>
  </si>
  <si>
    <t>txn_oqhtm3hoa24ehjtfm4008</t>
  </si>
  <si>
    <t>Dollar General</t>
  </si>
  <si>
    <t>DOLLAR GENERAL</t>
  </si>
  <si>
    <t>2023-11-02</t>
  </si>
  <si>
    <t>txn_oqhtm3hoa24ehjtfm4009</t>
  </si>
  <si>
    <t>GameStop</t>
  </si>
  <si>
    <t>GAMESTOP</t>
  </si>
  <si>
    <t>txn_oqhtm3hoa24ehjtfm400a</t>
  </si>
  <si>
    <t>txn_oqhtm3gmq24ehjtfm400i</t>
  </si>
  <si>
    <t>txn_oqhtm3gmq24ehjtfm400j</t>
  </si>
  <si>
    <t>txn_oqhtm3hoa24ehjtfm400b</t>
  </si>
  <si>
    <t>2023-11-01</t>
  </si>
  <si>
    <t>txn_oqhtm3hoa24ehjtfm400c</t>
  </si>
  <si>
    <t>txn_oqhtm3hoa24ehjtfm400d</t>
  </si>
  <si>
    <t>txn_oqhtm3fja24ehjtfm4009</t>
  </si>
  <si>
    <t>txn_oqhtm3hoa24ehjtfm400e</t>
  </si>
  <si>
    <t>2023-10-31</t>
  </si>
  <si>
    <t>txn_oqhtm3hoa24ehjtfm400f</t>
  </si>
  <si>
    <t>txn_oqhtm3hoa24ehjtfm400g</t>
  </si>
  <si>
    <t>txn_oqhtm3gmq24ehjtfm400k</t>
  </si>
  <si>
    <t>txn_oqhtm3gmq24ehjtfm400l</t>
  </si>
  <si>
    <t>2023-10-30</t>
  </si>
  <si>
    <t>txn_oqhtm3gmq24ehjtfm400m</t>
  </si>
  <si>
    <t>txn_oqhtm3fja24ehjtfm400a</t>
  </si>
  <si>
    <t>txn_oqhtm3hoa24ehjtfm400h</t>
  </si>
  <si>
    <t>2023-10-29</t>
  </si>
  <si>
    <t>txn_oqhtm3hoa24ehjtfm400i</t>
  </si>
  <si>
    <t>txn_oqhtm3hoa24ehjtfm400j</t>
  </si>
  <si>
    <t>txn_oqhtm3gmq24ehjtfm400n</t>
  </si>
  <si>
    <t>txn_oqhtm3fja24ehjtfm400b</t>
  </si>
  <si>
    <t>txn_oqhtm3hoa24ehjtfm400k</t>
  </si>
  <si>
    <t>2023-10-28</t>
  </si>
  <si>
    <t>txn_oqhtm3gmq24ehjtfm400o</t>
  </si>
  <si>
    <t>txn_oqhtm3fja24ehjtfm400c</t>
  </si>
  <si>
    <t>American Express Platinum Card</t>
  </si>
  <si>
    <t>txn_oqhtm3hoa24ehjtfm400l</t>
  </si>
  <si>
    <t>2023-10-27</t>
  </si>
  <si>
    <t>txn_oqhtm3fja24ehjtfm400d</t>
  </si>
  <si>
    <t>credit card</t>
  </si>
  <si>
    <t>checking</t>
  </si>
  <si>
    <t>account_id</t>
  </si>
  <si>
    <t>type</t>
  </si>
  <si>
    <t>savings</t>
  </si>
  <si>
    <t>Column1.account_type</t>
  </si>
  <si>
    <t>account_type</t>
  </si>
  <si>
    <t>category</t>
  </si>
  <si>
    <t>utilities</t>
  </si>
  <si>
    <t>accommodation</t>
  </si>
  <si>
    <t>advertising</t>
  </si>
  <si>
    <t>bar</t>
  </si>
  <si>
    <t>charity</t>
  </si>
  <si>
    <t>clothing</t>
  </si>
  <si>
    <t>dining</t>
  </si>
  <si>
    <t>education</t>
  </si>
  <si>
    <t>electronics</t>
  </si>
  <si>
    <t>entertainment</t>
  </si>
  <si>
    <t>fuel</t>
  </si>
  <si>
    <t>general</t>
  </si>
  <si>
    <t>groceries</t>
  </si>
  <si>
    <t>health</t>
  </si>
  <si>
    <t>home</t>
  </si>
  <si>
    <t>income</t>
  </si>
  <si>
    <t>insurance</t>
  </si>
  <si>
    <t>investment</t>
  </si>
  <si>
    <t>loan</t>
  </si>
  <si>
    <t>office</t>
  </si>
  <si>
    <t>phone</t>
  </si>
  <si>
    <t>service</t>
  </si>
  <si>
    <t>shopping</t>
  </si>
  <si>
    <t>software</t>
  </si>
  <si>
    <t>sport</t>
  </si>
  <si>
    <t>tax</t>
  </si>
  <si>
    <t>transport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</si>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</sst>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433E0C-0C88-43B3-931B-6145AAAC9759}" autoFormatId="16" applyNumberFormats="0" applyBorderFormats="0" applyFontFormats="0" applyPatternFormats="0" applyAlignmentFormats="0" applyWidthHeightFormats="0">
  <queryTableRefresh nextId="25" unboundColumnsRight="1">
    <queryTableFields count="24">
      <queryTableField id="1" name="Column1.unofficial_currency_code" tableColumnId="1"/>
      <queryTableField id="2" name="Column1.transaction_type" tableColumnId="2"/>
      <queryTableField id="3" name="Column1.transaction_id" tableColumnId="3"/>
      <queryTableField id="4" name="Column1.transaction_code" tableColumnId="4"/>
      <queryTableField id="5" name="Column1.personal_finance_category" tableColumnId="5"/>
      <queryTableField id="6" name="Column1.pending_transaction_id" tableColumnId="6"/>
      <queryTableField id="7" name="Column1.pending" tableColumnId="7"/>
      <queryTableField id="8" name="Column1.payment_meta" tableColumnId="8"/>
      <queryTableField id="9" name="Column1.payment_channel" tableColumnId="9"/>
      <queryTableField id="10" name="Column1.name" tableColumnId="10"/>
      <queryTableField id="11" name="Column1.merchant_name" tableColumnId="11"/>
      <queryTableField id="12" name="Column1.location" tableColumnId="12"/>
      <queryTableField id="13" name="Column1.iso_currency_code" tableColumnId="13"/>
      <queryTableField id="14" name="Column1.datetime" tableColumnId="14"/>
      <queryTableField id="15" name="Column1.date" tableColumnId="15"/>
      <queryTableField id="16" name="Column1.check_number" tableColumnId="16"/>
      <queryTableField id="17" name="Column1.category_id" tableColumnId="17"/>
      <queryTableField id="18" name="Column1.category" tableColumnId="18"/>
      <queryTableField id="19" name="Column1.authorized_datetime" tableColumnId="19"/>
      <queryTableField id="20" name="Column1.authorized_date" tableColumnId="20"/>
      <queryTableField id="21" name="Column1.amount" tableColumnId="21"/>
      <queryTableField id="22" name="Column1.account_owner" tableColumnId="22"/>
      <queryTableField id="23" name="Column1.account_id" tableColumnId="23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57A8F7-F583-4ABD-ADBE-771D5FD31221}" name="teller_transactions" displayName="teller_transactions" ref="A1:X237" tableType="queryTable" totalsRowShown="0">
  <autoFilter ref="A1:X237" xr:uid="{5C57A8F7-F583-4ABD-ADBE-771D5FD31221}"/>
  <tableColumns count="24">
    <tableColumn id="1" xr3:uid="{A476FBA8-64F5-49A3-B5FC-3964C9069E26}" uniqueName="1" name="Column1.unofficial_currency_code" queryTableFieldId="1"/>
    <tableColumn id="2" xr3:uid="{B06CCD07-1A2A-4165-9A06-92482552442F}" uniqueName="2" name="Column1.transaction_type" queryTableFieldId="2"/>
    <tableColumn id="3" xr3:uid="{F3F5DE37-2F1E-494C-9D0A-A6AE40B5DF0A}" uniqueName="3" name="Column1.transaction_id" queryTableFieldId="3"/>
    <tableColumn id="4" xr3:uid="{C7044561-E307-417E-B7D5-C141F8480349}" uniqueName="4" name="Column1.transaction_code" queryTableFieldId="4"/>
    <tableColumn id="5" xr3:uid="{DC05910F-FD01-4005-A99D-C8C3D73EB534}" uniqueName="5" name="Column1.personal_finance_category" queryTableFieldId="5"/>
    <tableColumn id="6" xr3:uid="{7F3EAD17-7843-4232-A347-9B09E73E44FD}" uniqueName="6" name="Column1.pending_transaction_id" queryTableFieldId="6"/>
    <tableColumn id="7" xr3:uid="{85F5D6CB-F6E5-4516-BCDD-76DF53EFCF79}" uniqueName="7" name="Column1.pending" queryTableFieldId="7"/>
    <tableColumn id="8" xr3:uid="{164E6400-0699-44C7-85D9-914A8EA95382}" uniqueName="8" name="Column1.payment_meta" queryTableFieldId="8"/>
    <tableColumn id="9" xr3:uid="{44C26485-C9A6-4537-936D-A7191EE286AA}" uniqueName="9" name="Column1.payment_channel" queryTableFieldId="9"/>
    <tableColumn id="10" xr3:uid="{64A5AF77-6565-4C84-8170-B28BF63A2EC4}" uniqueName="10" name="Column1.name" queryTableFieldId="10"/>
    <tableColumn id="11" xr3:uid="{4E42FB00-D578-4C33-9541-174888C6ACFC}" uniqueName="11" name="Column1.merchant_name" queryTableFieldId="11"/>
    <tableColumn id="12" xr3:uid="{BD6458CE-DB34-47D7-9EEE-B526BEDCC1CB}" uniqueName="12" name="Column1.location" queryTableFieldId="12"/>
    <tableColumn id="13" xr3:uid="{B90B75AB-8C48-4D2E-814D-6C4EC83C6EAD}" uniqueName="13" name="Column1.iso_currency_code" queryTableFieldId="13"/>
    <tableColumn id="14" xr3:uid="{697D39FC-4722-44E7-A26E-3F50A793C959}" uniqueName="14" name="Column1.datetime" queryTableFieldId="14"/>
    <tableColumn id="15" xr3:uid="{3B02CC87-3ACB-4A87-AFCC-FCE93404D5CE}" uniqueName="15" name="Column1.date" queryTableFieldId="15"/>
    <tableColumn id="16" xr3:uid="{B49B5AE0-25CF-40A0-871E-76D808FB840B}" uniqueName="16" name="Column1.check_number" queryTableFieldId="16"/>
    <tableColumn id="17" xr3:uid="{3E8F9945-E329-4867-B82B-3B5F37E525AB}" uniqueName="17" name="Column1.category_id" queryTableFieldId="17"/>
    <tableColumn id="18" xr3:uid="{8456AE0A-63A5-4941-A6CB-3C891F218960}" uniqueName="18" name="Column1.category" queryTableFieldId="18"/>
    <tableColumn id="19" xr3:uid="{4386AC4A-DE08-4A6C-A838-BE0CEDF20FAE}" uniqueName="19" name="Column1.authorized_datetime" queryTableFieldId="19"/>
    <tableColumn id="20" xr3:uid="{2390ADA6-90ED-44E2-AED3-3BCA60A59BC6}" uniqueName="20" name="Column1.authorized_date" queryTableFieldId="20"/>
    <tableColumn id="21" xr3:uid="{F06337AE-4F38-409D-99C5-68D220A4622C}" uniqueName="21" name="Column1.amount" queryTableFieldId="21"/>
    <tableColumn id="22" xr3:uid="{D6E654B4-0F84-4F85-9269-A9AFC00702E4}" uniqueName="22" name="Column1.account_owner" queryTableFieldId="22"/>
    <tableColumn id="23" xr3:uid="{614F3651-F005-4A03-923A-BCDC1CF2C1BB}" uniqueName="23" name="Column1.account_id" queryTableFieldId="23"/>
    <tableColumn id="24" xr3:uid="{1B631B5C-2FA0-4861-91CB-AB5029CCD012}" uniqueName="24" name="Column1.account_type" queryTableFieldId="24" dataDxfId="0">
      <calculatedColumnFormula>VLOOKUP(teller_transactions[[#This Row],[Column1.account_id]],type!$A$2:$B$4,2,)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869B-07F5-4173-A5F1-1B6B6FB000A7}">
  <dimension ref="A1:X237"/>
  <sheetViews>
    <sheetView tabSelected="1" topLeftCell="O1" workbookViewId="0">
      <selection activeCell="O1" sqref="A1:XFD1048576"/>
    </sheetView>
  </sheetViews>
  <sheetFormatPr defaultRowHeight="14.4" x14ac:dyDescent="0.3"/>
  <cols>
    <col min="1" max="1" width="32.44140625" bestFit="1" customWidth="1"/>
    <col min="2" max="2" width="25.44140625" bestFit="1" customWidth="1"/>
    <col min="3" max="3" width="25.77734375" bestFit="1" customWidth="1"/>
    <col min="4" max="4" width="25.88671875" bestFit="1" customWidth="1"/>
    <col min="5" max="5" width="33.77734375" bestFit="1" customWidth="1"/>
    <col min="6" max="6" width="31" bestFit="1" customWidth="1"/>
    <col min="7" max="7" width="18" bestFit="1" customWidth="1"/>
    <col min="8" max="8" width="24" bestFit="1" customWidth="1"/>
    <col min="9" max="9" width="26.21875" bestFit="1" customWidth="1"/>
    <col min="10" max="10" width="27.44140625" bestFit="1" customWidth="1"/>
    <col min="11" max="11" width="25" bestFit="1" customWidth="1"/>
    <col min="12" max="12" width="18.109375" bestFit="1" customWidth="1"/>
    <col min="13" max="13" width="26.88671875" bestFit="1" customWidth="1"/>
    <col min="14" max="14" width="19" bestFit="1" customWidth="1"/>
    <col min="15" max="15" width="15" bestFit="1" customWidth="1"/>
    <col min="16" max="16" width="23.77734375" bestFit="1" customWidth="1"/>
    <col min="17" max="17" width="21" bestFit="1" customWidth="1"/>
    <col min="18" max="18" width="18.44140625" bestFit="1" customWidth="1"/>
    <col min="19" max="19" width="29" bestFit="1" customWidth="1"/>
    <col min="20" max="20" width="25" bestFit="1" customWidth="1"/>
    <col min="21" max="21" width="17.6640625" bestFit="1" customWidth="1"/>
    <col min="22" max="22" width="24" bestFit="1" customWidth="1"/>
    <col min="23" max="23" width="24.5546875" bestFit="1" customWidth="1"/>
    <col min="24" max="24" width="21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509</v>
      </c>
    </row>
    <row r="2" spans="1:24" x14ac:dyDescent="0.3">
      <c r="C2" t="s">
        <v>23</v>
      </c>
      <c r="G2" t="b">
        <v>0</v>
      </c>
      <c r="H2" t="s">
        <v>24</v>
      </c>
      <c r="J2" t="s">
        <v>25</v>
      </c>
      <c r="K2" t="s">
        <v>26</v>
      </c>
      <c r="L2" t="s">
        <v>24</v>
      </c>
      <c r="M2" t="s">
        <v>27</v>
      </c>
      <c r="O2" t="s">
        <v>28</v>
      </c>
      <c r="R2" t="str">
        <f>VLOOKUP(teller_transactions[[#This Row],[Column1.name]],category!$A$2:$C$90,3,)</f>
        <v>income</v>
      </c>
      <c r="T2" t="s">
        <v>28</v>
      </c>
      <c r="U2">
        <v>-98.75</v>
      </c>
      <c r="W2" t="s">
        <v>29</v>
      </c>
      <c r="X2" t="str">
        <f>VLOOKUP(teller_transactions[[#This Row],[Column1.account_id]],type!$A$2:$B$4,2,)</f>
        <v>savings</v>
      </c>
    </row>
    <row r="3" spans="1:24" x14ac:dyDescent="0.3">
      <c r="C3" t="s">
        <v>30</v>
      </c>
      <c r="G3" t="b">
        <v>0</v>
      </c>
      <c r="H3" t="s">
        <v>24</v>
      </c>
      <c r="J3" t="s">
        <v>31</v>
      </c>
      <c r="K3" t="s">
        <v>32</v>
      </c>
      <c r="L3" t="s">
        <v>24</v>
      </c>
      <c r="M3" t="s">
        <v>27</v>
      </c>
      <c r="O3" t="s">
        <v>28</v>
      </c>
      <c r="R3" t="str">
        <f>VLOOKUP(teller_transactions[[#This Row],[Column1.name]],category!$A$2:$C$90,3,)</f>
        <v>general</v>
      </c>
      <c r="T3" t="s">
        <v>28</v>
      </c>
      <c r="U3">
        <v>91.44</v>
      </c>
      <c r="W3" t="s">
        <v>33</v>
      </c>
      <c r="X3" t="str">
        <f>VLOOKUP(teller_transactions[[#This Row],[Column1.account_id]],type!$A$2:$B$4,2,)</f>
        <v>checking</v>
      </c>
    </row>
    <row r="4" spans="1:24" x14ac:dyDescent="0.3">
      <c r="C4" t="s">
        <v>34</v>
      </c>
      <c r="G4" t="b">
        <v>0</v>
      </c>
      <c r="H4" t="s">
        <v>24</v>
      </c>
      <c r="J4" t="s">
        <v>35</v>
      </c>
      <c r="K4" t="s">
        <v>36</v>
      </c>
      <c r="L4" t="s">
        <v>24</v>
      </c>
      <c r="M4" t="s">
        <v>27</v>
      </c>
      <c r="O4" t="s">
        <v>37</v>
      </c>
      <c r="R4" t="str">
        <f>VLOOKUP(teller_transactions[[#This Row],[Column1.name]],category!$A$2:$C$90,3,)</f>
        <v>electronics</v>
      </c>
      <c r="T4" t="s">
        <v>37</v>
      </c>
      <c r="U4">
        <v>100.3</v>
      </c>
      <c r="W4" t="s">
        <v>38</v>
      </c>
      <c r="X4" t="str">
        <f>VLOOKUP(teller_transactions[[#This Row],[Column1.account_id]],type!$A$2:$B$4,2,)</f>
        <v>credit card</v>
      </c>
    </row>
    <row r="5" spans="1:24" x14ac:dyDescent="0.3">
      <c r="C5" t="s">
        <v>39</v>
      </c>
      <c r="G5" t="b">
        <v>0</v>
      </c>
      <c r="H5" t="s">
        <v>24</v>
      </c>
      <c r="J5" t="s">
        <v>40</v>
      </c>
      <c r="K5" t="s">
        <v>41</v>
      </c>
      <c r="L5" t="s">
        <v>24</v>
      </c>
      <c r="M5" t="s">
        <v>27</v>
      </c>
      <c r="O5" t="s">
        <v>37</v>
      </c>
      <c r="R5" t="str">
        <f>VLOOKUP(teller_transactions[[#This Row],[Column1.name]],category!$A$2:$C$90,3,)</f>
        <v>shopping</v>
      </c>
      <c r="T5" t="s">
        <v>37</v>
      </c>
      <c r="U5">
        <v>61.26</v>
      </c>
      <c r="W5" t="s">
        <v>38</v>
      </c>
      <c r="X5" t="str">
        <f>VLOOKUP(teller_transactions[[#This Row],[Column1.account_id]],type!$A$2:$B$4,2,)</f>
        <v>credit card</v>
      </c>
    </row>
    <row r="6" spans="1:24" x14ac:dyDescent="0.3">
      <c r="C6" t="s">
        <v>42</v>
      </c>
      <c r="G6" t="b">
        <v>0</v>
      </c>
      <c r="H6" t="s">
        <v>24</v>
      </c>
      <c r="J6" t="s">
        <v>43</v>
      </c>
      <c r="K6" t="s">
        <v>44</v>
      </c>
      <c r="L6" t="s">
        <v>24</v>
      </c>
      <c r="M6" t="s">
        <v>27</v>
      </c>
      <c r="O6" t="s">
        <v>37</v>
      </c>
      <c r="R6" t="str">
        <f>VLOOKUP(teller_transactions[[#This Row],[Column1.name]],category!$A$2:$C$90,3,)</f>
        <v>general</v>
      </c>
      <c r="T6" t="s">
        <v>37</v>
      </c>
      <c r="U6">
        <v>14.74</v>
      </c>
      <c r="W6" t="s">
        <v>29</v>
      </c>
      <c r="X6" t="str">
        <f>VLOOKUP(teller_transactions[[#This Row],[Column1.account_id]],type!$A$2:$B$4,2,)</f>
        <v>savings</v>
      </c>
    </row>
    <row r="7" spans="1:24" x14ac:dyDescent="0.3">
      <c r="C7" t="s">
        <v>45</v>
      </c>
      <c r="G7" t="b">
        <v>0</v>
      </c>
      <c r="H7" t="s">
        <v>24</v>
      </c>
      <c r="J7" t="s">
        <v>46</v>
      </c>
      <c r="K7" t="s">
        <v>47</v>
      </c>
      <c r="L7" t="s">
        <v>24</v>
      </c>
      <c r="M7" t="s">
        <v>27</v>
      </c>
      <c r="O7" t="s">
        <v>37</v>
      </c>
      <c r="R7" t="str">
        <f>VLOOKUP(teller_transactions[[#This Row],[Column1.name]],category!$A$2:$C$90,3,)</f>
        <v>fuel</v>
      </c>
      <c r="T7" t="s">
        <v>37</v>
      </c>
      <c r="U7">
        <v>34.99</v>
      </c>
      <c r="W7" t="s">
        <v>29</v>
      </c>
      <c r="X7" t="str">
        <f>VLOOKUP(teller_transactions[[#This Row],[Column1.account_id]],type!$A$2:$B$4,2,)</f>
        <v>savings</v>
      </c>
    </row>
    <row r="8" spans="1:24" x14ac:dyDescent="0.3">
      <c r="C8" t="s">
        <v>48</v>
      </c>
      <c r="G8" t="b">
        <v>0</v>
      </c>
      <c r="H8" t="s">
        <v>24</v>
      </c>
      <c r="J8" t="s">
        <v>31</v>
      </c>
      <c r="K8" t="s">
        <v>32</v>
      </c>
      <c r="L8" t="s">
        <v>24</v>
      </c>
      <c r="M8" t="s">
        <v>27</v>
      </c>
      <c r="O8" t="s">
        <v>37</v>
      </c>
      <c r="R8" t="str">
        <f>VLOOKUP(teller_transactions[[#This Row],[Column1.name]],category!$A$2:$C$90,3,)</f>
        <v>general</v>
      </c>
      <c r="T8" t="s">
        <v>37</v>
      </c>
      <c r="U8">
        <v>64.989999999999995</v>
      </c>
      <c r="W8" t="s">
        <v>33</v>
      </c>
      <c r="X8" t="str">
        <f>VLOOKUP(teller_transactions[[#This Row],[Column1.account_id]],type!$A$2:$B$4,2,)</f>
        <v>checking</v>
      </c>
    </row>
    <row r="9" spans="1:24" x14ac:dyDescent="0.3">
      <c r="C9" t="s">
        <v>49</v>
      </c>
      <c r="G9" t="b">
        <v>0</v>
      </c>
      <c r="H9" t="s">
        <v>24</v>
      </c>
      <c r="J9" t="s">
        <v>50</v>
      </c>
      <c r="K9" t="s">
        <v>51</v>
      </c>
      <c r="L9" t="s">
        <v>24</v>
      </c>
      <c r="M9" t="s">
        <v>27</v>
      </c>
      <c r="O9" t="s">
        <v>52</v>
      </c>
      <c r="R9" t="str">
        <f>VLOOKUP(teller_transactions[[#This Row],[Column1.name]],category!$A$2:$C$90,3,)</f>
        <v>tax</v>
      </c>
      <c r="T9" t="s">
        <v>52</v>
      </c>
      <c r="U9">
        <v>22.26</v>
      </c>
      <c r="W9" t="s">
        <v>38</v>
      </c>
      <c r="X9" t="str">
        <f>VLOOKUP(teller_transactions[[#This Row],[Column1.account_id]],type!$A$2:$B$4,2,)</f>
        <v>credit card</v>
      </c>
    </row>
    <row r="10" spans="1:24" x14ac:dyDescent="0.3">
      <c r="C10" t="s">
        <v>53</v>
      </c>
      <c r="G10" t="b">
        <v>0</v>
      </c>
      <c r="H10" t="s">
        <v>24</v>
      </c>
      <c r="J10" t="s">
        <v>54</v>
      </c>
      <c r="K10" t="s">
        <v>55</v>
      </c>
      <c r="L10" t="s">
        <v>24</v>
      </c>
      <c r="M10" t="s">
        <v>27</v>
      </c>
      <c r="O10" t="s">
        <v>52</v>
      </c>
      <c r="R10" t="str">
        <f>VLOOKUP(teller_transactions[[#This Row],[Column1.name]],category!$A$2:$C$90,3,)</f>
        <v>phone</v>
      </c>
      <c r="T10" t="s">
        <v>52</v>
      </c>
      <c r="U10">
        <v>89.23</v>
      </c>
      <c r="W10" t="s">
        <v>38</v>
      </c>
      <c r="X10" t="str">
        <f>VLOOKUP(teller_transactions[[#This Row],[Column1.account_id]],type!$A$2:$B$4,2,)</f>
        <v>credit card</v>
      </c>
    </row>
    <row r="11" spans="1:24" x14ac:dyDescent="0.3">
      <c r="C11" t="s">
        <v>56</v>
      </c>
      <c r="G11" t="b">
        <v>0</v>
      </c>
      <c r="H11" t="s">
        <v>24</v>
      </c>
      <c r="J11" t="s">
        <v>31</v>
      </c>
      <c r="K11" t="s">
        <v>32</v>
      </c>
      <c r="L11" t="s">
        <v>24</v>
      </c>
      <c r="M11" t="s">
        <v>27</v>
      </c>
      <c r="O11" t="s">
        <v>52</v>
      </c>
      <c r="R11" t="str">
        <f>VLOOKUP(teller_transactions[[#This Row],[Column1.name]],category!$A$2:$C$90,3,)</f>
        <v>general</v>
      </c>
      <c r="T11" t="s">
        <v>52</v>
      </c>
      <c r="U11">
        <v>40.83</v>
      </c>
      <c r="W11" t="s">
        <v>29</v>
      </c>
      <c r="X11" t="str">
        <f>VLOOKUP(teller_transactions[[#This Row],[Column1.account_id]],type!$A$2:$B$4,2,)</f>
        <v>savings</v>
      </c>
    </row>
    <row r="12" spans="1:24" x14ac:dyDescent="0.3">
      <c r="C12" t="s">
        <v>57</v>
      </c>
      <c r="G12" t="b">
        <v>0</v>
      </c>
      <c r="H12" t="s">
        <v>24</v>
      </c>
      <c r="J12" t="s">
        <v>58</v>
      </c>
      <c r="K12" t="s">
        <v>59</v>
      </c>
      <c r="L12" t="s">
        <v>24</v>
      </c>
      <c r="M12" t="s">
        <v>27</v>
      </c>
      <c r="O12" t="s">
        <v>52</v>
      </c>
      <c r="R12" t="str">
        <f>VLOOKUP(teller_transactions[[#This Row],[Column1.name]],category!$A$2:$C$90,3,)</f>
        <v>general</v>
      </c>
      <c r="T12" t="s">
        <v>52</v>
      </c>
      <c r="U12">
        <v>69.569999999999993</v>
      </c>
      <c r="W12" t="s">
        <v>33</v>
      </c>
      <c r="X12" t="str">
        <f>VLOOKUP(teller_transactions[[#This Row],[Column1.account_id]],type!$A$2:$B$4,2,)</f>
        <v>checking</v>
      </c>
    </row>
    <row r="13" spans="1:24" x14ac:dyDescent="0.3">
      <c r="C13" t="s">
        <v>60</v>
      </c>
      <c r="G13" t="b">
        <v>0</v>
      </c>
      <c r="H13" t="s">
        <v>24</v>
      </c>
      <c r="J13" t="s">
        <v>61</v>
      </c>
      <c r="K13" t="s">
        <v>62</v>
      </c>
      <c r="L13" t="s">
        <v>24</v>
      </c>
      <c r="M13" t="s">
        <v>27</v>
      </c>
      <c r="O13" t="s">
        <v>63</v>
      </c>
      <c r="R13" t="str">
        <f>VLOOKUP(teller_transactions[[#This Row],[Column1.name]],category!$A$2:$C$90,3,)</f>
        <v>dining</v>
      </c>
      <c r="T13" t="s">
        <v>63</v>
      </c>
      <c r="U13">
        <v>104.97</v>
      </c>
      <c r="W13" t="s">
        <v>38</v>
      </c>
      <c r="X13" t="str">
        <f>VLOOKUP(teller_transactions[[#This Row],[Column1.account_id]],type!$A$2:$B$4,2,)</f>
        <v>credit card</v>
      </c>
    </row>
    <row r="14" spans="1:24" x14ac:dyDescent="0.3">
      <c r="C14" t="s">
        <v>64</v>
      </c>
      <c r="G14" t="b">
        <v>0</v>
      </c>
      <c r="H14" t="s">
        <v>24</v>
      </c>
      <c r="J14" t="s">
        <v>65</v>
      </c>
      <c r="K14" t="s">
        <v>66</v>
      </c>
      <c r="L14" t="s">
        <v>24</v>
      </c>
      <c r="M14" t="s">
        <v>27</v>
      </c>
      <c r="O14" t="s">
        <v>63</v>
      </c>
      <c r="R14" t="str">
        <f>VLOOKUP(teller_transactions[[#This Row],[Column1.name]],category!$A$2:$C$90,3,)</f>
        <v>dining</v>
      </c>
      <c r="T14" t="s">
        <v>63</v>
      </c>
      <c r="U14">
        <v>109.7</v>
      </c>
      <c r="W14" t="s">
        <v>38</v>
      </c>
      <c r="X14" t="str">
        <f>VLOOKUP(teller_transactions[[#This Row],[Column1.account_id]],type!$A$2:$B$4,2,)</f>
        <v>credit card</v>
      </c>
    </row>
    <row r="15" spans="1:24" x14ac:dyDescent="0.3">
      <c r="C15" t="s">
        <v>67</v>
      </c>
      <c r="G15" t="b">
        <v>0</v>
      </c>
      <c r="H15" t="s">
        <v>24</v>
      </c>
      <c r="J15" t="s">
        <v>68</v>
      </c>
      <c r="K15" t="s">
        <v>69</v>
      </c>
      <c r="L15" t="s">
        <v>24</v>
      </c>
      <c r="M15" t="s">
        <v>27</v>
      </c>
      <c r="O15" t="s">
        <v>63</v>
      </c>
      <c r="R15" t="str">
        <f>VLOOKUP(teller_transactions[[#This Row],[Column1.name]],category!$A$2:$C$90,3,)</f>
        <v>entertainment</v>
      </c>
      <c r="T15" t="s">
        <v>63</v>
      </c>
      <c r="U15">
        <v>94.45</v>
      </c>
      <c r="W15" t="s">
        <v>29</v>
      </c>
      <c r="X15" t="str">
        <f>VLOOKUP(teller_transactions[[#This Row],[Column1.account_id]],type!$A$2:$B$4,2,)</f>
        <v>savings</v>
      </c>
    </row>
    <row r="16" spans="1:24" x14ac:dyDescent="0.3">
      <c r="C16" t="s">
        <v>70</v>
      </c>
      <c r="G16" t="b">
        <v>0</v>
      </c>
      <c r="H16" t="s">
        <v>24</v>
      </c>
      <c r="J16" t="s">
        <v>71</v>
      </c>
      <c r="K16" t="s">
        <v>72</v>
      </c>
      <c r="L16" t="s">
        <v>24</v>
      </c>
      <c r="M16" t="s">
        <v>27</v>
      </c>
      <c r="O16" t="s">
        <v>63</v>
      </c>
      <c r="R16" t="str">
        <f>VLOOKUP(teller_transactions[[#This Row],[Column1.name]],category!$A$2:$C$90,3,)</f>
        <v>general</v>
      </c>
      <c r="T16" t="s">
        <v>63</v>
      </c>
      <c r="U16">
        <v>29.36</v>
      </c>
      <c r="W16" t="s">
        <v>29</v>
      </c>
      <c r="X16" t="str">
        <f>VLOOKUP(teller_transactions[[#This Row],[Column1.account_id]],type!$A$2:$B$4,2,)</f>
        <v>savings</v>
      </c>
    </row>
    <row r="17" spans="3:24" x14ac:dyDescent="0.3">
      <c r="C17" t="s">
        <v>73</v>
      </c>
      <c r="G17" t="b">
        <v>0</v>
      </c>
      <c r="H17" t="s">
        <v>24</v>
      </c>
      <c r="J17" t="s">
        <v>74</v>
      </c>
      <c r="K17" t="s">
        <v>74</v>
      </c>
      <c r="L17" t="s">
        <v>24</v>
      </c>
      <c r="M17" t="s">
        <v>27</v>
      </c>
      <c r="O17" t="s">
        <v>75</v>
      </c>
      <c r="R17" t="str">
        <f>VLOOKUP(teller_transactions[[#This Row],[Column1.name]],category!$A$2:$C$90,3,)</f>
        <v>health</v>
      </c>
      <c r="T17" t="s">
        <v>75</v>
      </c>
      <c r="U17">
        <v>77.819999999999993</v>
      </c>
      <c r="W17" t="s">
        <v>38</v>
      </c>
      <c r="X17" t="str">
        <f>VLOOKUP(teller_transactions[[#This Row],[Column1.account_id]],type!$A$2:$B$4,2,)</f>
        <v>credit card</v>
      </c>
    </row>
    <row r="18" spans="3:24" x14ac:dyDescent="0.3">
      <c r="C18" t="s">
        <v>76</v>
      </c>
      <c r="G18" t="b">
        <v>0</v>
      </c>
      <c r="H18" t="s">
        <v>24</v>
      </c>
      <c r="J18" t="s">
        <v>77</v>
      </c>
      <c r="K18" t="s">
        <v>78</v>
      </c>
      <c r="L18" t="s">
        <v>24</v>
      </c>
      <c r="M18" t="s">
        <v>27</v>
      </c>
      <c r="O18" t="s">
        <v>75</v>
      </c>
      <c r="R18" t="str">
        <f>VLOOKUP(teller_transactions[[#This Row],[Column1.name]],category!$A$2:$C$90,3,)</f>
        <v>dining</v>
      </c>
      <c r="T18" t="s">
        <v>75</v>
      </c>
      <c r="U18">
        <v>123.41</v>
      </c>
      <c r="W18" t="s">
        <v>29</v>
      </c>
      <c r="X18" t="str">
        <f>VLOOKUP(teller_transactions[[#This Row],[Column1.account_id]],type!$A$2:$B$4,2,)</f>
        <v>savings</v>
      </c>
    </row>
    <row r="19" spans="3:24" x14ac:dyDescent="0.3">
      <c r="C19" t="s">
        <v>79</v>
      </c>
      <c r="G19" t="b">
        <v>0</v>
      </c>
      <c r="H19" t="s">
        <v>24</v>
      </c>
      <c r="J19" t="s">
        <v>80</v>
      </c>
      <c r="K19" t="s">
        <v>81</v>
      </c>
      <c r="L19" t="s">
        <v>24</v>
      </c>
      <c r="M19" t="s">
        <v>27</v>
      </c>
      <c r="O19" t="s">
        <v>75</v>
      </c>
      <c r="R19" t="str">
        <f>VLOOKUP(teller_transactions[[#This Row],[Column1.name]],category!$A$2:$C$90,3,)</f>
        <v>software</v>
      </c>
      <c r="T19" t="s">
        <v>75</v>
      </c>
      <c r="U19">
        <v>62.07</v>
      </c>
      <c r="W19" t="s">
        <v>29</v>
      </c>
      <c r="X19" t="str">
        <f>VLOOKUP(teller_transactions[[#This Row],[Column1.account_id]],type!$A$2:$B$4,2,)</f>
        <v>savings</v>
      </c>
    </row>
    <row r="20" spans="3:24" x14ac:dyDescent="0.3">
      <c r="C20" t="s">
        <v>82</v>
      </c>
      <c r="G20" t="b">
        <v>0</v>
      </c>
      <c r="H20" t="s">
        <v>24</v>
      </c>
      <c r="J20" t="s">
        <v>83</v>
      </c>
      <c r="K20" t="s">
        <v>84</v>
      </c>
      <c r="L20" t="s">
        <v>24</v>
      </c>
      <c r="M20" t="s">
        <v>27</v>
      </c>
      <c r="O20" t="s">
        <v>75</v>
      </c>
      <c r="R20" t="str">
        <f>VLOOKUP(teller_transactions[[#This Row],[Column1.name]],category!$A$2:$C$90,3,)</f>
        <v>income</v>
      </c>
      <c r="T20" t="s">
        <v>75</v>
      </c>
      <c r="U20">
        <v>95.19</v>
      </c>
      <c r="W20" t="s">
        <v>29</v>
      </c>
      <c r="X20" t="str">
        <f>VLOOKUP(teller_transactions[[#This Row],[Column1.account_id]],type!$A$2:$B$4,2,)</f>
        <v>savings</v>
      </c>
    </row>
    <row r="21" spans="3:24" x14ac:dyDescent="0.3">
      <c r="C21" t="s">
        <v>85</v>
      </c>
      <c r="G21" t="b">
        <v>0</v>
      </c>
      <c r="H21" t="s">
        <v>24</v>
      </c>
      <c r="J21" t="s">
        <v>86</v>
      </c>
      <c r="K21" t="s">
        <v>87</v>
      </c>
      <c r="L21" t="s">
        <v>24</v>
      </c>
      <c r="M21" t="s">
        <v>27</v>
      </c>
      <c r="O21" t="s">
        <v>75</v>
      </c>
      <c r="R21" t="str">
        <f>VLOOKUP(teller_transactions[[#This Row],[Column1.name]],category!$A$2:$C$90,3,)</f>
        <v>accommodation</v>
      </c>
      <c r="T21" t="s">
        <v>75</v>
      </c>
      <c r="U21">
        <v>-105.73</v>
      </c>
      <c r="W21" t="s">
        <v>33</v>
      </c>
      <c r="X21" t="str">
        <f>VLOOKUP(teller_transactions[[#This Row],[Column1.account_id]],type!$A$2:$B$4,2,)</f>
        <v>checking</v>
      </c>
    </row>
    <row r="22" spans="3:24" x14ac:dyDescent="0.3">
      <c r="C22" t="s">
        <v>88</v>
      </c>
      <c r="G22" t="b">
        <v>0</v>
      </c>
      <c r="H22" t="s">
        <v>24</v>
      </c>
      <c r="J22" t="s">
        <v>25</v>
      </c>
      <c r="K22" t="s">
        <v>26</v>
      </c>
      <c r="L22" t="s">
        <v>24</v>
      </c>
      <c r="M22" t="s">
        <v>27</v>
      </c>
      <c r="O22" t="s">
        <v>75</v>
      </c>
      <c r="R22" t="str">
        <f>VLOOKUP(teller_transactions[[#This Row],[Column1.name]],category!$A$2:$C$90,3,)</f>
        <v>income</v>
      </c>
      <c r="T22" t="s">
        <v>75</v>
      </c>
      <c r="U22">
        <v>-108.56</v>
      </c>
      <c r="W22" t="s">
        <v>33</v>
      </c>
      <c r="X22" t="str">
        <f>VLOOKUP(teller_transactions[[#This Row],[Column1.account_id]],type!$A$2:$B$4,2,)</f>
        <v>checking</v>
      </c>
    </row>
    <row r="23" spans="3:24" x14ac:dyDescent="0.3">
      <c r="C23" t="s">
        <v>89</v>
      </c>
      <c r="G23" t="b">
        <v>0</v>
      </c>
      <c r="H23" t="s">
        <v>24</v>
      </c>
      <c r="J23" t="s">
        <v>90</v>
      </c>
      <c r="K23" t="s">
        <v>91</v>
      </c>
      <c r="L23" t="s">
        <v>24</v>
      </c>
      <c r="M23" t="s">
        <v>27</v>
      </c>
      <c r="O23" t="s">
        <v>92</v>
      </c>
      <c r="R23" t="str">
        <f>VLOOKUP(teller_transactions[[#This Row],[Column1.name]],category!$A$2:$C$90,3,)</f>
        <v>shopping</v>
      </c>
      <c r="T23" t="s">
        <v>92</v>
      </c>
      <c r="U23">
        <v>97.95</v>
      </c>
      <c r="W23" t="s">
        <v>38</v>
      </c>
      <c r="X23" t="str">
        <f>VLOOKUP(teller_transactions[[#This Row],[Column1.account_id]],type!$A$2:$B$4,2,)</f>
        <v>credit card</v>
      </c>
    </row>
    <row r="24" spans="3:24" x14ac:dyDescent="0.3">
      <c r="C24" t="s">
        <v>93</v>
      </c>
      <c r="G24" t="b">
        <v>0</v>
      </c>
      <c r="H24" t="s">
        <v>24</v>
      </c>
      <c r="J24" t="s">
        <v>94</v>
      </c>
      <c r="K24" t="s">
        <v>95</v>
      </c>
      <c r="L24" t="s">
        <v>24</v>
      </c>
      <c r="M24" t="s">
        <v>27</v>
      </c>
      <c r="O24" t="s">
        <v>92</v>
      </c>
      <c r="R24" t="str">
        <f>VLOOKUP(teller_transactions[[#This Row],[Column1.name]],category!$A$2:$C$90,3,)</f>
        <v>clothing</v>
      </c>
      <c r="T24" t="s">
        <v>92</v>
      </c>
      <c r="U24">
        <v>117.12</v>
      </c>
      <c r="W24" t="s">
        <v>29</v>
      </c>
      <c r="X24" t="str">
        <f>VLOOKUP(teller_transactions[[#This Row],[Column1.account_id]],type!$A$2:$B$4,2,)</f>
        <v>savings</v>
      </c>
    </row>
    <row r="25" spans="3:24" x14ac:dyDescent="0.3">
      <c r="C25" t="s">
        <v>96</v>
      </c>
      <c r="G25" t="b">
        <v>0</v>
      </c>
      <c r="H25" t="s">
        <v>24</v>
      </c>
      <c r="J25" t="s">
        <v>97</v>
      </c>
      <c r="K25" t="s">
        <v>98</v>
      </c>
      <c r="L25" t="s">
        <v>24</v>
      </c>
      <c r="M25" t="s">
        <v>27</v>
      </c>
      <c r="O25" t="s">
        <v>92</v>
      </c>
      <c r="R25" t="str">
        <f>VLOOKUP(teller_transactions[[#This Row],[Column1.name]],category!$A$2:$C$90,3,)</f>
        <v>accommodation</v>
      </c>
      <c r="T25" t="s">
        <v>92</v>
      </c>
      <c r="U25">
        <v>-112.69</v>
      </c>
      <c r="W25" t="s">
        <v>33</v>
      </c>
      <c r="X25" t="str">
        <f>VLOOKUP(teller_transactions[[#This Row],[Column1.account_id]],type!$A$2:$B$4,2,)</f>
        <v>checking</v>
      </c>
    </row>
    <row r="26" spans="3:24" x14ac:dyDescent="0.3">
      <c r="C26" t="s">
        <v>99</v>
      </c>
      <c r="G26" t="b">
        <v>0</v>
      </c>
      <c r="H26" t="s">
        <v>24</v>
      </c>
      <c r="J26" t="s">
        <v>100</v>
      </c>
      <c r="K26" t="s">
        <v>101</v>
      </c>
      <c r="L26" t="s">
        <v>24</v>
      </c>
      <c r="M26" t="s">
        <v>27</v>
      </c>
      <c r="O26" t="s">
        <v>102</v>
      </c>
      <c r="R26" t="str">
        <f>VLOOKUP(teller_transactions[[#This Row],[Column1.name]],category!$A$2:$C$90,3,)</f>
        <v>fuel</v>
      </c>
      <c r="T26" t="s">
        <v>102</v>
      </c>
      <c r="U26">
        <v>93.23</v>
      </c>
      <c r="W26" t="s">
        <v>38</v>
      </c>
      <c r="X26" t="str">
        <f>VLOOKUP(teller_transactions[[#This Row],[Column1.account_id]],type!$A$2:$B$4,2,)</f>
        <v>credit card</v>
      </c>
    </row>
    <row r="27" spans="3:24" x14ac:dyDescent="0.3">
      <c r="C27" t="s">
        <v>103</v>
      </c>
      <c r="G27" t="b">
        <v>0</v>
      </c>
      <c r="H27" t="s">
        <v>24</v>
      </c>
      <c r="J27" t="s">
        <v>43</v>
      </c>
      <c r="K27" t="s">
        <v>44</v>
      </c>
      <c r="L27" t="s">
        <v>24</v>
      </c>
      <c r="M27" t="s">
        <v>27</v>
      </c>
      <c r="O27" t="s">
        <v>102</v>
      </c>
      <c r="R27" t="str">
        <f>VLOOKUP(teller_transactions[[#This Row],[Column1.name]],category!$A$2:$C$90,3,)</f>
        <v>general</v>
      </c>
      <c r="T27" t="s">
        <v>102</v>
      </c>
      <c r="U27">
        <v>42.99</v>
      </c>
      <c r="W27" t="s">
        <v>29</v>
      </c>
      <c r="X27" t="str">
        <f>VLOOKUP(teller_transactions[[#This Row],[Column1.account_id]],type!$A$2:$B$4,2,)</f>
        <v>savings</v>
      </c>
    </row>
    <row r="28" spans="3:24" x14ac:dyDescent="0.3">
      <c r="C28" t="s">
        <v>104</v>
      </c>
      <c r="G28" t="b">
        <v>0</v>
      </c>
      <c r="H28" t="s">
        <v>24</v>
      </c>
      <c r="J28" t="s">
        <v>105</v>
      </c>
      <c r="K28" t="s">
        <v>106</v>
      </c>
      <c r="L28" t="s">
        <v>24</v>
      </c>
      <c r="M28" t="s">
        <v>27</v>
      </c>
      <c r="O28" t="s">
        <v>102</v>
      </c>
      <c r="R28" t="str">
        <f>VLOOKUP(teller_transactions[[#This Row],[Column1.name]],category!$A$2:$C$90,3,)</f>
        <v>utilities</v>
      </c>
      <c r="T28" t="s">
        <v>102</v>
      </c>
      <c r="U28">
        <v>24.41</v>
      </c>
      <c r="W28" t="s">
        <v>33</v>
      </c>
      <c r="X28" t="str">
        <f>VLOOKUP(teller_transactions[[#This Row],[Column1.account_id]],type!$A$2:$B$4,2,)</f>
        <v>checking</v>
      </c>
    </row>
    <row r="29" spans="3:24" x14ac:dyDescent="0.3">
      <c r="C29" t="s">
        <v>107</v>
      </c>
      <c r="G29" t="b">
        <v>0</v>
      </c>
      <c r="H29" t="s">
        <v>24</v>
      </c>
      <c r="J29" t="s">
        <v>25</v>
      </c>
      <c r="K29" t="s">
        <v>26</v>
      </c>
      <c r="L29" t="s">
        <v>24</v>
      </c>
      <c r="M29" t="s">
        <v>27</v>
      </c>
      <c r="O29" t="s">
        <v>102</v>
      </c>
      <c r="R29" t="str">
        <f>VLOOKUP(teller_transactions[[#This Row],[Column1.name]],category!$A$2:$C$90,3,)</f>
        <v>income</v>
      </c>
      <c r="T29" t="s">
        <v>102</v>
      </c>
      <c r="U29">
        <v>-27.14</v>
      </c>
      <c r="W29" t="s">
        <v>33</v>
      </c>
      <c r="X29" t="str">
        <f>VLOOKUP(teller_transactions[[#This Row],[Column1.account_id]],type!$A$2:$B$4,2,)</f>
        <v>checking</v>
      </c>
    </row>
    <row r="30" spans="3:24" x14ac:dyDescent="0.3">
      <c r="C30" t="s">
        <v>108</v>
      </c>
      <c r="G30" t="b">
        <v>0</v>
      </c>
      <c r="H30" t="s">
        <v>24</v>
      </c>
      <c r="J30" t="s">
        <v>109</v>
      </c>
      <c r="K30" t="s">
        <v>110</v>
      </c>
      <c r="L30" t="s">
        <v>24</v>
      </c>
      <c r="M30" t="s">
        <v>27</v>
      </c>
      <c r="O30" t="s">
        <v>111</v>
      </c>
      <c r="R30" t="str">
        <f>VLOOKUP(teller_transactions[[#This Row],[Column1.name]],category!$A$2:$C$90,3,)</f>
        <v>dining</v>
      </c>
      <c r="T30" t="s">
        <v>111</v>
      </c>
      <c r="U30">
        <v>107.37</v>
      </c>
      <c r="W30" t="s">
        <v>38</v>
      </c>
      <c r="X30" t="str">
        <f>VLOOKUP(teller_transactions[[#This Row],[Column1.account_id]],type!$A$2:$B$4,2,)</f>
        <v>credit card</v>
      </c>
    </row>
    <row r="31" spans="3:24" x14ac:dyDescent="0.3">
      <c r="C31" t="s">
        <v>112</v>
      </c>
      <c r="G31" t="b">
        <v>0</v>
      </c>
      <c r="H31" t="s">
        <v>24</v>
      </c>
      <c r="J31" t="s">
        <v>113</v>
      </c>
      <c r="K31" t="s">
        <v>114</v>
      </c>
      <c r="L31" t="s">
        <v>24</v>
      </c>
      <c r="M31" t="s">
        <v>27</v>
      </c>
      <c r="O31" t="s">
        <v>111</v>
      </c>
      <c r="R31" t="str">
        <f>VLOOKUP(teller_transactions[[#This Row],[Column1.name]],category!$A$2:$C$90,3,)</f>
        <v>general</v>
      </c>
      <c r="T31" t="s">
        <v>111</v>
      </c>
      <c r="U31">
        <v>30.52</v>
      </c>
      <c r="W31" t="s">
        <v>29</v>
      </c>
      <c r="X31" t="str">
        <f>VLOOKUP(teller_transactions[[#This Row],[Column1.account_id]],type!$A$2:$B$4,2,)</f>
        <v>savings</v>
      </c>
    </row>
    <row r="32" spans="3:24" x14ac:dyDescent="0.3">
      <c r="C32" t="s">
        <v>115</v>
      </c>
      <c r="G32" t="b">
        <v>0</v>
      </c>
      <c r="H32" t="s">
        <v>24</v>
      </c>
      <c r="J32" t="s">
        <v>116</v>
      </c>
      <c r="K32" t="s">
        <v>117</v>
      </c>
      <c r="L32" t="s">
        <v>24</v>
      </c>
      <c r="M32" t="s">
        <v>27</v>
      </c>
      <c r="O32" t="s">
        <v>118</v>
      </c>
      <c r="R32" t="str">
        <f>VLOOKUP(teller_transactions[[#This Row],[Column1.name]],category!$A$2:$C$90,3,)</f>
        <v>general</v>
      </c>
      <c r="T32" t="s">
        <v>118</v>
      </c>
      <c r="U32">
        <v>105.29</v>
      </c>
      <c r="W32" t="s">
        <v>33</v>
      </c>
      <c r="X32" t="str">
        <f>VLOOKUP(teller_transactions[[#This Row],[Column1.account_id]],type!$A$2:$B$4,2,)</f>
        <v>checking</v>
      </c>
    </row>
    <row r="33" spans="3:24" x14ac:dyDescent="0.3">
      <c r="C33" t="s">
        <v>119</v>
      </c>
      <c r="G33" t="b">
        <v>0</v>
      </c>
      <c r="H33" t="s">
        <v>24</v>
      </c>
      <c r="J33" t="s">
        <v>120</v>
      </c>
      <c r="K33" t="s">
        <v>121</v>
      </c>
      <c r="L33" t="s">
        <v>24</v>
      </c>
      <c r="M33" t="s">
        <v>27</v>
      </c>
      <c r="O33" t="s">
        <v>118</v>
      </c>
      <c r="R33" t="str">
        <f>VLOOKUP(teller_transactions[[#This Row],[Column1.name]],category!$A$2:$C$90,3,)</f>
        <v>tax</v>
      </c>
      <c r="T33" t="s">
        <v>118</v>
      </c>
      <c r="U33">
        <v>10.029999999999999</v>
      </c>
      <c r="W33" t="s">
        <v>33</v>
      </c>
      <c r="X33" t="str">
        <f>VLOOKUP(teller_transactions[[#This Row],[Column1.account_id]],type!$A$2:$B$4,2,)</f>
        <v>checking</v>
      </c>
    </row>
    <row r="34" spans="3:24" x14ac:dyDescent="0.3">
      <c r="C34" t="s">
        <v>122</v>
      </c>
      <c r="G34" t="b">
        <v>0</v>
      </c>
      <c r="H34" t="s">
        <v>24</v>
      </c>
      <c r="J34" t="s">
        <v>123</v>
      </c>
      <c r="K34" t="s">
        <v>124</v>
      </c>
      <c r="L34" t="s">
        <v>24</v>
      </c>
      <c r="M34" t="s">
        <v>27</v>
      </c>
      <c r="O34" t="s">
        <v>125</v>
      </c>
      <c r="R34" t="str">
        <f>VLOOKUP(teller_transactions[[#This Row],[Column1.name]],category!$A$2:$C$90,3,)</f>
        <v>entertainment</v>
      </c>
      <c r="T34" t="s">
        <v>125</v>
      </c>
      <c r="U34">
        <v>32.43</v>
      </c>
      <c r="W34" t="s">
        <v>38</v>
      </c>
      <c r="X34" t="str">
        <f>VLOOKUP(teller_transactions[[#This Row],[Column1.account_id]],type!$A$2:$B$4,2,)</f>
        <v>credit card</v>
      </c>
    </row>
    <row r="35" spans="3:24" x14ac:dyDescent="0.3">
      <c r="C35" t="s">
        <v>126</v>
      </c>
      <c r="G35" t="b">
        <v>0</v>
      </c>
      <c r="H35" t="s">
        <v>24</v>
      </c>
      <c r="J35" t="s">
        <v>94</v>
      </c>
      <c r="K35" t="s">
        <v>95</v>
      </c>
      <c r="L35" t="s">
        <v>24</v>
      </c>
      <c r="M35" t="s">
        <v>27</v>
      </c>
      <c r="O35" t="s">
        <v>125</v>
      </c>
      <c r="R35" t="str">
        <f>VLOOKUP(teller_transactions[[#This Row],[Column1.name]],category!$A$2:$C$90,3,)</f>
        <v>clothing</v>
      </c>
      <c r="T35" t="s">
        <v>125</v>
      </c>
      <c r="U35">
        <v>63</v>
      </c>
      <c r="W35" t="s">
        <v>29</v>
      </c>
      <c r="X35" t="str">
        <f>VLOOKUP(teller_transactions[[#This Row],[Column1.account_id]],type!$A$2:$B$4,2,)</f>
        <v>savings</v>
      </c>
    </row>
    <row r="36" spans="3:24" x14ac:dyDescent="0.3">
      <c r="C36" t="s">
        <v>127</v>
      </c>
      <c r="G36" t="b">
        <v>0</v>
      </c>
      <c r="H36" t="s">
        <v>24</v>
      </c>
      <c r="J36" t="s">
        <v>97</v>
      </c>
      <c r="K36" t="s">
        <v>98</v>
      </c>
      <c r="L36" t="s">
        <v>24</v>
      </c>
      <c r="M36" t="s">
        <v>27</v>
      </c>
      <c r="O36" t="s">
        <v>125</v>
      </c>
      <c r="R36" t="str">
        <f>VLOOKUP(teller_transactions[[#This Row],[Column1.name]],category!$A$2:$C$90,3,)</f>
        <v>accommodation</v>
      </c>
      <c r="T36" t="s">
        <v>125</v>
      </c>
      <c r="U36">
        <v>-39.93</v>
      </c>
      <c r="W36" t="s">
        <v>29</v>
      </c>
      <c r="X36" t="str">
        <f>VLOOKUP(teller_transactions[[#This Row],[Column1.account_id]],type!$A$2:$B$4,2,)</f>
        <v>savings</v>
      </c>
    </row>
    <row r="37" spans="3:24" x14ac:dyDescent="0.3">
      <c r="C37" t="s">
        <v>128</v>
      </c>
      <c r="G37" t="b">
        <v>0</v>
      </c>
      <c r="H37" t="s">
        <v>24</v>
      </c>
      <c r="J37" t="s">
        <v>90</v>
      </c>
      <c r="K37" t="s">
        <v>91</v>
      </c>
      <c r="L37" t="s">
        <v>24</v>
      </c>
      <c r="M37" t="s">
        <v>27</v>
      </c>
      <c r="O37" t="s">
        <v>125</v>
      </c>
      <c r="R37" t="str">
        <f>VLOOKUP(teller_transactions[[#This Row],[Column1.name]],category!$A$2:$C$90,3,)</f>
        <v>shopping</v>
      </c>
      <c r="T37" t="s">
        <v>125</v>
      </c>
      <c r="U37">
        <v>19.72</v>
      </c>
      <c r="W37" t="s">
        <v>33</v>
      </c>
      <c r="X37" t="str">
        <f>VLOOKUP(teller_transactions[[#This Row],[Column1.account_id]],type!$A$2:$B$4,2,)</f>
        <v>checking</v>
      </c>
    </row>
    <row r="38" spans="3:24" x14ac:dyDescent="0.3">
      <c r="C38" t="s">
        <v>129</v>
      </c>
      <c r="G38" t="b">
        <v>0</v>
      </c>
      <c r="H38" t="s">
        <v>24</v>
      </c>
      <c r="J38" t="s">
        <v>130</v>
      </c>
      <c r="K38" t="s">
        <v>131</v>
      </c>
      <c r="L38" t="s">
        <v>24</v>
      </c>
      <c r="M38" t="s">
        <v>27</v>
      </c>
      <c r="O38" t="s">
        <v>132</v>
      </c>
      <c r="R38" t="str">
        <f>VLOOKUP(teller_transactions[[#This Row],[Column1.name]],category!$A$2:$C$90,3,)</f>
        <v>groceries</v>
      </c>
      <c r="T38" t="s">
        <v>132</v>
      </c>
      <c r="U38">
        <v>115.13</v>
      </c>
      <c r="W38" t="s">
        <v>38</v>
      </c>
      <c r="X38" t="str">
        <f>VLOOKUP(teller_transactions[[#This Row],[Column1.account_id]],type!$A$2:$B$4,2,)</f>
        <v>credit card</v>
      </c>
    </row>
    <row r="39" spans="3:24" x14ac:dyDescent="0.3">
      <c r="C39" t="s">
        <v>133</v>
      </c>
      <c r="G39" t="b">
        <v>0</v>
      </c>
      <c r="H39" t="s">
        <v>24</v>
      </c>
      <c r="J39" t="s">
        <v>134</v>
      </c>
      <c r="K39" t="s">
        <v>135</v>
      </c>
      <c r="L39" t="s">
        <v>24</v>
      </c>
      <c r="M39" t="s">
        <v>27</v>
      </c>
      <c r="O39" t="s">
        <v>132</v>
      </c>
      <c r="R39" t="str">
        <f>VLOOKUP(teller_transactions[[#This Row],[Column1.name]],category!$A$2:$C$90,3,)</f>
        <v>general</v>
      </c>
      <c r="T39" t="s">
        <v>132</v>
      </c>
      <c r="U39">
        <v>19.010000000000002</v>
      </c>
      <c r="W39" t="s">
        <v>29</v>
      </c>
      <c r="X39" t="str">
        <f>VLOOKUP(teller_transactions[[#This Row],[Column1.account_id]],type!$A$2:$B$4,2,)</f>
        <v>savings</v>
      </c>
    </row>
    <row r="40" spans="3:24" x14ac:dyDescent="0.3">
      <c r="C40" t="s">
        <v>136</v>
      </c>
      <c r="G40" t="b">
        <v>0</v>
      </c>
      <c r="H40" t="s">
        <v>24</v>
      </c>
      <c r="J40" t="s">
        <v>137</v>
      </c>
      <c r="K40" t="s">
        <v>138</v>
      </c>
      <c r="L40" t="s">
        <v>24</v>
      </c>
      <c r="M40" t="s">
        <v>27</v>
      </c>
      <c r="O40" t="s">
        <v>132</v>
      </c>
      <c r="R40" t="str">
        <f>VLOOKUP(teller_transactions[[#This Row],[Column1.name]],category!$A$2:$C$90,3,)</f>
        <v>clothing</v>
      </c>
      <c r="T40" t="s">
        <v>132</v>
      </c>
      <c r="U40">
        <v>88.42</v>
      </c>
      <c r="W40" t="s">
        <v>33</v>
      </c>
      <c r="X40" t="str">
        <f>VLOOKUP(teller_transactions[[#This Row],[Column1.account_id]],type!$A$2:$B$4,2,)</f>
        <v>checking</v>
      </c>
    </row>
    <row r="41" spans="3:24" x14ac:dyDescent="0.3">
      <c r="C41" t="s">
        <v>139</v>
      </c>
      <c r="G41" t="b">
        <v>0</v>
      </c>
      <c r="H41" t="s">
        <v>24</v>
      </c>
      <c r="J41" t="s">
        <v>140</v>
      </c>
      <c r="K41" t="s">
        <v>141</v>
      </c>
      <c r="L41" t="s">
        <v>24</v>
      </c>
      <c r="M41" t="s">
        <v>27</v>
      </c>
      <c r="O41" t="s">
        <v>142</v>
      </c>
      <c r="R41" t="str">
        <f>VLOOKUP(teller_transactions[[#This Row],[Column1.name]],category!$A$2:$C$90,3,)</f>
        <v>dining</v>
      </c>
      <c r="T41" t="s">
        <v>142</v>
      </c>
      <c r="U41">
        <v>24.58</v>
      </c>
      <c r="W41" t="s">
        <v>38</v>
      </c>
      <c r="X41" t="str">
        <f>VLOOKUP(teller_transactions[[#This Row],[Column1.account_id]],type!$A$2:$B$4,2,)</f>
        <v>credit card</v>
      </c>
    </row>
    <row r="42" spans="3:24" x14ac:dyDescent="0.3">
      <c r="C42" t="s">
        <v>143</v>
      </c>
      <c r="G42" t="b">
        <v>0</v>
      </c>
      <c r="H42" t="s">
        <v>24</v>
      </c>
      <c r="J42" t="s">
        <v>144</v>
      </c>
      <c r="K42" t="s">
        <v>145</v>
      </c>
      <c r="L42" t="s">
        <v>24</v>
      </c>
      <c r="M42" t="s">
        <v>27</v>
      </c>
      <c r="O42" t="s">
        <v>142</v>
      </c>
      <c r="R42" t="str">
        <f>VLOOKUP(teller_transactions[[#This Row],[Column1.name]],category!$A$2:$C$90,3,)</f>
        <v>shopping</v>
      </c>
      <c r="T42" t="s">
        <v>142</v>
      </c>
      <c r="U42">
        <v>41.2</v>
      </c>
      <c r="W42" t="s">
        <v>38</v>
      </c>
      <c r="X42" t="str">
        <f>VLOOKUP(teller_transactions[[#This Row],[Column1.account_id]],type!$A$2:$B$4,2,)</f>
        <v>credit card</v>
      </c>
    </row>
    <row r="43" spans="3:24" x14ac:dyDescent="0.3">
      <c r="C43" t="s">
        <v>146</v>
      </c>
      <c r="G43" t="b">
        <v>0</v>
      </c>
      <c r="H43" t="s">
        <v>24</v>
      </c>
      <c r="J43" t="s">
        <v>43</v>
      </c>
      <c r="K43" t="s">
        <v>147</v>
      </c>
      <c r="L43" t="s">
        <v>24</v>
      </c>
      <c r="M43" t="s">
        <v>27</v>
      </c>
      <c r="O43" t="s">
        <v>142</v>
      </c>
      <c r="R43" t="str">
        <f>VLOOKUP(teller_transactions[[#This Row],[Column1.name]],category!$A$2:$C$90,3,)</f>
        <v>general</v>
      </c>
      <c r="T43" t="s">
        <v>142</v>
      </c>
      <c r="U43">
        <v>20.92</v>
      </c>
      <c r="W43" t="s">
        <v>29</v>
      </c>
      <c r="X43" t="str">
        <f>VLOOKUP(teller_transactions[[#This Row],[Column1.account_id]],type!$A$2:$B$4,2,)</f>
        <v>savings</v>
      </c>
    </row>
    <row r="44" spans="3:24" x14ac:dyDescent="0.3">
      <c r="C44" t="s">
        <v>148</v>
      </c>
      <c r="G44" t="b">
        <v>0</v>
      </c>
      <c r="H44" t="s">
        <v>24</v>
      </c>
      <c r="J44" t="s">
        <v>149</v>
      </c>
      <c r="K44" t="s">
        <v>150</v>
      </c>
      <c r="L44" t="s">
        <v>24</v>
      </c>
      <c r="M44" t="s">
        <v>27</v>
      </c>
      <c r="O44" t="s">
        <v>142</v>
      </c>
      <c r="R44" t="str">
        <f>VLOOKUP(teller_transactions[[#This Row],[Column1.name]],category!$A$2:$C$90,3,)</f>
        <v>dining</v>
      </c>
      <c r="T44" t="s">
        <v>142</v>
      </c>
      <c r="U44">
        <v>34.9</v>
      </c>
      <c r="W44" t="s">
        <v>29</v>
      </c>
      <c r="X44" t="str">
        <f>VLOOKUP(teller_transactions[[#This Row],[Column1.account_id]],type!$A$2:$B$4,2,)</f>
        <v>savings</v>
      </c>
    </row>
    <row r="45" spans="3:24" x14ac:dyDescent="0.3">
      <c r="C45" t="s">
        <v>151</v>
      </c>
      <c r="G45" t="b">
        <v>0</v>
      </c>
      <c r="H45" t="s">
        <v>24</v>
      </c>
      <c r="J45" t="s">
        <v>80</v>
      </c>
      <c r="K45" t="s">
        <v>81</v>
      </c>
      <c r="L45" t="s">
        <v>24</v>
      </c>
      <c r="M45" t="s">
        <v>27</v>
      </c>
      <c r="O45" t="s">
        <v>142</v>
      </c>
      <c r="R45" t="str">
        <f>VLOOKUP(teller_transactions[[#This Row],[Column1.name]],category!$A$2:$C$90,3,)</f>
        <v>software</v>
      </c>
      <c r="T45" t="s">
        <v>142</v>
      </c>
      <c r="U45">
        <v>99.63</v>
      </c>
      <c r="W45" t="s">
        <v>29</v>
      </c>
      <c r="X45" t="str">
        <f>VLOOKUP(teller_transactions[[#This Row],[Column1.account_id]],type!$A$2:$B$4,2,)</f>
        <v>savings</v>
      </c>
    </row>
    <row r="46" spans="3:24" x14ac:dyDescent="0.3">
      <c r="C46" t="s">
        <v>152</v>
      </c>
      <c r="G46" t="b">
        <v>0</v>
      </c>
      <c r="H46" t="s">
        <v>24</v>
      </c>
      <c r="J46" t="s">
        <v>153</v>
      </c>
      <c r="K46" t="s">
        <v>154</v>
      </c>
      <c r="L46" t="s">
        <v>24</v>
      </c>
      <c r="M46" t="s">
        <v>27</v>
      </c>
      <c r="O46" t="s">
        <v>142</v>
      </c>
      <c r="R46" t="str">
        <f>VLOOKUP(teller_transactions[[#This Row],[Column1.name]],category!$A$2:$C$90,3,)</f>
        <v>income</v>
      </c>
      <c r="T46" t="s">
        <v>142</v>
      </c>
      <c r="U46">
        <v>-20.56</v>
      </c>
      <c r="W46" t="s">
        <v>33</v>
      </c>
      <c r="X46" t="str">
        <f>VLOOKUP(teller_transactions[[#This Row],[Column1.account_id]],type!$A$2:$B$4,2,)</f>
        <v>checking</v>
      </c>
    </row>
    <row r="47" spans="3:24" x14ac:dyDescent="0.3">
      <c r="C47" t="s">
        <v>155</v>
      </c>
      <c r="G47" t="b">
        <v>0</v>
      </c>
      <c r="H47" t="s">
        <v>24</v>
      </c>
      <c r="J47" t="s">
        <v>156</v>
      </c>
      <c r="K47" t="s">
        <v>157</v>
      </c>
      <c r="L47" t="s">
        <v>24</v>
      </c>
      <c r="M47" t="s">
        <v>27</v>
      </c>
      <c r="O47" t="s">
        <v>142</v>
      </c>
      <c r="R47" t="str">
        <f>VLOOKUP(teller_transactions[[#This Row],[Column1.name]],category!$A$2:$C$90,3,)</f>
        <v>general</v>
      </c>
      <c r="T47" t="s">
        <v>142</v>
      </c>
      <c r="U47">
        <v>42.07</v>
      </c>
      <c r="W47" t="s">
        <v>33</v>
      </c>
      <c r="X47" t="str">
        <f>VLOOKUP(teller_transactions[[#This Row],[Column1.account_id]],type!$A$2:$B$4,2,)</f>
        <v>checking</v>
      </c>
    </row>
    <row r="48" spans="3:24" x14ac:dyDescent="0.3">
      <c r="C48" t="s">
        <v>158</v>
      </c>
      <c r="G48" t="b">
        <v>0</v>
      </c>
      <c r="H48" t="s">
        <v>24</v>
      </c>
      <c r="J48" t="s">
        <v>120</v>
      </c>
      <c r="K48" t="s">
        <v>121</v>
      </c>
      <c r="L48" t="s">
        <v>24</v>
      </c>
      <c r="M48" t="s">
        <v>27</v>
      </c>
      <c r="O48" t="s">
        <v>159</v>
      </c>
      <c r="R48" t="str">
        <f>VLOOKUP(teller_transactions[[#This Row],[Column1.name]],category!$A$2:$C$90,3,)</f>
        <v>tax</v>
      </c>
      <c r="T48" t="s">
        <v>159</v>
      </c>
      <c r="U48">
        <v>27.2</v>
      </c>
      <c r="W48" t="s">
        <v>38</v>
      </c>
      <c r="X48" t="str">
        <f>VLOOKUP(teller_transactions[[#This Row],[Column1.account_id]],type!$A$2:$B$4,2,)</f>
        <v>credit card</v>
      </c>
    </row>
    <row r="49" spans="3:24" x14ac:dyDescent="0.3">
      <c r="C49" t="s">
        <v>160</v>
      </c>
      <c r="G49" t="b">
        <v>0</v>
      </c>
      <c r="H49" t="s">
        <v>24</v>
      </c>
      <c r="J49" t="s">
        <v>161</v>
      </c>
      <c r="K49" t="s">
        <v>161</v>
      </c>
      <c r="L49" t="s">
        <v>24</v>
      </c>
      <c r="M49" t="s">
        <v>27</v>
      </c>
      <c r="O49" t="s">
        <v>159</v>
      </c>
      <c r="R49" t="str">
        <f>VLOOKUP(teller_transactions[[#This Row],[Column1.name]],category!$A$2:$C$90,3,)</f>
        <v>home</v>
      </c>
      <c r="T49" t="s">
        <v>159</v>
      </c>
      <c r="U49">
        <v>119.96</v>
      </c>
      <c r="W49" t="s">
        <v>38</v>
      </c>
      <c r="X49" t="str">
        <f>VLOOKUP(teller_transactions[[#This Row],[Column1.account_id]],type!$A$2:$B$4,2,)</f>
        <v>credit card</v>
      </c>
    </row>
    <row r="50" spans="3:24" x14ac:dyDescent="0.3">
      <c r="C50" t="s">
        <v>162</v>
      </c>
      <c r="G50" t="b">
        <v>0</v>
      </c>
      <c r="H50" t="s">
        <v>24</v>
      </c>
      <c r="J50" t="s">
        <v>105</v>
      </c>
      <c r="K50" t="s">
        <v>106</v>
      </c>
      <c r="L50" t="s">
        <v>24</v>
      </c>
      <c r="M50" t="s">
        <v>27</v>
      </c>
      <c r="O50" t="s">
        <v>159</v>
      </c>
      <c r="R50" t="str">
        <f>VLOOKUP(teller_transactions[[#This Row],[Column1.name]],category!$A$2:$C$90,3,)</f>
        <v>utilities</v>
      </c>
      <c r="T50" t="s">
        <v>159</v>
      </c>
      <c r="U50">
        <v>112.55</v>
      </c>
      <c r="W50" t="s">
        <v>33</v>
      </c>
      <c r="X50" t="str">
        <f>VLOOKUP(teller_transactions[[#This Row],[Column1.account_id]],type!$A$2:$B$4,2,)</f>
        <v>checking</v>
      </c>
    </row>
    <row r="51" spans="3:24" x14ac:dyDescent="0.3">
      <c r="C51" t="s">
        <v>163</v>
      </c>
      <c r="G51" t="b">
        <v>0</v>
      </c>
      <c r="H51" t="s">
        <v>24</v>
      </c>
      <c r="J51" t="s">
        <v>164</v>
      </c>
      <c r="K51" t="s">
        <v>165</v>
      </c>
      <c r="L51" t="s">
        <v>24</v>
      </c>
      <c r="M51" t="s">
        <v>27</v>
      </c>
      <c r="O51" t="s">
        <v>166</v>
      </c>
      <c r="R51" t="str">
        <f>VLOOKUP(teller_transactions[[#This Row],[Column1.name]],category!$A$2:$C$90,3,)</f>
        <v>shopping</v>
      </c>
      <c r="T51" t="s">
        <v>166</v>
      </c>
      <c r="U51">
        <v>80.22</v>
      </c>
      <c r="W51" t="s">
        <v>38</v>
      </c>
      <c r="X51" t="str">
        <f>VLOOKUP(teller_transactions[[#This Row],[Column1.account_id]],type!$A$2:$B$4,2,)</f>
        <v>credit card</v>
      </c>
    </row>
    <row r="52" spans="3:24" x14ac:dyDescent="0.3">
      <c r="C52" t="s">
        <v>167</v>
      </c>
      <c r="G52" t="b">
        <v>0</v>
      </c>
      <c r="H52" t="s">
        <v>24</v>
      </c>
      <c r="J52" t="s">
        <v>134</v>
      </c>
      <c r="K52" t="s">
        <v>135</v>
      </c>
      <c r="L52" t="s">
        <v>24</v>
      </c>
      <c r="M52" t="s">
        <v>27</v>
      </c>
      <c r="O52" t="s">
        <v>166</v>
      </c>
      <c r="R52" t="str">
        <f>VLOOKUP(teller_transactions[[#This Row],[Column1.name]],category!$A$2:$C$90,3,)</f>
        <v>general</v>
      </c>
      <c r="T52" t="s">
        <v>166</v>
      </c>
      <c r="U52">
        <v>57.44</v>
      </c>
      <c r="W52" t="s">
        <v>38</v>
      </c>
      <c r="X52" t="str">
        <f>VLOOKUP(teller_transactions[[#This Row],[Column1.account_id]],type!$A$2:$B$4,2,)</f>
        <v>credit card</v>
      </c>
    </row>
    <row r="53" spans="3:24" x14ac:dyDescent="0.3">
      <c r="C53" t="s">
        <v>168</v>
      </c>
      <c r="G53" t="b">
        <v>0</v>
      </c>
      <c r="H53" t="s">
        <v>24</v>
      </c>
      <c r="J53" t="s">
        <v>156</v>
      </c>
      <c r="K53" t="s">
        <v>157</v>
      </c>
      <c r="L53" t="s">
        <v>24</v>
      </c>
      <c r="M53" t="s">
        <v>27</v>
      </c>
      <c r="O53" t="s">
        <v>166</v>
      </c>
      <c r="R53" t="str">
        <f>VLOOKUP(teller_transactions[[#This Row],[Column1.name]],category!$A$2:$C$90,3,)</f>
        <v>general</v>
      </c>
      <c r="T53" t="s">
        <v>166</v>
      </c>
      <c r="U53">
        <v>70.66</v>
      </c>
      <c r="W53" t="s">
        <v>38</v>
      </c>
      <c r="X53" t="str">
        <f>VLOOKUP(teller_transactions[[#This Row],[Column1.account_id]],type!$A$2:$B$4,2,)</f>
        <v>credit card</v>
      </c>
    </row>
    <row r="54" spans="3:24" x14ac:dyDescent="0.3">
      <c r="C54" t="s">
        <v>169</v>
      </c>
      <c r="G54" t="b">
        <v>0</v>
      </c>
      <c r="H54" t="s">
        <v>24</v>
      </c>
      <c r="J54" t="s">
        <v>156</v>
      </c>
      <c r="K54" t="s">
        <v>157</v>
      </c>
      <c r="L54" t="s">
        <v>24</v>
      </c>
      <c r="M54" t="s">
        <v>27</v>
      </c>
      <c r="O54" t="s">
        <v>166</v>
      </c>
      <c r="R54" t="str">
        <f>VLOOKUP(teller_transactions[[#This Row],[Column1.name]],category!$A$2:$C$90,3,)</f>
        <v>general</v>
      </c>
      <c r="T54" t="s">
        <v>166</v>
      </c>
      <c r="U54">
        <v>20.39</v>
      </c>
      <c r="W54" t="s">
        <v>29</v>
      </c>
      <c r="X54" t="str">
        <f>VLOOKUP(teller_transactions[[#This Row],[Column1.account_id]],type!$A$2:$B$4,2,)</f>
        <v>savings</v>
      </c>
    </row>
    <row r="55" spans="3:24" x14ac:dyDescent="0.3">
      <c r="C55" t="s">
        <v>170</v>
      </c>
      <c r="G55" t="b">
        <v>0</v>
      </c>
      <c r="H55" t="s">
        <v>24</v>
      </c>
      <c r="J55" t="s">
        <v>171</v>
      </c>
      <c r="K55" t="s">
        <v>172</v>
      </c>
      <c r="L55" t="s">
        <v>24</v>
      </c>
      <c r="M55" t="s">
        <v>27</v>
      </c>
      <c r="O55" t="s">
        <v>166</v>
      </c>
      <c r="R55" t="str">
        <f>VLOOKUP(teller_transactions[[#This Row],[Column1.name]],category!$A$2:$C$90,3,)</f>
        <v>tax</v>
      </c>
      <c r="T55" t="s">
        <v>166</v>
      </c>
      <c r="U55">
        <v>36.6</v>
      </c>
      <c r="W55" t="s">
        <v>33</v>
      </c>
      <c r="X55" t="str">
        <f>VLOOKUP(teller_transactions[[#This Row],[Column1.account_id]],type!$A$2:$B$4,2,)</f>
        <v>checking</v>
      </c>
    </row>
    <row r="56" spans="3:24" x14ac:dyDescent="0.3">
      <c r="C56" t="s">
        <v>173</v>
      </c>
      <c r="G56" t="b">
        <v>0</v>
      </c>
      <c r="H56" t="s">
        <v>24</v>
      </c>
      <c r="J56" t="s">
        <v>130</v>
      </c>
      <c r="K56" t="s">
        <v>131</v>
      </c>
      <c r="L56" t="s">
        <v>24</v>
      </c>
      <c r="M56" t="s">
        <v>27</v>
      </c>
      <c r="O56" t="s">
        <v>174</v>
      </c>
      <c r="R56" t="str">
        <f>VLOOKUP(teller_transactions[[#This Row],[Column1.name]],category!$A$2:$C$90,3,)</f>
        <v>groceries</v>
      </c>
      <c r="T56" t="s">
        <v>174</v>
      </c>
      <c r="U56">
        <v>26.88</v>
      </c>
      <c r="W56" t="s">
        <v>38</v>
      </c>
      <c r="X56" t="str">
        <f>VLOOKUP(teller_transactions[[#This Row],[Column1.account_id]],type!$A$2:$B$4,2,)</f>
        <v>credit card</v>
      </c>
    </row>
    <row r="57" spans="3:24" x14ac:dyDescent="0.3">
      <c r="C57" t="s">
        <v>175</v>
      </c>
      <c r="G57" t="b">
        <v>0</v>
      </c>
      <c r="H57" t="s">
        <v>24</v>
      </c>
      <c r="J57" t="s">
        <v>176</v>
      </c>
      <c r="K57" t="s">
        <v>177</v>
      </c>
      <c r="L57" t="s">
        <v>24</v>
      </c>
      <c r="M57" t="s">
        <v>27</v>
      </c>
      <c r="O57" t="s">
        <v>174</v>
      </c>
      <c r="R57" t="str">
        <f>VLOOKUP(teller_transactions[[#This Row],[Column1.name]],category!$A$2:$C$90,3,)</f>
        <v>general</v>
      </c>
      <c r="T57" t="s">
        <v>174</v>
      </c>
      <c r="U57">
        <v>-18.16</v>
      </c>
      <c r="W57" t="s">
        <v>38</v>
      </c>
      <c r="X57" t="str">
        <f>VLOOKUP(teller_transactions[[#This Row],[Column1.account_id]],type!$A$2:$B$4,2,)</f>
        <v>credit card</v>
      </c>
    </row>
    <row r="58" spans="3:24" x14ac:dyDescent="0.3">
      <c r="C58" t="s">
        <v>178</v>
      </c>
      <c r="G58" t="b">
        <v>0</v>
      </c>
      <c r="H58" t="s">
        <v>24</v>
      </c>
      <c r="J58" t="s">
        <v>153</v>
      </c>
      <c r="K58" t="s">
        <v>154</v>
      </c>
      <c r="L58" t="s">
        <v>24</v>
      </c>
      <c r="M58" t="s">
        <v>27</v>
      </c>
      <c r="O58" t="s">
        <v>174</v>
      </c>
      <c r="R58" t="str">
        <f>VLOOKUP(teller_transactions[[#This Row],[Column1.name]],category!$A$2:$C$90,3,)</f>
        <v>income</v>
      </c>
      <c r="T58" t="s">
        <v>174</v>
      </c>
      <c r="U58">
        <v>-15.76</v>
      </c>
      <c r="W58" t="s">
        <v>29</v>
      </c>
      <c r="X58" t="str">
        <f>VLOOKUP(teller_transactions[[#This Row],[Column1.account_id]],type!$A$2:$B$4,2,)</f>
        <v>savings</v>
      </c>
    </row>
    <row r="59" spans="3:24" x14ac:dyDescent="0.3">
      <c r="C59" t="s">
        <v>179</v>
      </c>
      <c r="G59" t="b">
        <v>0</v>
      </c>
      <c r="H59" t="s">
        <v>24</v>
      </c>
      <c r="J59" t="s">
        <v>116</v>
      </c>
      <c r="K59" t="s">
        <v>117</v>
      </c>
      <c r="L59" t="s">
        <v>24</v>
      </c>
      <c r="M59" t="s">
        <v>27</v>
      </c>
      <c r="O59" t="s">
        <v>174</v>
      </c>
      <c r="R59" t="str">
        <f>VLOOKUP(teller_transactions[[#This Row],[Column1.name]],category!$A$2:$C$90,3,)</f>
        <v>general</v>
      </c>
      <c r="T59" t="s">
        <v>174</v>
      </c>
      <c r="U59">
        <v>44.03</v>
      </c>
      <c r="W59" t="s">
        <v>33</v>
      </c>
      <c r="X59" t="str">
        <f>VLOOKUP(teller_transactions[[#This Row],[Column1.account_id]],type!$A$2:$B$4,2,)</f>
        <v>checking</v>
      </c>
    </row>
    <row r="60" spans="3:24" x14ac:dyDescent="0.3">
      <c r="C60" t="s">
        <v>180</v>
      </c>
      <c r="G60" t="b">
        <v>0</v>
      </c>
      <c r="H60" t="s">
        <v>24</v>
      </c>
      <c r="J60" t="s">
        <v>181</v>
      </c>
      <c r="K60" t="s">
        <v>182</v>
      </c>
      <c r="L60" t="s">
        <v>24</v>
      </c>
      <c r="M60" t="s">
        <v>27</v>
      </c>
      <c r="O60" t="s">
        <v>183</v>
      </c>
      <c r="R60" t="str">
        <f>VLOOKUP(teller_transactions[[#This Row],[Column1.name]],category!$A$2:$C$90,3,)</f>
        <v>sport</v>
      </c>
      <c r="T60" t="s">
        <v>183</v>
      </c>
      <c r="U60">
        <v>22.92</v>
      </c>
      <c r="W60" t="s">
        <v>29</v>
      </c>
      <c r="X60" t="str">
        <f>VLOOKUP(teller_transactions[[#This Row],[Column1.account_id]],type!$A$2:$B$4,2,)</f>
        <v>savings</v>
      </c>
    </row>
    <row r="61" spans="3:24" x14ac:dyDescent="0.3">
      <c r="C61" t="s">
        <v>184</v>
      </c>
      <c r="G61" t="b">
        <v>0</v>
      </c>
      <c r="H61" t="s">
        <v>24</v>
      </c>
      <c r="J61" t="s">
        <v>46</v>
      </c>
      <c r="K61" t="s">
        <v>47</v>
      </c>
      <c r="L61" t="s">
        <v>24</v>
      </c>
      <c r="M61" t="s">
        <v>27</v>
      </c>
      <c r="O61" t="s">
        <v>183</v>
      </c>
      <c r="R61" t="str">
        <f>VLOOKUP(teller_transactions[[#This Row],[Column1.name]],category!$A$2:$C$90,3,)</f>
        <v>fuel</v>
      </c>
      <c r="T61" t="s">
        <v>183</v>
      </c>
      <c r="U61">
        <v>50.88</v>
      </c>
      <c r="W61" t="s">
        <v>29</v>
      </c>
      <c r="X61" t="str">
        <f>VLOOKUP(teller_transactions[[#This Row],[Column1.account_id]],type!$A$2:$B$4,2,)</f>
        <v>savings</v>
      </c>
    </row>
    <row r="62" spans="3:24" x14ac:dyDescent="0.3">
      <c r="C62" t="s">
        <v>185</v>
      </c>
      <c r="G62" t="b">
        <v>0</v>
      </c>
      <c r="H62" t="s">
        <v>24</v>
      </c>
      <c r="J62" t="s">
        <v>97</v>
      </c>
      <c r="K62" t="s">
        <v>98</v>
      </c>
      <c r="L62" t="s">
        <v>24</v>
      </c>
      <c r="M62" t="s">
        <v>27</v>
      </c>
      <c r="O62" t="s">
        <v>183</v>
      </c>
      <c r="R62" t="str">
        <f>VLOOKUP(teller_transactions[[#This Row],[Column1.name]],category!$A$2:$C$90,3,)</f>
        <v>accommodation</v>
      </c>
      <c r="T62" t="s">
        <v>183</v>
      </c>
      <c r="U62">
        <v>-10.83</v>
      </c>
      <c r="W62" t="s">
        <v>33</v>
      </c>
      <c r="X62" t="str">
        <f>VLOOKUP(teller_transactions[[#This Row],[Column1.account_id]],type!$A$2:$B$4,2,)</f>
        <v>checking</v>
      </c>
    </row>
    <row r="63" spans="3:24" x14ac:dyDescent="0.3">
      <c r="C63" t="s">
        <v>186</v>
      </c>
      <c r="G63" t="b">
        <v>0</v>
      </c>
      <c r="H63" t="s">
        <v>24</v>
      </c>
      <c r="J63" t="s">
        <v>153</v>
      </c>
      <c r="K63" t="s">
        <v>154</v>
      </c>
      <c r="L63" t="s">
        <v>24</v>
      </c>
      <c r="M63" t="s">
        <v>27</v>
      </c>
      <c r="O63" t="s">
        <v>187</v>
      </c>
      <c r="R63" t="str">
        <f>VLOOKUP(teller_transactions[[#This Row],[Column1.name]],category!$A$2:$C$90,3,)</f>
        <v>income</v>
      </c>
      <c r="T63" t="s">
        <v>187</v>
      </c>
      <c r="U63">
        <v>-72.930000000000007</v>
      </c>
      <c r="W63" t="s">
        <v>29</v>
      </c>
      <c r="X63" t="str">
        <f>VLOOKUP(teller_transactions[[#This Row],[Column1.account_id]],type!$A$2:$B$4,2,)</f>
        <v>savings</v>
      </c>
    </row>
    <row r="64" spans="3:24" x14ac:dyDescent="0.3">
      <c r="C64" t="s">
        <v>188</v>
      </c>
      <c r="G64" t="b">
        <v>0</v>
      </c>
      <c r="H64" t="s">
        <v>24</v>
      </c>
      <c r="J64" t="s">
        <v>189</v>
      </c>
      <c r="K64" t="s">
        <v>190</v>
      </c>
      <c r="L64" t="s">
        <v>24</v>
      </c>
      <c r="M64" t="s">
        <v>27</v>
      </c>
      <c r="O64" t="s">
        <v>187</v>
      </c>
      <c r="R64" t="str">
        <f>VLOOKUP(teller_transactions[[#This Row],[Column1.name]],category!$A$2:$C$90,3,)</f>
        <v>phone</v>
      </c>
      <c r="T64" t="s">
        <v>187</v>
      </c>
      <c r="U64">
        <v>68.92</v>
      </c>
      <c r="W64" t="s">
        <v>33</v>
      </c>
      <c r="X64" t="str">
        <f>VLOOKUP(teller_transactions[[#This Row],[Column1.account_id]],type!$A$2:$B$4,2,)</f>
        <v>checking</v>
      </c>
    </row>
    <row r="65" spans="3:24" x14ac:dyDescent="0.3">
      <c r="C65" t="s">
        <v>191</v>
      </c>
      <c r="G65" t="b">
        <v>0</v>
      </c>
      <c r="H65" t="s">
        <v>24</v>
      </c>
      <c r="J65" t="s">
        <v>192</v>
      </c>
      <c r="K65" t="s">
        <v>193</v>
      </c>
      <c r="L65" t="s">
        <v>24</v>
      </c>
      <c r="M65" t="s">
        <v>27</v>
      </c>
      <c r="O65" t="s">
        <v>194</v>
      </c>
      <c r="R65" t="str">
        <f>VLOOKUP(teller_transactions[[#This Row],[Column1.name]],category!$A$2:$C$90,3,)</f>
        <v>home</v>
      </c>
      <c r="T65" t="s">
        <v>194</v>
      </c>
      <c r="U65">
        <v>103.56</v>
      </c>
      <c r="W65" t="s">
        <v>38</v>
      </c>
      <c r="X65" t="str">
        <f>VLOOKUP(teller_transactions[[#This Row],[Column1.account_id]],type!$A$2:$B$4,2,)</f>
        <v>credit card</v>
      </c>
    </row>
    <row r="66" spans="3:24" x14ac:dyDescent="0.3">
      <c r="C66" t="s">
        <v>195</v>
      </c>
      <c r="G66" t="b">
        <v>0</v>
      </c>
      <c r="H66" t="s">
        <v>24</v>
      </c>
      <c r="J66" t="s">
        <v>105</v>
      </c>
      <c r="K66" t="s">
        <v>106</v>
      </c>
      <c r="L66" t="s">
        <v>24</v>
      </c>
      <c r="M66" t="s">
        <v>27</v>
      </c>
      <c r="O66" t="s">
        <v>194</v>
      </c>
      <c r="R66" t="str">
        <f>VLOOKUP(teller_transactions[[#This Row],[Column1.name]],category!$A$2:$C$90,3,)</f>
        <v>utilities</v>
      </c>
      <c r="T66" t="s">
        <v>194</v>
      </c>
      <c r="U66">
        <v>79.989999999999995</v>
      </c>
      <c r="W66" t="s">
        <v>29</v>
      </c>
      <c r="X66" t="str">
        <f>VLOOKUP(teller_transactions[[#This Row],[Column1.account_id]],type!$A$2:$B$4,2,)</f>
        <v>savings</v>
      </c>
    </row>
    <row r="67" spans="3:24" x14ac:dyDescent="0.3">
      <c r="C67" t="s">
        <v>196</v>
      </c>
      <c r="G67" t="b">
        <v>0</v>
      </c>
      <c r="H67" t="s">
        <v>24</v>
      </c>
      <c r="J67" t="s">
        <v>43</v>
      </c>
      <c r="K67" t="s">
        <v>147</v>
      </c>
      <c r="L67" t="s">
        <v>24</v>
      </c>
      <c r="M67" t="s">
        <v>27</v>
      </c>
      <c r="O67" t="s">
        <v>194</v>
      </c>
      <c r="R67" t="str">
        <f>VLOOKUP(teller_transactions[[#This Row],[Column1.name]],category!$A$2:$C$90,3,)</f>
        <v>general</v>
      </c>
      <c r="T67" t="s">
        <v>194</v>
      </c>
      <c r="U67">
        <v>90.09</v>
      </c>
      <c r="W67" t="s">
        <v>29</v>
      </c>
      <c r="X67" t="str">
        <f>VLOOKUP(teller_transactions[[#This Row],[Column1.account_id]],type!$A$2:$B$4,2,)</f>
        <v>savings</v>
      </c>
    </row>
    <row r="68" spans="3:24" x14ac:dyDescent="0.3">
      <c r="C68" t="s">
        <v>197</v>
      </c>
      <c r="G68" t="b">
        <v>0</v>
      </c>
      <c r="H68" t="s">
        <v>24</v>
      </c>
      <c r="J68" t="s">
        <v>198</v>
      </c>
      <c r="K68" t="s">
        <v>199</v>
      </c>
      <c r="L68" t="s">
        <v>24</v>
      </c>
      <c r="M68" t="s">
        <v>27</v>
      </c>
      <c r="O68" t="s">
        <v>194</v>
      </c>
      <c r="R68" t="str">
        <f>VLOOKUP(teller_transactions[[#This Row],[Column1.name]],category!$A$2:$C$90,3,)</f>
        <v>general</v>
      </c>
      <c r="T68" t="s">
        <v>194</v>
      </c>
      <c r="U68">
        <v>53.46</v>
      </c>
      <c r="W68" t="s">
        <v>33</v>
      </c>
      <c r="X68" t="str">
        <f>VLOOKUP(teller_transactions[[#This Row],[Column1.account_id]],type!$A$2:$B$4,2,)</f>
        <v>checking</v>
      </c>
    </row>
    <row r="69" spans="3:24" x14ac:dyDescent="0.3">
      <c r="C69" t="s">
        <v>200</v>
      </c>
      <c r="G69" t="b">
        <v>0</v>
      </c>
      <c r="H69" t="s">
        <v>24</v>
      </c>
      <c r="J69" t="s">
        <v>201</v>
      </c>
      <c r="K69" t="s">
        <v>202</v>
      </c>
      <c r="L69" t="s">
        <v>24</v>
      </c>
      <c r="M69" t="s">
        <v>27</v>
      </c>
      <c r="O69" t="s">
        <v>203</v>
      </c>
      <c r="R69" t="str">
        <f>VLOOKUP(teller_transactions[[#This Row],[Column1.name]],category!$A$2:$C$90,3,)</f>
        <v>clothing</v>
      </c>
      <c r="T69" t="s">
        <v>203</v>
      </c>
      <c r="U69">
        <v>64.86</v>
      </c>
      <c r="W69" t="s">
        <v>38</v>
      </c>
      <c r="X69" t="str">
        <f>VLOOKUP(teller_transactions[[#This Row],[Column1.account_id]],type!$A$2:$B$4,2,)</f>
        <v>credit card</v>
      </c>
    </row>
    <row r="70" spans="3:24" x14ac:dyDescent="0.3">
      <c r="C70" t="s">
        <v>204</v>
      </c>
      <c r="G70" t="b">
        <v>0</v>
      </c>
      <c r="H70" t="s">
        <v>24</v>
      </c>
      <c r="J70" t="s">
        <v>205</v>
      </c>
      <c r="K70" t="s">
        <v>206</v>
      </c>
      <c r="L70" t="s">
        <v>24</v>
      </c>
      <c r="M70" t="s">
        <v>27</v>
      </c>
      <c r="O70" t="s">
        <v>203</v>
      </c>
      <c r="R70" t="str">
        <f>VLOOKUP(teller_transactions[[#This Row],[Column1.name]],category!$A$2:$C$90,3,)</f>
        <v>dining</v>
      </c>
      <c r="T70" t="s">
        <v>203</v>
      </c>
      <c r="U70">
        <v>121.25</v>
      </c>
      <c r="W70" t="s">
        <v>38</v>
      </c>
      <c r="X70" t="str">
        <f>VLOOKUP(teller_transactions[[#This Row],[Column1.account_id]],type!$A$2:$B$4,2,)</f>
        <v>credit card</v>
      </c>
    </row>
    <row r="71" spans="3:24" x14ac:dyDescent="0.3">
      <c r="C71" t="s">
        <v>207</v>
      </c>
      <c r="G71" t="b">
        <v>0</v>
      </c>
      <c r="H71" t="s">
        <v>24</v>
      </c>
      <c r="J71" t="s">
        <v>208</v>
      </c>
      <c r="K71" t="s">
        <v>209</v>
      </c>
      <c r="L71" t="s">
        <v>24</v>
      </c>
      <c r="M71" t="s">
        <v>27</v>
      </c>
      <c r="O71" t="s">
        <v>203</v>
      </c>
      <c r="R71" t="str">
        <f>VLOOKUP(teller_transactions[[#This Row],[Column1.name]],category!$A$2:$C$90,3,)</f>
        <v>dining</v>
      </c>
      <c r="T71" t="s">
        <v>203</v>
      </c>
      <c r="U71">
        <v>68.63</v>
      </c>
      <c r="W71" t="s">
        <v>33</v>
      </c>
      <c r="X71" t="str">
        <f>VLOOKUP(teller_transactions[[#This Row],[Column1.account_id]],type!$A$2:$B$4,2,)</f>
        <v>checking</v>
      </c>
    </row>
    <row r="72" spans="3:24" x14ac:dyDescent="0.3">
      <c r="C72" t="s">
        <v>210</v>
      </c>
      <c r="G72" t="b">
        <v>0</v>
      </c>
      <c r="H72" t="s">
        <v>24</v>
      </c>
      <c r="J72" t="s">
        <v>208</v>
      </c>
      <c r="K72" t="s">
        <v>209</v>
      </c>
      <c r="L72" t="s">
        <v>24</v>
      </c>
      <c r="M72" t="s">
        <v>27</v>
      </c>
      <c r="O72" t="s">
        <v>211</v>
      </c>
      <c r="R72" t="str">
        <f>VLOOKUP(teller_transactions[[#This Row],[Column1.name]],category!$A$2:$C$90,3,)</f>
        <v>dining</v>
      </c>
      <c r="T72" t="s">
        <v>211</v>
      </c>
      <c r="U72">
        <v>67.42</v>
      </c>
      <c r="W72" t="s">
        <v>38</v>
      </c>
      <c r="X72" t="str">
        <f>VLOOKUP(teller_transactions[[#This Row],[Column1.account_id]],type!$A$2:$B$4,2,)</f>
        <v>credit card</v>
      </c>
    </row>
    <row r="73" spans="3:24" x14ac:dyDescent="0.3">
      <c r="C73" t="s">
        <v>212</v>
      </c>
      <c r="G73" t="b">
        <v>0</v>
      </c>
      <c r="H73" t="s">
        <v>24</v>
      </c>
      <c r="J73" t="s">
        <v>113</v>
      </c>
      <c r="K73" t="s">
        <v>114</v>
      </c>
      <c r="L73" t="s">
        <v>24</v>
      </c>
      <c r="M73" t="s">
        <v>27</v>
      </c>
      <c r="O73" t="s">
        <v>211</v>
      </c>
      <c r="R73" t="str">
        <f>VLOOKUP(teller_transactions[[#This Row],[Column1.name]],category!$A$2:$C$90,3,)</f>
        <v>general</v>
      </c>
      <c r="T73" t="s">
        <v>211</v>
      </c>
      <c r="U73">
        <v>68</v>
      </c>
      <c r="W73" t="s">
        <v>29</v>
      </c>
      <c r="X73" t="str">
        <f>VLOOKUP(teller_transactions[[#This Row],[Column1.account_id]],type!$A$2:$B$4,2,)</f>
        <v>savings</v>
      </c>
    </row>
    <row r="74" spans="3:24" x14ac:dyDescent="0.3">
      <c r="C74" t="s">
        <v>213</v>
      </c>
      <c r="G74" t="b">
        <v>0</v>
      </c>
      <c r="H74" t="s">
        <v>24</v>
      </c>
      <c r="J74" t="s">
        <v>214</v>
      </c>
      <c r="K74" t="s">
        <v>215</v>
      </c>
      <c r="L74" t="s">
        <v>24</v>
      </c>
      <c r="M74" t="s">
        <v>27</v>
      </c>
      <c r="O74" t="s">
        <v>216</v>
      </c>
      <c r="R74" t="str">
        <f>VLOOKUP(teller_transactions[[#This Row],[Column1.name]],category!$A$2:$C$90,3,)</f>
        <v>general</v>
      </c>
      <c r="T74" t="s">
        <v>216</v>
      </c>
      <c r="U74">
        <v>104.5</v>
      </c>
      <c r="W74" t="s">
        <v>29</v>
      </c>
      <c r="X74" t="str">
        <f>VLOOKUP(teller_transactions[[#This Row],[Column1.account_id]],type!$A$2:$B$4,2,)</f>
        <v>savings</v>
      </c>
    </row>
    <row r="75" spans="3:24" x14ac:dyDescent="0.3">
      <c r="C75" t="s">
        <v>217</v>
      </c>
      <c r="G75" t="b">
        <v>0</v>
      </c>
      <c r="H75" t="s">
        <v>24</v>
      </c>
      <c r="J75" t="s">
        <v>218</v>
      </c>
      <c r="K75" t="s">
        <v>157</v>
      </c>
      <c r="L75" t="s">
        <v>24</v>
      </c>
      <c r="M75" t="s">
        <v>27</v>
      </c>
      <c r="O75" t="s">
        <v>216</v>
      </c>
      <c r="R75" t="str">
        <f>VLOOKUP(teller_transactions[[#This Row],[Column1.name]],category!$A$2:$C$90,3,)</f>
        <v>general</v>
      </c>
      <c r="T75" t="s">
        <v>216</v>
      </c>
      <c r="U75">
        <v>17.34</v>
      </c>
      <c r="W75" t="s">
        <v>29</v>
      </c>
      <c r="X75" t="str">
        <f>VLOOKUP(teller_transactions[[#This Row],[Column1.account_id]],type!$A$2:$B$4,2,)</f>
        <v>savings</v>
      </c>
    </row>
    <row r="76" spans="3:24" x14ac:dyDescent="0.3">
      <c r="C76" t="s">
        <v>219</v>
      </c>
      <c r="G76" t="b">
        <v>0</v>
      </c>
      <c r="H76" t="s">
        <v>24</v>
      </c>
      <c r="J76" t="s">
        <v>134</v>
      </c>
      <c r="K76" t="s">
        <v>135</v>
      </c>
      <c r="L76" t="s">
        <v>24</v>
      </c>
      <c r="M76" t="s">
        <v>27</v>
      </c>
      <c r="O76" t="s">
        <v>216</v>
      </c>
      <c r="R76" t="str">
        <f>VLOOKUP(teller_transactions[[#This Row],[Column1.name]],category!$A$2:$C$90,3,)</f>
        <v>general</v>
      </c>
      <c r="T76" t="s">
        <v>216</v>
      </c>
      <c r="U76">
        <v>21.91</v>
      </c>
      <c r="W76" t="s">
        <v>33</v>
      </c>
      <c r="X76" t="str">
        <f>VLOOKUP(teller_transactions[[#This Row],[Column1.account_id]],type!$A$2:$B$4,2,)</f>
        <v>checking</v>
      </c>
    </row>
    <row r="77" spans="3:24" x14ac:dyDescent="0.3">
      <c r="C77" t="s">
        <v>220</v>
      </c>
      <c r="G77" t="b">
        <v>0</v>
      </c>
      <c r="H77" t="s">
        <v>24</v>
      </c>
      <c r="J77" t="s">
        <v>153</v>
      </c>
      <c r="K77" t="s">
        <v>154</v>
      </c>
      <c r="L77" t="s">
        <v>24</v>
      </c>
      <c r="M77" t="s">
        <v>27</v>
      </c>
      <c r="O77" t="s">
        <v>221</v>
      </c>
      <c r="R77" t="str">
        <f>VLOOKUP(teller_transactions[[#This Row],[Column1.name]],category!$A$2:$C$90,3,)</f>
        <v>income</v>
      </c>
      <c r="T77" t="s">
        <v>221</v>
      </c>
      <c r="U77">
        <v>-59.62</v>
      </c>
      <c r="W77" t="s">
        <v>29</v>
      </c>
      <c r="X77" t="str">
        <f>VLOOKUP(teller_transactions[[#This Row],[Column1.account_id]],type!$A$2:$B$4,2,)</f>
        <v>savings</v>
      </c>
    </row>
    <row r="78" spans="3:24" x14ac:dyDescent="0.3">
      <c r="C78" t="s">
        <v>222</v>
      </c>
      <c r="G78" t="b">
        <v>0</v>
      </c>
      <c r="H78" t="s">
        <v>24</v>
      </c>
      <c r="J78" t="s">
        <v>223</v>
      </c>
      <c r="K78" t="s">
        <v>224</v>
      </c>
      <c r="L78" t="s">
        <v>24</v>
      </c>
      <c r="M78" t="s">
        <v>27</v>
      </c>
      <c r="O78" t="s">
        <v>221</v>
      </c>
      <c r="R78" t="str">
        <f>VLOOKUP(teller_transactions[[#This Row],[Column1.name]],category!$A$2:$C$90,3,)</f>
        <v>bar</v>
      </c>
      <c r="T78" t="s">
        <v>221</v>
      </c>
      <c r="U78">
        <v>81.72</v>
      </c>
      <c r="W78" t="s">
        <v>29</v>
      </c>
      <c r="X78" t="str">
        <f>VLOOKUP(teller_transactions[[#This Row],[Column1.account_id]],type!$A$2:$B$4,2,)</f>
        <v>savings</v>
      </c>
    </row>
    <row r="79" spans="3:24" x14ac:dyDescent="0.3">
      <c r="C79" t="s">
        <v>225</v>
      </c>
      <c r="G79" t="b">
        <v>0</v>
      </c>
      <c r="H79" t="s">
        <v>24</v>
      </c>
      <c r="J79" t="s">
        <v>226</v>
      </c>
      <c r="K79" t="s">
        <v>227</v>
      </c>
      <c r="L79" t="s">
        <v>24</v>
      </c>
      <c r="M79" t="s">
        <v>27</v>
      </c>
      <c r="O79" t="s">
        <v>221</v>
      </c>
      <c r="R79" t="str">
        <f>VLOOKUP(teller_transactions[[#This Row],[Column1.name]],category!$A$2:$C$90,3,)</f>
        <v>health</v>
      </c>
      <c r="T79" t="s">
        <v>221</v>
      </c>
      <c r="U79">
        <v>31.24</v>
      </c>
      <c r="W79" t="s">
        <v>33</v>
      </c>
      <c r="X79" t="str">
        <f>VLOOKUP(teller_transactions[[#This Row],[Column1.account_id]],type!$A$2:$B$4,2,)</f>
        <v>checking</v>
      </c>
    </row>
    <row r="80" spans="3:24" x14ac:dyDescent="0.3">
      <c r="C80" t="s">
        <v>228</v>
      </c>
      <c r="G80" t="b">
        <v>0</v>
      </c>
      <c r="H80" t="s">
        <v>24</v>
      </c>
      <c r="J80" t="s">
        <v>153</v>
      </c>
      <c r="K80" t="s">
        <v>154</v>
      </c>
      <c r="L80" t="s">
        <v>24</v>
      </c>
      <c r="M80" t="s">
        <v>27</v>
      </c>
      <c r="O80" t="s">
        <v>229</v>
      </c>
      <c r="R80" t="str">
        <f>VLOOKUP(teller_transactions[[#This Row],[Column1.name]],category!$A$2:$C$90,3,)</f>
        <v>income</v>
      </c>
      <c r="T80" t="s">
        <v>229</v>
      </c>
      <c r="U80">
        <v>-27.66</v>
      </c>
      <c r="W80" t="s">
        <v>33</v>
      </c>
      <c r="X80" t="str">
        <f>VLOOKUP(teller_transactions[[#This Row],[Column1.account_id]],type!$A$2:$B$4,2,)</f>
        <v>checking</v>
      </c>
    </row>
    <row r="81" spans="3:24" x14ac:dyDescent="0.3">
      <c r="C81" t="s">
        <v>230</v>
      </c>
      <c r="G81" t="b">
        <v>0</v>
      </c>
      <c r="H81" t="s">
        <v>24</v>
      </c>
      <c r="J81" t="s">
        <v>231</v>
      </c>
      <c r="K81" t="s">
        <v>232</v>
      </c>
      <c r="L81" t="s">
        <v>24</v>
      </c>
      <c r="M81" t="s">
        <v>27</v>
      </c>
      <c r="O81" t="s">
        <v>233</v>
      </c>
      <c r="R81" t="str">
        <f>VLOOKUP(teller_transactions[[#This Row],[Column1.name]],category!$A$2:$C$90,3,)</f>
        <v>dining</v>
      </c>
      <c r="T81" t="s">
        <v>233</v>
      </c>
      <c r="U81">
        <v>109</v>
      </c>
      <c r="W81" t="s">
        <v>38</v>
      </c>
      <c r="X81" t="str">
        <f>VLOOKUP(teller_transactions[[#This Row],[Column1.account_id]],type!$A$2:$B$4,2,)</f>
        <v>credit card</v>
      </c>
    </row>
    <row r="82" spans="3:24" x14ac:dyDescent="0.3">
      <c r="C82" t="s">
        <v>234</v>
      </c>
      <c r="G82" t="b">
        <v>0</v>
      </c>
      <c r="H82" t="s">
        <v>24</v>
      </c>
      <c r="J82" t="s">
        <v>109</v>
      </c>
      <c r="K82" t="s">
        <v>110</v>
      </c>
      <c r="L82" t="s">
        <v>24</v>
      </c>
      <c r="M82" t="s">
        <v>27</v>
      </c>
      <c r="O82" t="s">
        <v>233</v>
      </c>
      <c r="R82" t="str">
        <f>VLOOKUP(teller_transactions[[#This Row],[Column1.name]],category!$A$2:$C$90,3,)</f>
        <v>dining</v>
      </c>
      <c r="T82" t="s">
        <v>233</v>
      </c>
      <c r="U82">
        <v>11.62</v>
      </c>
      <c r="W82" t="s">
        <v>38</v>
      </c>
      <c r="X82" t="str">
        <f>VLOOKUP(teller_transactions[[#This Row],[Column1.account_id]],type!$A$2:$B$4,2,)</f>
        <v>credit card</v>
      </c>
    </row>
    <row r="83" spans="3:24" x14ac:dyDescent="0.3">
      <c r="C83" t="s">
        <v>235</v>
      </c>
      <c r="G83" t="b">
        <v>0</v>
      </c>
      <c r="H83" t="s">
        <v>24</v>
      </c>
      <c r="J83" t="s">
        <v>153</v>
      </c>
      <c r="K83" t="s">
        <v>154</v>
      </c>
      <c r="L83" t="s">
        <v>24</v>
      </c>
      <c r="M83" t="s">
        <v>27</v>
      </c>
      <c r="O83" t="s">
        <v>233</v>
      </c>
      <c r="R83" t="str">
        <f>VLOOKUP(teller_transactions[[#This Row],[Column1.name]],category!$A$2:$C$90,3,)</f>
        <v>income</v>
      </c>
      <c r="T83" t="s">
        <v>233</v>
      </c>
      <c r="U83">
        <v>-5.6</v>
      </c>
      <c r="W83" t="s">
        <v>29</v>
      </c>
      <c r="X83" t="str">
        <f>VLOOKUP(teller_transactions[[#This Row],[Column1.account_id]],type!$A$2:$B$4,2,)</f>
        <v>savings</v>
      </c>
    </row>
    <row r="84" spans="3:24" x14ac:dyDescent="0.3">
      <c r="C84" t="s">
        <v>236</v>
      </c>
      <c r="G84" t="b">
        <v>0</v>
      </c>
      <c r="H84" t="s">
        <v>24</v>
      </c>
      <c r="J84" t="s">
        <v>237</v>
      </c>
      <c r="K84" t="s">
        <v>238</v>
      </c>
      <c r="L84" t="s">
        <v>24</v>
      </c>
      <c r="M84" t="s">
        <v>27</v>
      </c>
      <c r="O84" t="s">
        <v>233</v>
      </c>
      <c r="R84" t="str">
        <f>VLOOKUP(teller_transactions[[#This Row],[Column1.name]],category!$A$2:$C$90,3,)</f>
        <v>phone</v>
      </c>
      <c r="T84" t="s">
        <v>233</v>
      </c>
      <c r="U84">
        <v>75.89</v>
      </c>
      <c r="W84" t="s">
        <v>29</v>
      </c>
      <c r="X84" t="str">
        <f>VLOOKUP(teller_transactions[[#This Row],[Column1.account_id]],type!$A$2:$B$4,2,)</f>
        <v>savings</v>
      </c>
    </row>
    <row r="85" spans="3:24" x14ac:dyDescent="0.3">
      <c r="C85" t="s">
        <v>239</v>
      </c>
      <c r="G85" t="b">
        <v>0</v>
      </c>
      <c r="H85" t="s">
        <v>24</v>
      </c>
      <c r="J85" t="s">
        <v>65</v>
      </c>
      <c r="K85" t="s">
        <v>66</v>
      </c>
      <c r="L85" t="s">
        <v>24</v>
      </c>
      <c r="M85" t="s">
        <v>27</v>
      </c>
      <c r="O85" t="s">
        <v>240</v>
      </c>
      <c r="R85" t="str">
        <f>VLOOKUP(teller_transactions[[#This Row],[Column1.name]],category!$A$2:$C$90,3,)</f>
        <v>dining</v>
      </c>
      <c r="T85" t="s">
        <v>240</v>
      </c>
      <c r="U85">
        <v>73.849999999999994</v>
      </c>
      <c r="W85" t="s">
        <v>38</v>
      </c>
      <c r="X85" t="str">
        <f>VLOOKUP(teller_transactions[[#This Row],[Column1.account_id]],type!$A$2:$B$4,2,)</f>
        <v>credit card</v>
      </c>
    </row>
    <row r="86" spans="3:24" x14ac:dyDescent="0.3">
      <c r="C86" t="s">
        <v>241</v>
      </c>
      <c r="G86" t="b">
        <v>0</v>
      </c>
      <c r="H86" t="s">
        <v>24</v>
      </c>
      <c r="J86" t="s">
        <v>242</v>
      </c>
      <c r="K86" t="s">
        <v>243</v>
      </c>
      <c r="L86" t="s">
        <v>24</v>
      </c>
      <c r="M86" t="s">
        <v>27</v>
      </c>
      <c r="O86" t="s">
        <v>240</v>
      </c>
      <c r="R86" t="str">
        <f>VLOOKUP(teller_transactions[[#This Row],[Column1.name]],category!$A$2:$C$90,3,)</f>
        <v>dining</v>
      </c>
      <c r="T86" t="s">
        <v>240</v>
      </c>
      <c r="U86">
        <v>123.9</v>
      </c>
      <c r="W86" t="s">
        <v>29</v>
      </c>
      <c r="X86" t="str">
        <f>VLOOKUP(teller_transactions[[#This Row],[Column1.account_id]],type!$A$2:$B$4,2,)</f>
        <v>savings</v>
      </c>
    </row>
    <row r="87" spans="3:24" x14ac:dyDescent="0.3">
      <c r="C87" t="s">
        <v>244</v>
      </c>
      <c r="G87" t="b">
        <v>0</v>
      </c>
      <c r="H87" t="s">
        <v>24</v>
      </c>
      <c r="J87" t="s">
        <v>94</v>
      </c>
      <c r="K87" t="s">
        <v>95</v>
      </c>
      <c r="L87" t="s">
        <v>24</v>
      </c>
      <c r="M87" t="s">
        <v>27</v>
      </c>
      <c r="O87" t="s">
        <v>240</v>
      </c>
      <c r="R87" t="str">
        <f>VLOOKUP(teller_transactions[[#This Row],[Column1.name]],category!$A$2:$C$90,3,)</f>
        <v>clothing</v>
      </c>
      <c r="T87" t="s">
        <v>240</v>
      </c>
      <c r="U87">
        <v>69.790000000000006</v>
      </c>
      <c r="W87" t="s">
        <v>29</v>
      </c>
      <c r="X87" t="str">
        <f>VLOOKUP(teller_transactions[[#This Row],[Column1.account_id]],type!$A$2:$B$4,2,)</f>
        <v>savings</v>
      </c>
    </row>
    <row r="88" spans="3:24" x14ac:dyDescent="0.3">
      <c r="C88" t="s">
        <v>245</v>
      </c>
      <c r="G88" t="b">
        <v>0</v>
      </c>
      <c r="H88" t="s">
        <v>24</v>
      </c>
      <c r="J88" t="s">
        <v>31</v>
      </c>
      <c r="K88" t="s">
        <v>32</v>
      </c>
      <c r="L88" t="s">
        <v>24</v>
      </c>
      <c r="M88" t="s">
        <v>27</v>
      </c>
      <c r="O88" t="s">
        <v>240</v>
      </c>
      <c r="R88" t="str">
        <f>VLOOKUP(teller_transactions[[#This Row],[Column1.name]],category!$A$2:$C$90,3,)</f>
        <v>general</v>
      </c>
      <c r="T88" t="s">
        <v>240</v>
      </c>
      <c r="U88">
        <v>29.06</v>
      </c>
      <c r="W88" t="s">
        <v>33</v>
      </c>
      <c r="X88" t="str">
        <f>VLOOKUP(teller_transactions[[#This Row],[Column1.account_id]],type!$A$2:$B$4,2,)</f>
        <v>checking</v>
      </c>
    </row>
    <row r="89" spans="3:24" x14ac:dyDescent="0.3">
      <c r="C89" t="s">
        <v>246</v>
      </c>
      <c r="G89" t="b">
        <v>0</v>
      </c>
      <c r="H89" t="s">
        <v>24</v>
      </c>
      <c r="J89" t="s">
        <v>205</v>
      </c>
      <c r="K89" t="s">
        <v>206</v>
      </c>
      <c r="L89" t="s">
        <v>24</v>
      </c>
      <c r="M89" t="s">
        <v>27</v>
      </c>
      <c r="O89" t="s">
        <v>247</v>
      </c>
      <c r="R89" t="str">
        <f>VLOOKUP(teller_transactions[[#This Row],[Column1.name]],category!$A$2:$C$90,3,)</f>
        <v>dining</v>
      </c>
      <c r="T89" t="s">
        <v>247</v>
      </c>
      <c r="U89">
        <v>58.91</v>
      </c>
      <c r="W89" t="s">
        <v>38</v>
      </c>
      <c r="X89" t="str">
        <f>VLOOKUP(teller_transactions[[#This Row],[Column1.account_id]],type!$A$2:$B$4,2,)</f>
        <v>credit card</v>
      </c>
    </row>
    <row r="90" spans="3:24" x14ac:dyDescent="0.3">
      <c r="C90" t="s">
        <v>248</v>
      </c>
      <c r="G90" t="b">
        <v>0</v>
      </c>
      <c r="H90" t="s">
        <v>24</v>
      </c>
      <c r="J90" t="s">
        <v>226</v>
      </c>
      <c r="K90" t="s">
        <v>227</v>
      </c>
      <c r="L90" t="s">
        <v>24</v>
      </c>
      <c r="M90" t="s">
        <v>27</v>
      </c>
      <c r="O90" t="s">
        <v>247</v>
      </c>
      <c r="R90" t="str">
        <f>VLOOKUP(teller_transactions[[#This Row],[Column1.name]],category!$A$2:$C$90,3,)</f>
        <v>health</v>
      </c>
      <c r="T90" t="s">
        <v>247</v>
      </c>
      <c r="U90">
        <v>23.56</v>
      </c>
      <c r="W90" t="s">
        <v>29</v>
      </c>
      <c r="X90" t="str">
        <f>VLOOKUP(teller_transactions[[#This Row],[Column1.account_id]],type!$A$2:$B$4,2,)</f>
        <v>savings</v>
      </c>
    </row>
    <row r="91" spans="3:24" x14ac:dyDescent="0.3">
      <c r="C91" t="s">
        <v>249</v>
      </c>
      <c r="G91" t="b">
        <v>0</v>
      </c>
      <c r="H91" t="s">
        <v>24</v>
      </c>
      <c r="J91" t="s">
        <v>250</v>
      </c>
      <c r="K91" t="s">
        <v>251</v>
      </c>
      <c r="L91" t="s">
        <v>24</v>
      </c>
      <c r="M91" t="s">
        <v>27</v>
      </c>
      <c r="O91" t="s">
        <v>252</v>
      </c>
      <c r="R91" t="str">
        <f>VLOOKUP(teller_transactions[[#This Row],[Column1.name]],category!$A$2:$C$90,3,)</f>
        <v>entertainment</v>
      </c>
      <c r="T91" t="s">
        <v>252</v>
      </c>
      <c r="U91">
        <v>60.71</v>
      </c>
      <c r="W91" t="s">
        <v>38</v>
      </c>
      <c r="X91" t="str">
        <f>VLOOKUP(teller_transactions[[#This Row],[Column1.account_id]],type!$A$2:$B$4,2,)</f>
        <v>credit card</v>
      </c>
    </row>
    <row r="92" spans="3:24" x14ac:dyDescent="0.3">
      <c r="C92" t="s">
        <v>253</v>
      </c>
      <c r="G92" t="b">
        <v>0</v>
      </c>
      <c r="H92" t="s">
        <v>24</v>
      </c>
      <c r="J92" t="s">
        <v>43</v>
      </c>
      <c r="K92" t="s">
        <v>44</v>
      </c>
      <c r="L92" t="s">
        <v>24</v>
      </c>
      <c r="M92" t="s">
        <v>27</v>
      </c>
      <c r="O92" t="s">
        <v>252</v>
      </c>
      <c r="R92" t="str">
        <f>VLOOKUP(teller_transactions[[#This Row],[Column1.name]],category!$A$2:$C$90,3,)</f>
        <v>general</v>
      </c>
      <c r="T92" t="s">
        <v>252</v>
      </c>
      <c r="U92">
        <v>69.14</v>
      </c>
      <c r="W92" t="s">
        <v>29</v>
      </c>
      <c r="X92" t="str">
        <f>VLOOKUP(teller_transactions[[#This Row],[Column1.account_id]],type!$A$2:$B$4,2,)</f>
        <v>savings</v>
      </c>
    </row>
    <row r="93" spans="3:24" x14ac:dyDescent="0.3">
      <c r="C93" t="s">
        <v>254</v>
      </c>
      <c r="G93" t="b">
        <v>0</v>
      </c>
      <c r="H93" t="s">
        <v>24</v>
      </c>
      <c r="J93" t="s">
        <v>134</v>
      </c>
      <c r="K93" t="s">
        <v>135</v>
      </c>
      <c r="L93" t="s">
        <v>24</v>
      </c>
      <c r="M93" t="s">
        <v>27</v>
      </c>
      <c r="O93" t="s">
        <v>252</v>
      </c>
      <c r="R93" t="str">
        <f>VLOOKUP(teller_transactions[[#This Row],[Column1.name]],category!$A$2:$C$90,3,)</f>
        <v>general</v>
      </c>
      <c r="T93" t="s">
        <v>252</v>
      </c>
      <c r="U93">
        <v>25.23</v>
      </c>
      <c r="W93" t="s">
        <v>33</v>
      </c>
      <c r="X93" t="str">
        <f>VLOOKUP(teller_transactions[[#This Row],[Column1.account_id]],type!$A$2:$B$4,2,)</f>
        <v>checking</v>
      </c>
    </row>
    <row r="94" spans="3:24" x14ac:dyDescent="0.3">
      <c r="C94" t="s">
        <v>255</v>
      </c>
      <c r="G94" t="b">
        <v>0</v>
      </c>
      <c r="H94" t="s">
        <v>24</v>
      </c>
      <c r="J94" t="s">
        <v>223</v>
      </c>
      <c r="K94" t="s">
        <v>224</v>
      </c>
      <c r="L94" t="s">
        <v>24</v>
      </c>
      <c r="M94" t="s">
        <v>27</v>
      </c>
      <c r="O94" t="s">
        <v>256</v>
      </c>
      <c r="R94" t="str">
        <f>VLOOKUP(teller_transactions[[#This Row],[Column1.name]],category!$A$2:$C$90,3,)</f>
        <v>bar</v>
      </c>
      <c r="T94" t="s">
        <v>256</v>
      </c>
      <c r="U94">
        <v>32.1</v>
      </c>
      <c r="W94" t="s">
        <v>38</v>
      </c>
      <c r="X94" t="str">
        <f>VLOOKUP(teller_transactions[[#This Row],[Column1.account_id]],type!$A$2:$B$4,2,)</f>
        <v>credit card</v>
      </c>
    </row>
    <row r="95" spans="3:24" x14ac:dyDescent="0.3">
      <c r="C95" t="s">
        <v>257</v>
      </c>
      <c r="G95" t="b">
        <v>0</v>
      </c>
      <c r="H95" t="s">
        <v>24</v>
      </c>
      <c r="J95" t="s">
        <v>231</v>
      </c>
      <c r="K95" t="s">
        <v>232</v>
      </c>
      <c r="L95" t="s">
        <v>24</v>
      </c>
      <c r="M95" t="s">
        <v>27</v>
      </c>
      <c r="O95" t="s">
        <v>256</v>
      </c>
      <c r="R95" t="str">
        <f>VLOOKUP(teller_transactions[[#This Row],[Column1.name]],category!$A$2:$C$90,3,)</f>
        <v>dining</v>
      </c>
      <c r="T95" t="s">
        <v>256</v>
      </c>
      <c r="U95">
        <v>110.15</v>
      </c>
      <c r="W95" t="s">
        <v>38</v>
      </c>
      <c r="X95" t="str">
        <f>VLOOKUP(teller_transactions[[#This Row],[Column1.account_id]],type!$A$2:$B$4,2,)</f>
        <v>credit card</v>
      </c>
    </row>
    <row r="96" spans="3:24" x14ac:dyDescent="0.3">
      <c r="C96" t="s">
        <v>258</v>
      </c>
      <c r="G96" t="b">
        <v>0</v>
      </c>
      <c r="H96" t="s">
        <v>24</v>
      </c>
      <c r="J96" t="s">
        <v>86</v>
      </c>
      <c r="K96" t="s">
        <v>87</v>
      </c>
      <c r="L96" t="s">
        <v>24</v>
      </c>
      <c r="M96" t="s">
        <v>27</v>
      </c>
      <c r="O96" t="s">
        <v>259</v>
      </c>
      <c r="R96" t="str">
        <f>VLOOKUP(teller_transactions[[#This Row],[Column1.name]],category!$A$2:$C$90,3,)</f>
        <v>accommodation</v>
      </c>
      <c r="T96" t="s">
        <v>259</v>
      </c>
      <c r="U96">
        <v>-118.72</v>
      </c>
      <c r="W96" t="s">
        <v>38</v>
      </c>
      <c r="X96" t="str">
        <f>VLOOKUP(teller_transactions[[#This Row],[Column1.account_id]],type!$A$2:$B$4,2,)</f>
        <v>credit card</v>
      </c>
    </row>
    <row r="97" spans="3:24" x14ac:dyDescent="0.3">
      <c r="C97" t="s">
        <v>260</v>
      </c>
      <c r="G97" t="b">
        <v>0</v>
      </c>
      <c r="H97" t="s">
        <v>24</v>
      </c>
      <c r="J97" t="s">
        <v>261</v>
      </c>
      <c r="K97" t="s">
        <v>262</v>
      </c>
      <c r="L97" t="s">
        <v>24</v>
      </c>
      <c r="M97" t="s">
        <v>27</v>
      </c>
      <c r="O97" t="s">
        <v>259</v>
      </c>
      <c r="R97" t="str">
        <f>VLOOKUP(teller_transactions[[#This Row],[Column1.name]],category!$A$2:$C$90,3,)</f>
        <v>electronics</v>
      </c>
      <c r="T97" t="s">
        <v>259</v>
      </c>
      <c r="U97">
        <v>68.510000000000005</v>
      </c>
      <c r="W97" t="s">
        <v>29</v>
      </c>
      <c r="X97" t="str">
        <f>VLOOKUP(teller_transactions[[#This Row],[Column1.account_id]],type!$A$2:$B$4,2,)</f>
        <v>savings</v>
      </c>
    </row>
    <row r="98" spans="3:24" x14ac:dyDescent="0.3">
      <c r="C98" t="s">
        <v>263</v>
      </c>
      <c r="G98" t="b">
        <v>0</v>
      </c>
      <c r="H98" t="s">
        <v>24</v>
      </c>
      <c r="J98" t="s">
        <v>264</v>
      </c>
      <c r="K98" t="s">
        <v>265</v>
      </c>
      <c r="L98" t="s">
        <v>24</v>
      </c>
      <c r="M98" t="s">
        <v>27</v>
      </c>
      <c r="O98" t="s">
        <v>259</v>
      </c>
      <c r="R98" t="str">
        <f>VLOOKUP(teller_transactions[[#This Row],[Column1.name]],category!$A$2:$C$90,3,)</f>
        <v>groceries</v>
      </c>
      <c r="T98" t="s">
        <v>259</v>
      </c>
      <c r="U98">
        <v>10.23</v>
      </c>
      <c r="W98" t="s">
        <v>29</v>
      </c>
      <c r="X98" t="str">
        <f>VLOOKUP(teller_transactions[[#This Row],[Column1.account_id]],type!$A$2:$B$4,2,)</f>
        <v>savings</v>
      </c>
    </row>
    <row r="99" spans="3:24" x14ac:dyDescent="0.3">
      <c r="C99" t="s">
        <v>266</v>
      </c>
      <c r="G99" t="b">
        <v>0</v>
      </c>
      <c r="H99" t="s">
        <v>24</v>
      </c>
      <c r="J99" t="s">
        <v>113</v>
      </c>
      <c r="K99" t="s">
        <v>114</v>
      </c>
      <c r="L99" t="s">
        <v>24</v>
      </c>
      <c r="M99" t="s">
        <v>27</v>
      </c>
      <c r="O99" t="s">
        <v>259</v>
      </c>
      <c r="R99" t="str">
        <f>VLOOKUP(teller_transactions[[#This Row],[Column1.name]],category!$A$2:$C$90,3,)</f>
        <v>general</v>
      </c>
      <c r="T99" t="s">
        <v>259</v>
      </c>
      <c r="U99">
        <v>47.04</v>
      </c>
      <c r="W99" t="s">
        <v>33</v>
      </c>
      <c r="X99" t="str">
        <f>VLOOKUP(teller_transactions[[#This Row],[Column1.account_id]],type!$A$2:$B$4,2,)</f>
        <v>checking</v>
      </c>
    </row>
    <row r="100" spans="3:24" x14ac:dyDescent="0.3">
      <c r="C100" t="s">
        <v>267</v>
      </c>
      <c r="G100" t="b">
        <v>0</v>
      </c>
      <c r="H100" t="s">
        <v>24</v>
      </c>
      <c r="J100" t="s">
        <v>65</v>
      </c>
      <c r="K100" t="s">
        <v>66</v>
      </c>
      <c r="L100" t="s">
        <v>24</v>
      </c>
      <c r="M100" t="s">
        <v>27</v>
      </c>
      <c r="O100" t="s">
        <v>268</v>
      </c>
      <c r="R100" t="str">
        <f>VLOOKUP(teller_transactions[[#This Row],[Column1.name]],category!$A$2:$C$90,3,)</f>
        <v>dining</v>
      </c>
      <c r="T100" t="s">
        <v>268</v>
      </c>
      <c r="U100">
        <v>38.44</v>
      </c>
      <c r="W100" t="s">
        <v>38</v>
      </c>
      <c r="X100" t="str">
        <f>VLOOKUP(teller_transactions[[#This Row],[Column1.account_id]],type!$A$2:$B$4,2,)</f>
        <v>credit card</v>
      </c>
    </row>
    <row r="101" spans="3:24" x14ac:dyDescent="0.3">
      <c r="C101" t="s">
        <v>269</v>
      </c>
      <c r="G101" t="b">
        <v>0</v>
      </c>
      <c r="H101" t="s">
        <v>24</v>
      </c>
      <c r="J101" t="s">
        <v>242</v>
      </c>
      <c r="K101" t="s">
        <v>243</v>
      </c>
      <c r="L101" t="s">
        <v>24</v>
      </c>
      <c r="M101" t="s">
        <v>27</v>
      </c>
      <c r="O101" t="s">
        <v>268</v>
      </c>
      <c r="R101" t="str">
        <f>VLOOKUP(teller_transactions[[#This Row],[Column1.name]],category!$A$2:$C$90,3,)</f>
        <v>dining</v>
      </c>
      <c r="T101" t="s">
        <v>268</v>
      </c>
      <c r="U101">
        <v>114.3</v>
      </c>
      <c r="W101" t="s">
        <v>38</v>
      </c>
      <c r="X101" t="str">
        <f>VLOOKUP(teller_transactions[[#This Row],[Column1.account_id]],type!$A$2:$B$4,2,)</f>
        <v>credit card</v>
      </c>
    </row>
    <row r="102" spans="3:24" x14ac:dyDescent="0.3">
      <c r="C102" t="s">
        <v>270</v>
      </c>
      <c r="G102" t="b">
        <v>0</v>
      </c>
      <c r="H102" t="s">
        <v>24</v>
      </c>
      <c r="J102" t="s">
        <v>120</v>
      </c>
      <c r="K102" t="s">
        <v>121</v>
      </c>
      <c r="L102" t="s">
        <v>24</v>
      </c>
      <c r="M102" t="s">
        <v>27</v>
      </c>
      <c r="O102" t="s">
        <v>268</v>
      </c>
      <c r="R102" t="str">
        <f>VLOOKUP(teller_transactions[[#This Row],[Column1.name]],category!$A$2:$C$90,3,)</f>
        <v>tax</v>
      </c>
      <c r="T102" t="s">
        <v>268</v>
      </c>
      <c r="U102">
        <v>106.66</v>
      </c>
      <c r="W102" t="s">
        <v>29</v>
      </c>
      <c r="X102" t="str">
        <f>VLOOKUP(teller_transactions[[#This Row],[Column1.account_id]],type!$A$2:$B$4,2,)</f>
        <v>savings</v>
      </c>
    </row>
    <row r="103" spans="3:24" x14ac:dyDescent="0.3">
      <c r="C103" t="s">
        <v>271</v>
      </c>
      <c r="G103" t="b">
        <v>0</v>
      </c>
      <c r="H103" t="s">
        <v>24</v>
      </c>
      <c r="J103" t="s">
        <v>153</v>
      </c>
      <c r="K103" t="s">
        <v>154</v>
      </c>
      <c r="L103" t="s">
        <v>24</v>
      </c>
      <c r="M103" t="s">
        <v>27</v>
      </c>
      <c r="O103" t="s">
        <v>268</v>
      </c>
      <c r="R103" t="str">
        <f>VLOOKUP(teller_transactions[[#This Row],[Column1.name]],category!$A$2:$C$90,3,)</f>
        <v>income</v>
      </c>
      <c r="T103" t="s">
        <v>268</v>
      </c>
      <c r="U103">
        <v>-6.77</v>
      </c>
      <c r="W103" t="s">
        <v>33</v>
      </c>
      <c r="X103" t="str">
        <f>VLOOKUP(teller_transactions[[#This Row],[Column1.account_id]],type!$A$2:$B$4,2,)</f>
        <v>checking</v>
      </c>
    </row>
    <row r="104" spans="3:24" x14ac:dyDescent="0.3">
      <c r="C104" t="s">
        <v>272</v>
      </c>
      <c r="G104" t="b">
        <v>0</v>
      </c>
      <c r="H104" t="s">
        <v>24</v>
      </c>
      <c r="J104" t="s">
        <v>120</v>
      </c>
      <c r="K104" t="s">
        <v>121</v>
      </c>
      <c r="L104" t="s">
        <v>24</v>
      </c>
      <c r="M104" t="s">
        <v>27</v>
      </c>
      <c r="O104" t="s">
        <v>268</v>
      </c>
      <c r="R104" t="str">
        <f>VLOOKUP(teller_transactions[[#This Row],[Column1.name]],category!$A$2:$C$90,3,)</f>
        <v>tax</v>
      </c>
      <c r="T104" t="s">
        <v>268</v>
      </c>
      <c r="U104">
        <v>13.23</v>
      </c>
      <c r="W104" t="s">
        <v>33</v>
      </c>
      <c r="X104" t="str">
        <f>VLOOKUP(teller_transactions[[#This Row],[Column1.account_id]],type!$A$2:$B$4,2,)</f>
        <v>checking</v>
      </c>
    </row>
    <row r="105" spans="3:24" x14ac:dyDescent="0.3">
      <c r="C105" t="s">
        <v>273</v>
      </c>
      <c r="G105" t="b">
        <v>0</v>
      </c>
      <c r="H105" t="s">
        <v>24</v>
      </c>
      <c r="J105" t="s">
        <v>164</v>
      </c>
      <c r="K105" t="s">
        <v>165</v>
      </c>
      <c r="L105" t="s">
        <v>24</v>
      </c>
      <c r="M105" t="s">
        <v>27</v>
      </c>
      <c r="O105" t="s">
        <v>274</v>
      </c>
      <c r="R105" t="str">
        <f>VLOOKUP(teller_transactions[[#This Row],[Column1.name]],category!$A$2:$C$90,3,)</f>
        <v>shopping</v>
      </c>
      <c r="T105" t="s">
        <v>274</v>
      </c>
      <c r="U105">
        <v>80.61</v>
      </c>
      <c r="W105" t="s">
        <v>38</v>
      </c>
      <c r="X105" t="str">
        <f>VLOOKUP(teller_transactions[[#This Row],[Column1.account_id]],type!$A$2:$B$4,2,)</f>
        <v>credit card</v>
      </c>
    </row>
    <row r="106" spans="3:24" x14ac:dyDescent="0.3">
      <c r="C106" t="s">
        <v>275</v>
      </c>
      <c r="G106" t="b">
        <v>0</v>
      </c>
      <c r="H106" t="s">
        <v>24</v>
      </c>
      <c r="J106" t="s">
        <v>144</v>
      </c>
      <c r="K106" t="s">
        <v>145</v>
      </c>
      <c r="L106" t="s">
        <v>24</v>
      </c>
      <c r="M106" t="s">
        <v>27</v>
      </c>
      <c r="O106" t="s">
        <v>274</v>
      </c>
      <c r="R106" t="str">
        <f>VLOOKUP(teller_transactions[[#This Row],[Column1.name]],category!$A$2:$C$90,3,)</f>
        <v>shopping</v>
      </c>
      <c r="T106" t="s">
        <v>274</v>
      </c>
      <c r="U106">
        <v>51.45</v>
      </c>
      <c r="W106" t="s">
        <v>38</v>
      </c>
      <c r="X106" t="str">
        <f>VLOOKUP(teller_transactions[[#This Row],[Column1.account_id]],type!$A$2:$B$4,2,)</f>
        <v>credit card</v>
      </c>
    </row>
    <row r="107" spans="3:24" x14ac:dyDescent="0.3">
      <c r="C107" t="s">
        <v>276</v>
      </c>
      <c r="G107" t="b">
        <v>0</v>
      </c>
      <c r="H107" t="s">
        <v>24</v>
      </c>
      <c r="J107" t="s">
        <v>40</v>
      </c>
      <c r="K107" t="s">
        <v>41</v>
      </c>
      <c r="L107" t="s">
        <v>24</v>
      </c>
      <c r="M107" t="s">
        <v>27</v>
      </c>
      <c r="O107" t="s">
        <v>274</v>
      </c>
      <c r="R107" t="str">
        <f>VLOOKUP(teller_transactions[[#This Row],[Column1.name]],category!$A$2:$C$90,3,)</f>
        <v>shopping</v>
      </c>
      <c r="T107" t="s">
        <v>274</v>
      </c>
      <c r="U107">
        <v>24.2</v>
      </c>
      <c r="W107" t="s">
        <v>38</v>
      </c>
      <c r="X107" t="str">
        <f>VLOOKUP(teller_transactions[[#This Row],[Column1.account_id]],type!$A$2:$B$4,2,)</f>
        <v>credit card</v>
      </c>
    </row>
    <row r="108" spans="3:24" x14ac:dyDescent="0.3">
      <c r="C108" t="s">
        <v>277</v>
      </c>
      <c r="G108" t="b">
        <v>0</v>
      </c>
      <c r="H108" t="s">
        <v>24</v>
      </c>
      <c r="J108" t="s">
        <v>25</v>
      </c>
      <c r="K108" t="s">
        <v>26</v>
      </c>
      <c r="L108" t="s">
        <v>24</v>
      </c>
      <c r="M108" t="s">
        <v>27</v>
      </c>
      <c r="O108" t="s">
        <v>274</v>
      </c>
      <c r="R108" t="str">
        <f>VLOOKUP(teller_transactions[[#This Row],[Column1.name]],category!$A$2:$C$90,3,)</f>
        <v>income</v>
      </c>
      <c r="T108" t="s">
        <v>274</v>
      </c>
      <c r="U108">
        <v>-6.35</v>
      </c>
      <c r="W108" t="s">
        <v>29</v>
      </c>
      <c r="X108" t="str">
        <f>VLOOKUP(teller_transactions[[#This Row],[Column1.account_id]],type!$A$2:$B$4,2,)</f>
        <v>savings</v>
      </c>
    </row>
    <row r="109" spans="3:24" x14ac:dyDescent="0.3">
      <c r="C109" t="s">
        <v>278</v>
      </c>
      <c r="G109" t="b">
        <v>0</v>
      </c>
      <c r="H109" t="s">
        <v>24</v>
      </c>
      <c r="J109" t="s">
        <v>105</v>
      </c>
      <c r="K109" t="s">
        <v>106</v>
      </c>
      <c r="L109" t="s">
        <v>24</v>
      </c>
      <c r="M109" t="s">
        <v>27</v>
      </c>
      <c r="O109" t="s">
        <v>274</v>
      </c>
      <c r="R109" t="str">
        <f>VLOOKUP(teller_transactions[[#This Row],[Column1.name]],category!$A$2:$C$90,3,)</f>
        <v>utilities</v>
      </c>
      <c r="T109" t="s">
        <v>274</v>
      </c>
      <c r="U109">
        <v>79.14</v>
      </c>
      <c r="W109" t="s">
        <v>29</v>
      </c>
      <c r="X109" t="str">
        <f>VLOOKUP(teller_transactions[[#This Row],[Column1.account_id]],type!$A$2:$B$4,2,)</f>
        <v>savings</v>
      </c>
    </row>
    <row r="110" spans="3:24" x14ac:dyDescent="0.3">
      <c r="C110" t="s">
        <v>279</v>
      </c>
      <c r="G110" t="b">
        <v>0</v>
      </c>
      <c r="H110" t="s">
        <v>24</v>
      </c>
      <c r="J110" t="s">
        <v>86</v>
      </c>
      <c r="K110" t="s">
        <v>87</v>
      </c>
      <c r="L110" t="s">
        <v>24</v>
      </c>
      <c r="M110" t="s">
        <v>27</v>
      </c>
      <c r="O110" t="s">
        <v>274</v>
      </c>
      <c r="R110" t="str">
        <f>VLOOKUP(teller_transactions[[#This Row],[Column1.name]],category!$A$2:$C$90,3,)</f>
        <v>accommodation</v>
      </c>
      <c r="T110" t="s">
        <v>274</v>
      </c>
      <c r="U110">
        <v>-63.21</v>
      </c>
      <c r="W110" t="s">
        <v>33</v>
      </c>
      <c r="X110" t="str">
        <f>VLOOKUP(teller_transactions[[#This Row],[Column1.account_id]],type!$A$2:$B$4,2,)</f>
        <v>checking</v>
      </c>
    </row>
    <row r="111" spans="3:24" x14ac:dyDescent="0.3">
      <c r="C111" t="s">
        <v>280</v>
      </c>
      <c r="G111" t="b">
        <v>0</v>
      </c>
      <c r="H111" t="s">
        <v>24</v>
      </c>
      <c r="J111" t="s">
        <v>281</v>
      </c>
      <c r="K111" t="s">
        <v>282</v>
      </c>
      <c r="L111" t="s">
        <v>24</v>
      </c>
      <c r="M111" t="s">
        <v>27</v>
      </c>
      <c r="O111" t="s">
        <v>283</v>
      </c>
      <c r="R111" t="str">
        <f>VLOOKUP(teller_transactions[[#This Row],[Column1.name]],category!$A$2:$C$90,3,)</f>
        <v>general</v>
      </c>
      <c r="T111" t="s">
        <v>283</v>
      </c>
      <c r="U111">
        <v>-95.45</v>
      </c>
      <c r="W111" t="s">
        <v>38</v>
      </c>
      <c r="X111" t="str">
        <f>VLOOKUP(teller_transactions[[#This Row],[Column1.account_id]],type!$A$2:$B$4,2,)</f>
        <v>credit card</v>
      </c>
    </row>
    <row r="112" spans="3:24" x14ac:dyDescent="0.3">
      <c r="C112" t="s">
        <v>284</v>
      </c>
      <c r="G112" t="b">
        <v>0</v>
      </c>
      <c r="H112" t="s">
        <v>24</v>
      </c>
      <c r="J112" t="s">
        <v>94</v>
      </c>
      <c r="K112" t="s">
        <v>95</v>
      </c>
      <c r="L112" t="s">
        <v>24</v>
      </c>
      <c r="M112" t="s">
        <v>27</v>
      </c>
      <c r="O112" t="s">
        <v>283</v>
      </c>
      <c r="R112" t="str">
        <f>VLOOKUP(teller_transactions[[#This Row],[Column1.name]],category!$A$2:$C$90,3,)</f>
        <v>clothing</v>
      </c>
      <c r="T112" t="s">
        <v>283</v>
      </c>
      <c r="U112">
        <v>42.49</v>
      </c>
      <c r="W112" t="s">
        <v>38</v>
      </c>
      <c r="X112" t="str">
        <f>VLOOKUP(teller_transactions[[#This Row],[Column1.account_id]],type!$A$2:$B$4,2,)</f>
        <v>credit card</v>
      </c>
    </row>
    <row r="113" spans="3:24" x14ac:dyDescent="0.3">
      <c r="C113" t="s">
        <v>285</v>
      </c>
      <c r="G113" t="b">
        <v>0</v>
      </c>
      <c r="H113" t="s">
        <v>24</v>
      </c>
      <c r="J113" t="s">
        <v>43</v>
      </c>
      <c r="K113" t="s">
        <v>147</v>
      </c>
      <c r="L113" t="s">
        <v>24</v>
      </c>
      <c r="M113" t="s">
        <v>27</v>
      </c>
      <c r="O113" t="s">
        <v>283</v>
      </c>
      <c r="R113" t="str">
        <f>VLOOKUP(teller_transactions[[#This Row],[Column1.name]],category!$A$2:$C$90,3,)</f>
        <v>general</v>
      </c>
      <c r="T113" t="s">
        <v>283</v>
      </c>
      <c r="U113">
        <v>76.28</v>
      </c>
      <c r="W113" t="s">
        <v>29</v>
      </c>
      <c r="X113" t="str">
        <f>VLOOKUP(teller_transactions[[#This Row],[Column1.account_id]],type!$A$2:$B$4,2,)</f>
        <v>savings</v>
      </c>
    </row>
    <row r="114" spans="3:24" x14ac:dyDescent="0.3">
      <c r="C114" t="s">
        <v>286</v>
      </c>
      <c r="G114" t="b">
        <v>0</v>
      </c>
      <c r="H114" t="s">
        <v>24</v>
      </c>
      <c r="J114" t="s">
        <v>31</v>
      </c>
      <c r="K114" t="s">
        <v>32</v>
      </c>
      <c r="L114" t="s">
        <v>24</v>
      </c>
      <c r="M114" t="s">
        <v>27</v>
      </c>
      <c r="O114" t="s">
        <v>283</v>
      </c>
      <c r="R114" t="str">
        <f>VLOOKUP(teller_transactions[[#This Row],[Column1.name]],category!$A$2:$C$90,3,)</f>
        <v>general</v>
      </c>
      <c r="T114" t="s">
        <v>283</v>
      </c>
      <c r="U114">
        <v>75.2</v>
      </c>
      <c r="W114" t="s">
        <v>33</v>
      </c>
      <c r="X114" t="str">
        <f>VLOOKUP(teller_transactions[[#This Row],[Column1.account_id]],type!$A$2:$B$4,2,)</f>
        <v>checking</v>
      </c>
    </row>
    <row r="115" spans="3:24" x14ac:dyDescent="0.3">
      <c r="C115" t="s">
        <v>287</v>
      </c>
      <c r="G115" t="b">
        <v>0</v>
      </c>
      <c r="H115" t="s">
        <v>24</v>
      </c>
      <c r="J115" t="s">
        <v>71</v>
      </c>
      <c r="K115" t="s">
        <v>72</v>
      </c>
      <c r="L115" t="s">
        <v>24</v>
      </c>
      <c r="M115" t="s">
        <v>27</v>
      </c>
      <c r="O115" t="s">
        <v>288</v>
      </c>
      <c r="R115" t="str">
        <f>VLOOKUP(teller_transactions[[#This Row],[Column1.name]],category!$A$2:$C$90,3,)</f>
        <v>general</v>
      </c>
      <c r="T115" t="s">
        <v>288</v>
      </c>
      <c r="U115">
        <v>12.64</v>
      </c>
      <c r="W115" t="s">
        <v>33</v>
      </c>
      <c r="X115" t="str">
        <f>VLOOKUP(teller_transactions[[#This Row],[Column1.account_id]],type!$A$2:$B$4,2,)</f>
        <v>checking</v>
      </c>
    </row>
    <row r="116" spans="3:24" x14ac:dyDescent="0.3">
      <c r="C116" t="s">
        <v>289</v>
      </c>
      <c r="G116" t="b">
        <v>0</v>
      </c>
      <c r="H116" t="s">
        <v>24</v>
      </c>
      <c r="J116" t="s">
        <v>43</v>
      </c>
      <c r="K116" t="s">
        <v>44</v>
      </c>
      <c r="L116" t="s">
        <v>24</v>
      </c>
      <c r="M116" t="s">
        <v>27</v>
      </c>
      <c r="O116" t="s">
        <v>288</v>
      </c>
      <c r="R116" t="str">
        <f>VLOOKUP(teller_transactions[[#This Row],[Column1.name]],category!$A$2:$C$90,3,)</f>
        <v>general</v>
      </c>
      <c r="T116" t="s">
        <v>288</v>
      </c>
      <c r="U116">
        <v>94.18</v>
      </c>
      <c r="W116" t="s">
        <v>33</v>
      </c>
      <c r="X116" t="str">
        <f>VLOOKUP(teller_transactions[[#This Row],[Column1.account_id]],type!$A$2:$B$4,2,)</f>
        <v>checking</v>
      </c>
    </row>
    <row r="117" spans="3:24" x14ac:dyDescent="0.3">
      <c r="C117" t="s">
        <v>290</v>
      </c>
      <c r="G117" t="b">
        <v>0</v>
      </c>
      <c r="H117" t="s">
        <v>24</v>
      </c>
      <c r="J117" t="s">
        <v>153</v>
      </c>
      <c r="K117" t="s">
        <v>154</v>
      </c>
      <c r="L117" t="s">
        <v>24</v>
      </c>
      <c r="M117" t="s">
        <v>27</v>
      </c>
      <c r="O117" t="s">
        <v>288</v>
      </c>
      <c r="R117" t="str">
        <f>VLOOKUP(teller_transactions[[#This Row],[Column1.name]],category!$A$2:$C$90,3,)</f>
        <v>income</v>
      </c>
      <c r="T117" t="s">
        <v>288</v>
      </c>
      <c r="U117">
        <v>-88.9</v>
      </c>
      <c r="W117" t="s">
        <v>33</v>
      </c>
      <c r="X117" t="str">
        <f>VLOOKUP(teller_transactions[[#This Row],[Column1.account_id]],type!$A$2:$B$4,2,)</f>
        <v>checking</v>
      </c>
    </row>
    <row r="118" spans="3:24" x14ac:dyDescent="0.3">
      <c r="C118" t="s">
        <v>291</v>
      </c>
      <c r="G118" t="b">
        <v>0</v>
      </c>
      <c r="H118" t="s">
        <v>24</v>
      </c>
      <c r="J118" t="s">
        <v>153</v>
      </c>
      <c r="K118" t="s">
        <v>154</v>
      </c>
      <c r="L118" t="s">
        <v>24</v>
      </c>
      <c r="M118" t="s">
        <v>27</v>
      </c>
      <c r="O118" t="s">
        <v>292</v>
      </c>
      <c r="R118" t="str">
        <f>VLOOKUP(teller_transactions[[#This Row],[Column1.name]],category!$A$2:$C$90,3,)</f>
        <v>income</v>
      </c>
      <c r="T118" t="s">
        <v>292</v>
      </c>
      <c r="U118">
        <v>-14.68</v>
      </c>
      <c r="W118" t="s">
        <v>29</v>
      </c>
      <c r="X118" t="str">
        <f>VLOOKUP(teller_transactions[[#This Row],[Column1.account_id]],type!$A$2:$B$4,2,)</f>
        <v>savings</v>
      </c>
    </row>
    <row r="119" spans="3:24" x14ac:dyDescent="0.3">
      <c r="C119" t="s">
        <v>293</v>
      </c>
      <c r="G119" t="b">
        <v>0</v>
      </c>
      <c r="H119" t="s">
        <v>24</v>
      </c>
      <c r="J119" t="s">
        <v>50</v>
      </c>
      <c r="K119" t="s">
        <v>51</v>
      </c>
      <c r="L119" t="s">
        <v>24</v>
      </c>
      <c r="M119" t="s">
        <v>27</v>
      </c>
      <c r="O119" t="s">
        <v>292</v>
      </c>
      <c r="R119" t="str">
        <f>VLOOKUP(teller_transactions[[#This Row],[Column1.name]],category!$A$2:$C$90,3,)</f>
        <v>tax</v>
      </c>
      <c r="T119" t="s">
        <v>292</v>
      </c>
      <c r="U119">
        <v>36.06</v>
      </c>
      <c r="W119" t="s">
        <v>29</v>
      </c>
      <c r="X119" t="str">
        <f>VLOOKUP(teller_transactions[[#This Row],[Column1.account_id]],type!$A$2:$B$4,2,)</f>
        <v>savings</v>
      </c>
    </row>
    <row r="120" spans="3:24" x14ac:dyDescent="0.3">
      <c r="C120" t="s">
        <v>294</v>
      </c>
      <c r="G120" t="b">
        <v>0</v>
      </c>
      <c r="H120" t="s">
        <v>24</v>
      </c>
      <c r="J120" t="s">
        <v>198</v>
      </c>
      <c r="K120" t="s">
        <v>199</v>
      </c>
      <c r="L120" t="s">
        <v>24</v>
      </c>
      <c r="M120" t="s">
        <v>27</v>
      </c>
      <c r="O120" t="s">
        <v>292</v>
      </c>
      <c r="R120" t="str">
        <f>VLOOKUP(teller_transactions[[#This Row],[Column1.name]],category!$A$2:$C$90,3,)</f>
        <v>general</v>
      </c>
      <c r="T120" t="s">
        <v>292</v>
      </c>
      <c r="U120">
        <v>65.099999999999994</v>
      </c>
      <c r="W120" t="s">
        <v>33</v>
      </c>
      <c r="X120" t="str">
        <f>VLOOKUP(teller_transactions[[#This Row],[Column1.account_id]],type!$A$2:$B$4,2,)</f>
        <v>checking</v>
      </c>
    </row>
    <row r="121" spans="3:24" x14ac:dyDescent="0.3">
      <c r="C121" t="s">
        <v>295</v>
      </c>
      <c r="G121" t="b">
        <v>0</v>
      </c>
      <c r="H121" t="s">
        <v>24</v>
      </c>
      <c r="J121" t="s">
        <v>296</v>
      </c>
      <c r="K121" t="s">
        <v>297</v>
      </c>
      <c r="L121" t="s">
        <v>24</v>
      </c>
      <c r="M121" t="s">
        <v>27</v>
      </c>
      <c r="O121" t="s">
        <v>298</v>
      </c>
      <c r="R121" t="str">
        <f>VLOOKUP(teller_transactions[[#This Row],[Column1.name]],category!$A$2:$C$90,3,)</f>
        <v>sport</v>
      </c>
      <c r="T121" t="s">
        <v>298</v>
      </c>
      <c r="U121">
        <v>123.04</v>
      </c>
      <c r="W121" t="s">
        <v>38</v>
      </c>
      <c r="X121" t="str">
        <f>VLOOKUP(teller_transactions[[#This Row],[Column1.account_id]],type!$A$2:$B$4,2,)</f>
        <v>credit card</v>
      </c>
    </row>
    <row r="122" spans="3:24" x14ac:dyDescent="0.3">
      <c r="C122" t="s">
        <v>299</v>
      </c>
      <c r="G122" t="b">
        <v>0</v>
      </c>
      <c r="H122" t="s">
        <v>24</v>
      </c>
      <c r="J122" t="s">
        <v>153</v>
      </c>
      <c r="K122" t="s">
        <v>154</v>
      </c>
      <c r="L122" t="s">
        <v>24</v>
      </c>
      <c r="M122" t="s">
        <v>27</v>
      </c>
      <c r="O122" t="s">
        <v>298</v>
      </c>
      <c r="R122" t="str">
        <f>VLOOKUP(teller_transactions[[#This Row],[Column1.name]],category!$A$2:$C$90,3,)</f>
        <v>income</v>
      </c>
      <c r="T122" t="s">
        <v>298</v>
      </c>
      <c r="U122">
        <v>-101.4</v>
      </c>
      <c r="W122" t="s">
        <v>29</v>
      </c>
      <c r="X122" t="str">
        <f>VLOOKUP(teller_transactions[[#This Row],[Column1.account_id]],type!$A$2:$B$4,2,)</f>
        <v>savings</v>
      </c>
    </row>
    <row r="123" spans="3:24" x14ac:dyDescent="0.3">
      <c r="C123" t="s">
        <v>300</v>
      </c>
      <c r="G123" t="b">
        <v>0</v>
      </c>
      <c r="H123" t="s">
        <v>24</v>
      </c>
      <c r="J123" t="s">
        <v>301</v>
      </c>
      <c r="K123" t="s">
        <v>302</v>
      </c>
      <c r="L123" t="s">
        <v>24</v>
      </c>
      <c r="M123" t="s">
        <v>27</v>
      </c>
      <c r="O123" t="s">
        <v>298</v>
      </c>
      <c r="R123" t="str">
        <f>VLOOKUP(teller_transactions[[#This Row],[Column1.name]],category!$A$2:$C$90,3,)</f>
        <v>education</v>
      </c>
      <c r="T123" t="s">
        <v>298</v>
      </c>
      <c r="U123">
        <v>62.8</v>
      </c>
      <c r="W123" t="s">
        <v>33</v>
      </c>
      <c r="X123" t="str">
        <f>VLOOKUP(teller_transactions[[#This Row],[Column1.account_id]],type!$A$2:$B$4,2,)</f>
        <v>checking</v>
      </c>
    </row>
    <row r="124" spans="3:24" x14ac:dyDescent="0.3">
      <c r="C124" t="s">
        <v>303</v>
      </c>
      <c r="G124" t="b">
        <v>0</v>
      </c>
      <c r="H124" t="s">
        <v>24</v>
      </c>
      <c r="J124" t="s">
        <v>50</v>
      </c>
      <c r="K124" t="s">
        <v>51</v>
      </c>
      <c r="L124" t="s">
        <v>24</v>
      </c>
      <c r="M124" t="s">
        <v>27</v>
      </c>
      <c r="O124" t="s">
        <v>304</v>
      </c>
      <c r="R124" t="str">
        <f>VLOOKUP(teller_transactions[[#This Row],[Column1.name]],category!$A$2:$C$90,3,)</f>
        <v>tax</v>
      </c>
      <c r="T124" t="s">
        <v>304</v>
      </c>
      <c r="U124">
        <v>72.23</v>
      </c>
      <c r="W124" t="s">
        <v>33</v>
      </c>
      <c r="X124" t="str">
        <f>VLOOKUP(teller_transactions[[#This Row],[Column1.account_id]],type!$A$2:$B$4,2,)</f>
        <v>checking</v>
      </c>
    </row>
    <row r="125" spans="3:24" x14ac:dyDescent="0.3">
      <c r="C125" t="s">
        <v>305</v>
      </c>
      <c r="G125" t="b">
        <v>0</v>
      </c>
      <c r="H125" t="s">
        <v>24</v>
      </c>
      <c r="J125" t="s">
        <v>171</v>
      </c>
      <c r="K125" t="s">
        <v>172</v>
      </c>
      <c r="L125" t="s">
        <v>24</v>
      </c>
      <c r="M125" t="s">
        <v>27</v>
      </c>
      <c r="O125" t="s">
        <v>306</v>
      </c>
      <c r="R125" t="str">
        <f>VLOOKUP(teller_transactions[[#This Row],[Column1.name]],category!$A$2:$C$90,3,)</f>
        <v>tax</v>
      </c>
      <c r="T125" t="s">
        <v>306</v>
      </c>
      <c r="U125">
        <v>36.58</v>
      </c>
      <c r="W125" t="s">
        <v>33</v>
      </c>
      <c r="X125" t="str">
        <f>VLOOKUP(teller_transactions[[#This Row],[Column1.account_id]],type!$A$2:$B$4,2,)</f>
        <v>checking</v>
      </c>
    </row>
    <row r="126" spans="3:24" x14ac:dyDescent="0.3">
      <c r="C126" t="s">
        <v>307</v>
      </c>
      <c r="G126" t="b">
        <v>0</v>
      </c>
      <c r="H126" t="s">
        <v>24</v>
      </c>
      <c r="J126" t="s">
        <v>105</v>
      </c>
      <c r="K126" t="s">
        <v>106</v>
      </c>
      <c r="L126" t="s">
        <v>24</v>
      </c>
      <c r="M126" t="s">
        <v>27</v>
      </c>
      <c r="O126" t="s">
        <v>308</v>
      </c>
      <c r="R126" t="str">
        <f>VLOOKUP(teller_transactions[[#This Row],[Column1.name]],category!$A$2:$C$90,3,)</f>
        <v>utilities</v>
      </c>
      <c r="T126" t="s">
        <v>308</v>
      </c>
      <c r="U126">
        <v>52.64</v>
      </c>
      <c r="W126" t="s">
        <v>29</v>
      </c>
      <c r="X126" t="str">
        <f>VLOOKUP(teller_transactions[[#This Row],[Column1.account_id]],type!$A$2:$B$4,2,)</f>
        <v>savings</v>
      </c>
    </row>
    <row r="127" spans="3:24" x14ac:dyDescent="0.3">
      <c r="C127" t="s">
        <v>309</v>
      </c>
      <c r="G127" t="b">
        <v>0</v>
      </c>
      <c r="H127" t="s">
        <v>24</v>
      </c>
      <c r="J127" t="s">
        <v>113</v>
      </c>
      <c r="K127" t="s">
        <v>114</v>
      </c>
      <c r="L127" t="s">
        <v>24</v>
      </c>
      <c r="M127" t="s">
        <v>27</v>
      </c>
      <c r="O127" t="s">
        <v>308</v>
      </c>
      <c r="R127" t="str">
        <f>VLOOKUP(teller_transactions[[#This Row],[Column1.name]],category!$A$2:$C$90,3,)</f>
        <v>general</v>
      </c>
      <c r="T127" t="s">
        <v>308</v>
      </c>
      <c r="U127">
        <v>10.95</v>
      </c>
      <c r="W127" t="s">
        <v>29</v>
      </c>
      <c r="X127" t="str">
        <f>VLOOKUP(teller_transactions[[#This Row],[Column1.account_id]],type!$A$2:$B$4,2,)</f>
        <v>savings</v>
      </c>
    </row>
    <row r="128" spans="3:24" x14ac:dyDescent="0.3">
      <c r="C128" t="s">
        <v>310</v>
      </c>
      <c r="G128" t="b">
        <v>0</v>
      </c>
      <c r="H128" t="s">
        <v>24</v>
      </c>
      <c r="J128" t="s">
        <v>25</v>
      </c>
      <c r="K128" t="s">
        <v>26</v>
      </c>
      <c r="L128" t="s">
        <v>24</v>
      </c>
      <c r="M128" t="s">
        <v>27</v>
      </c>
      <c r="O128" t="s">
        <v>308</v>
      </c>
      <c r="R128" t="str">
        <f>VLOOKUP(teller_transactions[[#This Row],[Column1.name]],category!$A$2:$C$90,3,)</f>
        <v>income</v>
      </c>
      <c r="T128" t="s">
        <v>308</v>
      </c>
      <c r="U128">
        <v>-109.05</v>
      </c>
      <c r="W128" t="s">
        <v>33</v>
      </c>
      <c r="X128" t="str">
        <f>VLOOKUP(teller_transactions[[#This Row],[Column1.account_id]],type!$A$2:$B$4,2,)</f>
        <v>checking</v>
      </c>
    </row>
    <row r="129" spans="3:24" x14ac:dyDescent="0.3">
      <c r="C129" t="s">
        <v>311</v>
      </c>
      <c r="G129" t="b">
        <v>0</v>
      </c>
      <c r="H129" t="s">
        <v>24</v>
      </c>
      <c r="J129" t="s">
        <v>198</v>
      </c>
      <c r="K129" t="s">
        <v>199</v>
      </c>
      <c r="L129" t="s">
        <v>24</v>
      </c>
      <c r="M129" t="s">
        <v>27</v>
      </c>
      <c r="O129" t="s">
        <v>308</v>
      </c>
      <c r="R129" t="str">
        <f>VLOOKUP(teller_transactions[[#This Row],[Column1.name]],category!$A$2:$C$90,3,)</f>
        <v>general</v>
      </c>
      <c r="T129" t="s">
        <v>308</v>
      </c>
      <c r="U129">
        <v>103.98</v>
      </c>
      <c r="W129" t="s">
        <v>33</v>
      </c>
      <c r="X129" t="str">
        <f>VLOOKUP(teller_transactions[[#This Row],[Column1.account_id]],type!$A$2:$B$4,2,)</f>
        <v>checking</v>
      </c>
    </row>
    <row r="130" spans="3:24" x14ac:dyDescent="0.3">
      <c r="C130" t="s">
        <v>312</v>
      </c>
      <c r="G130" t="b">
        <v>0</v>
      </c>
      <c r="H130" t="s">
        <v>24</v>
      </c>
      <c r="J130" t="s">
        <v>105</v>
      </c>
      <c r="K130" t="s">
        <v>106</v>
      </c>
      <c r="L130" t="s">
        <v>24</v>
      </c>
      <c r="M130" t="s">
        <v>27</v>
      </c>
      <c r="O130" t="s">
        <v>313</v>
      </c>
      <c r="R130" t="str">
        <f>VLOOKUP(teller_transactions[[#This Row],[Column1.name]],category!$A$2:$C$90,3,)</f>
        <v>utilities</v>
      </c>
      <c r="T130" t="s">
        <v>313</v>
      </c>
      <c r="U130">
        <v>50.5</v>
      </c>
      <c r="W130" t="s">
        <v>29</v>
      </c>
      <c r="X130" t="str">
        <f>VLOOKUP(teller_transactions[[#This Row],[Column1.account_id]],type!$A$2:$B$4,2,)</f>
        <v>savings</v>
      </c>
    </row>
    <row r="131" spans="3:24" x14ac:dyDescent="0.3">
      <c r="C131" t="s">
        <v>314</v>
      </c>
      <c r="G131" t="b">
        <v>0</v>
      </c>
      <c r="H131" t="s">
        <v>24</v>
      </c>
      <c r="J131" t="s">
        <v>315</v>
      </c>
      <c r="K131" t="s">
        <v>316</v>
      </c>
      <c r="L131" t="s">
        <v>24</v>
      </c>
      <c r="M131" t="s">
        <v>27</v>
      </c>
      <c r="O131" t="s">
        <v>313</v>
      </c>
      <c r="R131" t="str">
        <f>VLOOKUP(teller_transactions[[#This Row],[Column1.name]],category!$A$2:$C$90,3,)</f>
        <v>shopping</v>
      </c>
      <c r="T131" t="s">
        <v>313</v>
      </c>
      <c r="U131">
        <v>27.06</v>
      </c>
      <c r="W131" t="s">
        <v>29</v>
      </c>
      <c r="X131" t="str">
        <f>VLOOKUP(teller_transactions[[#This Row],[Column1.account_id]],type!$A$2:$B$4,2,)</f>
        <v>savings</v>
      </c>
    </row>
    <row r="132" spans="3:24" x14ac:dyDescent="0.3">
      <c r="C132" t="s">
        <v>317</v>
      </c>
      <c r="G132" t="b">
        <v>0</v>
      </c>
      <c r="H132" t="s">
        <v>24</v>
      </c>
      <c r="J132" t="s">
        <v>50</v>
      </c>
      <c r="K132" t="s">
        <v>51</v>
      </c>
      <c r="L132" t="s">
        <v>24</v>
      </c>
      <c r="M132" t="s">
        <v>27</v>
      </c>
      <c r="O132" t="s">
        <v>313</v>
      </c>
      <c r="R132" t="str">
        <f>VLOOKUP(teller_transactions[[#This Row],[Column1.name]],category!$A$2:$C$90,3,)</f>
        <v>tax</v>
      </c>
      <c r="T132" t="s">
        <v>313</v>
      </c>
      <c r="U132">
        <v>35.869999999999997</v>
      </c>
      <c r="W132" t="s">
        <v>33</v>
      </c>
      <c r="X132" t="str">
        <f>VLOOKUP(teller_transactions[[#This Row],[Column1.account_id]],type!$A$2:$B$4,2,)</f>
        <v>checking</v>
      </c>
    </row>
    <row r="133" spans="3:24" x14ac:dyDescent="0.3">
      <c r="C133" t="s">
        <v>318</v>
      </c>
      <c r="G133" t="b">
        <v>0</v>
      </c>
      <c r="H133" t="s">
        <v>24</v>
      </c>
      <c r="J133" t="s">
        <v>319</v>
      </c>
      <c r="K133" t="s">
        <v>320</v>
      </c>
      <c r="L133" t="s">
        <v>24</v>
      </c>
      <c r="M133" t="s">
        <v>27</v>
      </c>
      <c r="O133" t="s">
        <v>321</v>
      </c>
      <c r="R133" t="str">
        <f>VLOOKUP(teller_transactions[[#This Row],[Column1.name]],category!$A$2:$C$90,3,)</f>
        <v>dining</v>
      </c>
      <c r="T133" t="s">
        <v>321</v>
      </c>
      <c r="U133">
        <v>14.3</v>
      </c>
      <c r="W133" t="s">
        <v>38</v>
      </c>
      <c r="X133" t="str">
        <f>VLOOKUP(teller_transactions[[#This Row],[Column1.account_id]],type!$A$2:$B$4,2,)</f>
        <v>credit card</v>
      </c>
    </row>
    <row r="134" spans="3:24" x14ac:dyDescent="0.3">
      <c r="C134" t="s">
        <v>322</v>
      </c>
      <c r="G134" t="b">
        <v>0</v>
      </c>
      <c r="H134" t="s">
        <v>24</v>
      </c>
      <c r="J134" t="s">
        <v>134</v>
      </c>
      <c r="K134" t="s">
        <v>135</v>
      </c>
      <c r="L134" t="s">
        <v>24</v>
      </c>
      <c r="M134" t="s">
        <v>27</v>
      </c>
      <c r="O134" t="s">
        <v>321</v>
      </c>
      <c r="R134" t="str">
        <f>VLOOKUP(teller_transactions[[#This Row],[Column1.name]],category!$A$2:$C$90,3,)</f>
        <v>general</v>
      </c>
      <c r="T134" t="s">
        <v>321</v>
      </c>
      <c r="U134">
        <v>55.08</v>
      </c>
      <c r="W134" t="s">
        <v>38</v>
      </c>
      <c r="X134" t="str">
        <f>VLOOKUP(teller_transactions[[#This Row],[Column1.account_id]],type!$A$2:$B$4,2,)</f>
        <v>credit card</v>
      </c>
    </row>
    <row r="135" spans="3:24" x14ac:dyDescent="0.3">
      <c r="C135" t="s">
        <v>323</v>
      </c>
      <c r="G135" t="b">
        <v>0</v>
      </c>
      <c r="H135" t="s">
        <v>24</v>
      </c>
      <c r="J135" t="s">
        <v>31</v>
      </c>
      <c r="K135" t="s">
        <v>32</v>
      </c>
      <c r="L135" t="s">
        <v>24</v>
      </c>
      <c r="M135" t="s">
        <v>27</v>
      </c>
      <c r="O135" t="s">
        <v>321</v>
      </c>
      <c r="R135" t="str">
        <f>VLOOKUP(teller_transactions[[#This Row],[Column1.name]],category!$A$2:$C$90,3,)</f>
        <v>general</v>
      </c>
      <c r="T135" t="s">
        <v>321</v>
      </c>
      <c r="U135">
        <v>124.03</v>
      </c>
      <c r="W135" t="s">
        <v>29</v>
      </c>
      <c r="X135" t="str">
        <f>VLOOKUP(teller_transactions[[#This Row],[Column1.account_id]],type!$A$2:$B$4,2,)</f>
        <v>savings</v>
      </c>
    </row>
    <row r="136" spans="3:24" x14ac:dyDescent="0.3">
      <c r="C136" t="s">
        <v>324</v>
      </c>
      <c r="G136" t="b">
        <v>0</v>
      </c>
      <c r="H136" t="s">
        <v>24</v>
      </c>
      <c r="J136" t="s">
        <v>325</v>
      </c>
      <c r="K136" t="s">
        <v>282</v>
      </c>
      <c r="L136" t="s">
        <v>24</v>
      </c>
      <c r="M136" t="s">
        <v>27</v>
      </c>
      <c r="O136" t="s">
        <v>321</v>
      </c>
      <c r="R136" t="str">
        <f>VLOOKUP(teller_transactions[[#This Row],[Column1.name]],category!$A$2:$C$90,3,)</f>
        <v>home</v>
      </c>
      <c r="T136" t="s">
        <v>321</v>
      </c>
      <c r="U136">
        <v>96.05</v>
      </c>
      <c r="W136" t="s">
        <v>29</v>
      </c>
      <c r="X136" t="str">
        <f>VLOOKUP(teller_transactions[[#This Row],[Column1.account_id]],type!$A$2:$B$4,2,)</f>
        <v>savings</v>
      </c>
    </row>
    <row r="137" spans="3:24" x14ac:dyDescent="0.3">
      <c r="C137" t="s">
        <v>326</v>
      </c>
      <c r="G137" t="b">
        <v>0</v>
      </c>
      <c r="H137" t="s">
        <v>24</v>
      </c>
      <c r="J137" t="s">
        <v>58</v>
      </c>
      <c r="K137" t="s">
        <v>59</v>
      </c>
      <c r="L137" t="s">
        <v>24</v>
      </c>
      <c r="M137" t="s">
        <v>27</v>
      </c>
      <c r="O137" t="s">
        <v>321</v>
      </c>
      <c r="R137" t="str">
        <f>VLOOKUP(teller_transactions[[#This Row],[Column1.name]],category!$A$2:$C$90,3,)</f>
        <v>general</v>
      </c>
      <c r="T137" t="s">
        <v>321</v>
      </c>
      <c r="U137">
        <v>97.42</v>
      </c>
      <c r="W137" t="s">
        <v>33</v>
      </c>
      <c r="X137" t="str">
        <f>VLOOKUP(teller_transactions[[#This Row],[Column1.account_id]],type!$A$2:$B$4,2,)</f>
        <v>checking</v>
      </c>
    </row>
    <row r="138" spans="3:24" x14ac:dyDescent="0.3">
      <c r="C138" t="s">
        <v>327</v>
      </c>
      <c r="G138" t="b">
        <v>0</v>
      </c>
      <c r="H138" t="s">
        <v>24</v>
      </c>
      <c r="J138" t="s">
        <v>144</v>
      </c>
      <c r="K138" t="s">
        <v>145</v>
      </c>
      <c r="L138" t="s">
        <v>24</v>
      </c>
      <c r="M138" t="s">
        <v>27</v>
      </c>
      <c r="O138" t="s">
        <v>328</v>
      </c>
      <c r="R138" t="str">
        <f>VLOOKUP(teller_transactions[[#This Row],[Column1.name]],category!$A$2:$C$90,3,)</f>
        <v>shopping</v>
      </c>
      <c r="T138" t="s">
        <v>328</v>
      </c>
      <c r="U138">
        <v>32.93</v>
      </c>
      <c r="W138" t="s">
        <v>38</v>
      </c>
      <c r="X138" t="str">
        <f>VLOOKUP(teller_transactions[[#This Row],[Column1.account_id]],type!$A$2:$B$4,2,)</f>
        <v>credit card</v>
      </c>
    </row>
    <row r="139" spans="3:24" x14ac:dyDescent="0.3">
      <c r="C139" t="s">
        <v>329</v>
      </c>
      <c r="G139" t="b">
        <v>0</v>
      </c>
      <c r="H139" t="s">
        <v>24</v>
      </c>
      <c r="J139" t="s">
        <v>50</v>
      </c>
      <c r="K139" t="s">
        <v>51</v>
      </c>
      <c r="L139" t="s">
        <v>24</v>
      </c>
      <c r="M139" t="s">
        <v>27</v>
      </c>
      <c r="O139" t="s">
        <v>328</v>
      </c>
      <c r="R139" t="str">
        <f>VLOOKUP(teller_transactions[[#This Row],[Column1.name]],category!$A$2:$C$90,3,)</f>
        <v>tax</v>
      </c>
      <c r="T139" t="s">
        <v>328</v>
      </c>
      <c r="U139">
        <v>30.83</v>
      </c>
      <c r="W139" t="s">
        <v>38</v>
      </c>
      <c r="X139" t="str">
        <f>VLOOKUP(teller_transactions[[#This Row],[Column1.account_id]],type!$A$2:$B$4,2,)</f>
        <v>credit card</v>
      </c>
    </row>
    <row r="140" spans="3:24" x14ac:dyDescent="0.3">
      <c r="C140" t="s">
        <v>330</v>
      </c>
      <c r="G140" t="b">
        <v>0</v>
      </c>
      <c r="H140" t="s">
        <v>24</v>
      </c>
      <c r="J140" t="s">
        <v>86</v>
      </c>
      <c r="K140" t="s">
        <v>87</v>
      </c>
      <c r="L140" t="s">
        <v>24</v>
      </c>
      <c r="M140" t="s">
        <v>27</v>
      </c>
      <c r="O140" t="s">
        <v>328</v>
      </c>
      <c r="R140" t="str">
        <f>VLOOKUP(teller_transactions[[#This Row],[Column1.name]],category!$A$2:$C$90,3,)</f>
        <v>accommodation</v>
      </c>
      <c r="T140" t="s">
        <v>328</v>
      </c>
      <c r="U140">
        <v>-43.11</v>
      </c>
      <c r="W140" t="s">
        <v>38</v>
      </c>
      <c r="X140" t="str">
        <f>VLOOKUP(teller_transactions[[#This Row],[Column1.account_id]],type!$A$2:$B$4,2,)</f>
        <v>credit card</v>
      </c>
    </row>
    <row r="141" spans="3:24" x14ac:dyDescent="0.3">
      <c r="C141" t="s">
        <v>331</v>
      </c>
      <c r="G141" t="b">
        <v>0</v>
      </c>
      <c r="H141" t="s">
        <v>24</v>
      </c>
      <c r="J141" t="s">
        <v>105</v>
      </c>
      <c r="K141" t="s">
        <v>106</v>
      </c>
      <c r="L141" t="s">
        <v>24</v>
      </c>
      <c r="M141" t="s">
        <v>27</v>
      </c>
      <c r="O141" t="s">
        <v>328</v>
      </c>
      <c r="R141" t="str">
        <f>VLOOKUP(teller_transactions[[#This Row],[Column1.name]],category!$A$2:$C$90,3,)</f>
        <v>utilities</v>
      </c>
      <c r="T141" t="s">
        <v>328</v>
      </c>
      <c r="U141">
        <v>85.35</v>
      </c>
      <c r="W141" t="s">
        <v>29</v>
      </c>
      <c r="X141" t="str">
        <f>VLOOKUP(teller_transactions[[#This Row],[Column1.account_id]],type!$A$2:$B$4,2,)</f>
        <v>savings</v>
      </c>
    </row>
    <row r="142" spans="3:24" x14ac:dyDescent="0.3">
      <c r="C142" t="s">
        <v>332</v>
      </c>
      <c r="G142" t="b">
        <v>0</v>
      </c>
      <c r="H142" t="s">
        <v>24</v>
      </c>
      <c r="J142" t="s">
        <v>333</v>
      </c>
      <c r="K142" t="s">
        <v>334</v>
      </c>
      <c r="L142" t="s">
        <v>24</v>
      </c>
      <c r="M142" t="s">
        <v>27</v>
      </c>
      <c r="O142" t="s">
        <v>328</v>
      </c>
      <c r="R142" t="str">
        <f>VLOOKUP(teller_transactions[[#This Row],[Column1.name]],category!$A$2:$C$90,3,)</f>
        <v>office</v>
      </c>
      <c r="T142" t="s">
        <v>328</v>
      </c>
      <c r="U142">
        <v>40.81</v>
      </c>
      <c r="W142" t="s">
        <v>29</v>
      </c>
      <c r="X142" t="str">
        <f>VLOOKUP(teller_transactions[[#This Row],[Column1.account_id]],type!$A$2:$B$4,2,)</f>
        <v>savings</v>
      </c>
    </row>
    <row r="143" spans="3:24" x14ac:dyDescent="0.3">
      <c r="C143" t="s">
        <v>335</v>
      </c>
      <c r="G143" t="b">
        <v>0</v>
      </c>
      <c r="H143" t="s">
        <v>24</v>
      </c>
      <c r="J143" t="s">
        <v>50</v>
      </c>
      <c r="K143" t="s">
        <v>51</v>
      </c>
      <c r="L143" t="s">
        <v>24</v>
      </c>
      <c r="M143" t="s">
        <v>27</v>
      </c>
      <c r="O143" t="s">
        <v>328</v>
      </c>
      <c r="R143" t="str">
        <f>VLOOKUP(teller_transactions[[#This Row],[Column1.name]],category!$A$2:$C$90,3,)</f>
        <v>tax</v>
      </c>
      <c r="T143" t="s">
        <v>328</v>
      </c>
      <c r="U143">
        <v>30.89</v>
      </c>
      <c r="W143" t="s">
        <v>33</v>
      </c>
      <c r="X143" t="str">
        <f>VLOOKUP(teller_transactions[[#This Row],[Column1.account_id]],type!$A$2:$B$4,2,)</f>
        <v>checking</v>
      </c>
    </row>
    <row r="144" spans="3:24" x14ac:dyDescent="0.3">
      <c r="C144" t="s">
        <v>336</v>
      </c>
      <c r="G144" t="b">
        <v>0</v>
      </c>
      <c r="H144" t="s">
        <v>24</v>
      </c>
      <c r="J144" t="s">
        <v>137</v>
      </c>
      <c r="K144" t="s">
        <v>138</v>
      </c>
      <c r="L144" t="s">
        <v>24</v>
      </c>
      <c r="M144" t="s">
        <v>27</v>
      </c>
      <c r="O144" t="s">
        <v>337</v>
      </c>
      <c r="R144" t="str">
        <f>VLOOKUP(teller_transactions[[#This Row],[Column1.name]],category!$A$2:$C$90,3,)</f>
        <v>clothing</v>
      </c>
      <c r="T144" t="s">
        <v>337</v>
      </c>
      <c r="U144">
        <v>120.6</v>
      </c>
      <c r="W144" t="s">
        <v>38</v>
      </c>
      <c r="X144" t="str">
        <f>VLOOKUP(teller_transactions[[#This Row],[Column1.account_id]],type!$A$2:$B$4,2,)</f>
        <v>credit card</v>
      </c>
    </row>
    <row r="145" spans="3:24" x14ac:dyDescent="0.3">
      <c r="C145" t="s">
        <v>338</v>
      </c>
      <c r="G145" t="b">
        <v>0</v>
      </c>
      <c r="H145" t="s">
        <v>24</v>
      </c>
      <c r="J145" t="s">
        <v>156</v>
      </c>
      <c r="K145" t="s">
        <v>157</v>
      </c>
      <c r="L145" t="s">
        <v>24</v>
      </c>
      <c r="M145" t="s">
        <v>27</v>
      </c>
      <c r="O145" t="s">
        <v>337</v>
      </c>
      <c r="R145" t="str">
        <f>VLOOKUP(teller_transactions[[#This Row],[Column1.name]],category!$A$2:$C$90,3,)</f>
        <v>general</v>
      </c>
      <c r="T145" t="s">
        <v>337</v>
      </c>
      <c r="U145">
        <v>60.16</v>
      </c>
      <c r="W145" t="s">
        <v>29</v>
      </c>
      <c r="X145" t="str">
        <f>VLOOKUP(teller_transactions[[#This Row],[Column1.account_id]],type!$A$2:$B$4,2,)</f>
        <v>savings</v>
      </c>
    </row>
    <row r="146" spans="3:24" x14ac:dyDescent="0.3">
      <c r="C146" t="s">
        <v>339</v>
      </c>
      <c r="G146" t="b">
        <v>0</v>
      </c>
      <c r="H146" t="s">
        <v>24</v>
      </c>
      <c r="J146" t="s">
        <v>120</v>
      </c>
      <c r="K146" t="s">
        <v>121</v>
      </c>
      <c r="L146" t="s">
        <v>24</v>
      </c>
      <c r="M146" t="s">
        <v>27</v>
      </c>
      <c r="O146" t="s">
        <v>337</v>
      </c>
      <c r="R146" t="str">
        <f>VLOOKUP(teller_transactions[[#This Row],[Column1.name]],category!$A$2:$C$90,3,)</f>
        <v>tax</v>
      </c>
      <c r="T146" t="s">
        <v>337</v>
      </c>
      <c r="U146">
        <v>8.3699999999999992</v>
      </c>
      <c r="W146" t="s">
        <v>29</v>
      </c>
      <c r="X146" t="str">
        <f>VLOOKUP(teller_transactions[[#This Row],[Column1.account_id]],type!$A$2:$B$4,2,)</f>
        <v>savings</v>
      </c>
    </row>
    <row r="147" spans="3:24" x14ac:dyDescent="0.3">
      <c r="C147" t="s">
        <v>340</v>
      </c>
      <c r="G147" t="b">
        <v>0</v>
      </c>
      <c r="H147" t="s">
        <v>24</v>
      </c>
      <c r="J147" t="s">
        <v>189</v>
      </c>
      <c r="K147" t="s">
        <v>190</v>
      </c>
      <c r="L147" t="s">
        <v>24</v>
      </c>
      <c r="M147" t="s">
        <v>27</v>
      </c>
      <c r="O147" t="s">
        <v>341</v>
      </c>
      <c r="R147" t="str">
        <f>VLOOKUP(teller_transactions[[#This Row],[Column1.name]],category!$A$2:$C$90,3,)</f>
        <v>phone</v>
      </c>
      <c r="T147" t="s">
        <v>341</v>
      </c>
      <c r="U147">
        <v>47.91</v>
      </c>
      <c r="W147" t="s">
        <v>38</v>
      </c>
      <c r="X147" t="str">
        <f>VLOOKUP(teller_transactions[[#This Row],[Column1.account_id]],type!$A$2:$B$4,2,)</f>
        <v>credit card</v>
      </c>
    </row>
    <row r="148" spans="3:24" x14ac:dyDescent="0.3">
      <c r="C148" t="s">
        <v>342</v>
      </c>
      <c r="G148" t="b">
        <v>0</v>
      </c>
      <c r="H148" t="s">
        <v>24</v>
      </c>
      <c r="J148" t="s">
        <v>343</v>
      </c>
      <c r="K148" t="s">
        <v>344</v>
      </c>
      <c r="L148" t="s">
        <v>24</v>
      </c>
      <c r="M148" t="s">
        <v>27</v>
      </c>
      <c r="O148" t="s">
        <v>341</v>
      </c>
      <c r="R148" t="str">
        <f>VLOOKUP(teller_transactions[[#This Row],[Column1.name]],category!$A$2:$C$90,3,)</f>
        <v>transportation</v>
      </c>
      <c r="T148" t="s">
        <v>341</v>
      </c>
      <c r="U148">
        <v>96.41</v>
      </c>
      <c r="W148" t="s">
        <v>38</v>
      </c>
      <c r="X148" t="str">
        <f>VLOOKUP(teller_transactions[[#This Row],[Column1.account_id]],type!$A$2:$B$4,2,)</f>
        <v>credit card</v>
      </c>
    </row>
    <row r="149" spans="3:24" x14ac:dyDescent="0.3">
      <c r="C149" t="s">
        <v>345</v>
      </c>
      <c r="G149" t="b">
        <v>0</v>
      </c>
      <c r="H149" t="s">
        <v>24</v>
      </c>
      <c r="J149" t="s">
        <v>120</v>
      </c>
      <c r="K149" t="s">
        <v>121</v>
      </c>
      <c r="L149" t="s">
        <v>24</v>
      </c>
      <c r="M149" t="s">
        <v>27</v>
      </c>
      <c r="O149" t="s">
        <v>341</v>
      </c>
      <c r="R149" t="str">
        <f>VLOOKUP(teller_transactions[[#This Row],[Column1.name]],category!$A$2:$C$90,3,)</f>
        <v>tax</v>
      </c>
      <c r="T149" t="s">
        <v>341</v>
      </c>
      <c r="U149">
        <v>24.02</v>
      </c>
      <c r="W149" t="s">
        <v>33</v>
      </c>
      <c r="X149" t="str">
        <f>VLOOKUP(teller_transactions[[#This Row],[Column1.account_id]],type!$A$2:$B$4,2,)</f>
        <v>checking</v>
      </c>
    </row>
    <row r="150" spans="3:24" x14ac:dyDescent="0.3">
      <c r="C150" t="s">
        <v>346</v>
      </c>
      <c r="G150" t="b">
        <v>0</v>
      </c>
      <c r="H150" t="s">
        <v>24</v>
      </c>
      <c r="J150" t="s">
        <v>347</v>
      </c>
      <c r="K150" t="s">
        <v>348</v>
      </c>
      <c r="L150" t="s">
        <v>24</v>
      </c>
      <c r="M150" t="s">
        <v>27</v>
      </c>
      <c r="O150" t="s">
        <v>341</v>
      </c>
      <c r="R150" t="str">
        <f>VLOOKUP(teller_transactions[[#This Row],[Column1.name]],category!$A$2:$C$90,3,)</f>
        <v>loan</v>
      </c>
      <c r="T150" t="s">
        <v>341</v>
      </c>
      <c r="U150">
        <v>43.49</v>
      </c>
      <c r="W150" t="s">
        <v>33</v>
      </c>
      <c r="X150" t="str">
        <f>VLOOKUP(teller_transactions[[#This Row],[Column1.account_id]],type!$A$2:$B$4,2,)</f>
        <v>checking</v>
      </c>
    </row>
    <row r="151" spans="3:24" x14ac:dyDescent="0.3">
      <c r="C151" t="s">
        <v>349</v>
      </c>
      <c r="G151" t="b">
        <v>0</v>
      </c>
      <c r="H151" t="s">
        <v>24</v>
      </c>
      <c r="J151" t="s">
        <v>347</v>
      </c>
      <c r="K151" t="s">
        <v>348</v>
      </c>
      <c r="L151" t="s">
        <v>24</v>
      </c>
      <c r="M151" t="s">
        <v>27</v>
      </c>
      <c r="O151" t="s">
        <v>341</v>
      </c>
      <c r="R151" t="str">
        <f>VLOOKUP(teller_transactions[[#This Row],[Column1.name]],category!$A$2:$C$90,3,)</f>
        <v>loan</v>
      </c>
      <c r="T151" t="s">
        <v>341</v>
      </c>
      <c r="U151">
        <v>21.83</v>
      </c>
      <c r="W151" t="s">
        <v>33</v>
      </c>
      <c r="X151" t="str">
        <f>VLOOKUP(teller_transactions[[#This Row],[Column1.account_id]],type!$A$2:$B$4,2,)</f>
        <v>checking</v>
      </c>
    </row>
    <row r="152" spans="3:24" x14ac:dyDescent="0.3">
      <c r="C152" t="s">
        <v>350</v>
      </c>
      <c r="G152" t="b">
        <v>0</v>
      </c>
      <c r="H152" t="s">
        <v>24</v>
      </c>
      <c r="J152" t="s">
        <v>351</v>
      </c>
      <c r="K152" t="s">
        <v>352</v>
      </c>
      <c r="L152" t="s">
        <v>24</v>
      </c>
      <c r="M152" t="s">
        <v>27</v>
      </c>
      <c r="O152" t="s">
        <v>353</v>
      </c>
      <c r="R152" t="str">
        <f>VLOOKUP(teller_transactions[[#This Row],[Column1.name]],category!$A$2:$C$90,3,)</f>
        <v>groceries</v>
      </c>
      <c r="T152" t="s">
        <v>353</v>
      </c>
      <c r="U152">
        <v>31.99</v>
      </c>
      <c r="W152" t="s">
        <v>38</v>
      </c>
      <c r="X152" t="str">
        <f>VLOOKUP(teller_transactions[[#This Row],[Column1.account_id]],type!$A$2:$B$4,2,)</f>
        <v>credit card</v>
      </c>
    </row>
    <row r="153" spans="3:24" x14ac:dyDescent="0.3">
      <c r="C153" t="s">
        <v>354</v>
      </c>
      <c r="G153" t="b">
        <v>0</v>
      </c>
      <c r="H153" t="s">
        <v>24</v>
      </c>
      <c r="J153" t="s">
        <v>50</v>
      </c>
      <c r="K153" t="s">
        <v>51</v>
      </c>
      <c r="L153" t="s">
        <v>24</v>
      </c>
      <c r="M153" t="s">
        <v>27</v>
      </c>
      <c r="O153" t="s">
        <v>353</v>
      </c>
      <c r="R153" t="str">
        <f>VLOOKUP(teller_transactions[[#This Row],[Column1.name]],category!$A$2:$C$90,3,)</f>
        <v>tax</v>
      </c>
      <c r="T153" t="s">
        <v>353</v>
      </c>
      <c r="U153">
        <v>61.5</v>
      </c>
      <c r="W153" t="s">
        <v>38</v>
      </c>
      <c r="X153" t="str">
        <f>VLOOKUP(teller_transactions[[#This Row],[Column1.account_id]],type!$A$2:$B$4,2,)</f>
        <v>credit card</v>
      </c>
    </row>
    <row r="154" spans="3:24" x14ac:dyDescent="0.3">
      <c r="C154" t="s">
        <v>355</v>
      </c>
      <c r="G154" t="b">
        <v>0</v>
      </c>
      <c r="H154" t="s">
        <v>24</v>
      </c>
      <c r="J154" t="s">
        <v>356</v>
      </c>
      <c r="K154" t="s">
        <v>357</v>
      </c>
      <c r="L154" t="s">
        <v>24</v>
      </c>
      <c r="M154" t="s">
        <v>27</v>
      </c>
      <c r="O154" t="s">
        <v>353</v>
      </c>
      <c r="R154" t="str">
        <f>VLOOKUP(teller_transactions[[#This Row],[Column1.name]],category!$A$2:$C$90,3,)</f>
        <v>dining</v>
      </c>
      <c r="T154" t="s">
        <v>353</v>
      </c>
      <c r="U154">
        <v>112.26</v>
      </c>
      <c r="W154" t="s">
        <v>29</v>
      </c>
      <c r="X154" t="str">
        <f>VLOOKUP(teller_transactions[[#This Row],[Column1.account_id]],type!$A$2:$B$4,2,)</f>
        <v>savings</v>
      </c>
    </row>
    <row r="155" spans="3:24" x14ac:dyDescent="0.3">
      <c r="C155" t="s">
        <v>358</v>
      </c>
      <c r="G155" t="b">
        <v>0</v>
      </c>
      <c r="H155" t="s">
        <v>24</v>
      </c>
      <c r="J155" t="s">
        <v>359</v>
      </c>
      <c r="K155" t="s">
        <v>360</v>
      </c>
      <c r="L155" t="s">
        <v>24</v>
      </c>
      <c r="M155" t="s">
        <v>27</v>
      </c>
      <c r="O155" t="s">
        <v>353</v>
      </c>
      <c r="R155" t="str">
        <f>VLOOKUP(teller_transactions[[#This Row],[Column1.name]],category!$A$2:$C$90,3,)</f>
        <v>dining</v>
      </c>
      <c r="T155" t="s">
        <v>353</v>
      </c>
      <c r="U155">
        <v>82.75</v>
      </c>
      <c r="W155" t="s">
        <v>33</v>
      </c>
      <c r="X155" t="str">
        <f>VLOOKUP(teller_transactions[[#This Row],[Column1.account_id]],type!$A$2:$B$4,2,)</f>
        <v>checking</v>
      </c>
    </row>
    <row r="156" spans="3:24" x14ac:dyDescent="0.3">
      <c r="C156" t="s">
        <v>361</v>
      </c>
      <c r="G156" t="b">
        <v>0</v>
      </c>
      <c r="H156" t="s">
        <v>24</v>
      </c>
      <c r="J156" t="s">
        <v>205</v>
      </c>
      <c r="K156" t="s">
        <v>206</v>
      </c>
      <c r="L156" t="s">
        <v>24</v>
      </c>
      <c r="M156" t="s">
        <v>27</v>
      </c>
      <c r="O156" t="s">
        <v>362</v>
      </c>
      <c r="R156" t="str">
        <f>VLOOKUP(teller_transactions[[#This Row],[Column1.name]],category!$A$2:$C$90,3,)</f>
        <v>dining</v>
      </c>
      <c r="T156" t="s">
        <v>362</v>
      </c>
      <c r="U156">
        <v>117.13</v>
      </c>
      <c r="W156" t="s">
        <v>38</v>
      </c>
      <c r="X156" t="str">
        <f>VLOOKUP(teller_transactions[[#This Row],[Column1.account_id]],type!$A$2:$B$4,2,)</f>
        <v>credit card</v>
      </c>
    </row>
    <row r="157" spans="3:24" x14ac:dyDescent="0.3">
      <c r="C157" t="s">
        <v>363</v>
      </c>
      <c r="G157" t="b">
        <v>0</v>
      </c>
      <c r="H157" t="s">
        <v>24</v>
      </c>
      <c r="J157" t="s">
        <v>208</v>
      </c>
      <c r="K157" t="s">
        <v>209</v>
      </c>
      <c r="L157" t="s">
        <v>24</v>
      </c>
      <c r="M157" t="s">
        <v>27</v>
      </c>
      <c r="O157" t="s">
        <v>362</v>
      </c>
      <c r="R157" t="str">
        <f>VLOOKUP(teller_transactions[[#This Row],[Column1.name]],category!$A$2:$C$90,3,)</f>
        <v>dining</v>
      </c>
      <c r="T157" t="s">
        <v>362</v>
      </c>
      <c r="U157">
        <v>116.25</v>
      </c>
      <c r="W157" t="s">
        <v>29</v>
      </c>
      <c r="X157" t="str">
        <f>VLOOKUP(teller_transactions[[#This Row],[Column1.account_id]],type!$A$2:$B$4,2,)</f>
        <v>savings</v>
      </c>
    </row>
    <row r="158" spans="3:24" x14ac:dyDescent="0.3">
      <c r="C158" t="s">
        <v>364</v>
      </c>
      <c r="G158" t="b">
        <v>0</v>
      </c>
      <c r="H158" t="s">
        <v>24</v>
      </c>
      <c r="J158" t="s">
        <v>71</v>
      </c>
      <c r="K158" t="s">
        <v>72</v>
      </c>
      <c r="L158" t="s">
        <v>24</v>
      </c>
      <c r="M158" t="s">
        <v>27</v>
      </c>
      <c r="O158" t="s">
        <v>362</v>
      </c>
      <c r="R158" t="str">
        <f>VLOOKUP(teller_transactions[[#This Row],[Column1.name]],category!$A$2:$C$90,3,)</f>
        <v>general</v>
      </c>
      <c r="T158" t="s">
        <v>362</v>
      </c>
      <c r="U158">
        <v>79.12</v>
      </c>
      <c r="W158" t="s">
        <v>29</v>
      </c>
      <c r="X158" t="str">
        <f>VLOOKUP(teller_transactions[[#This Row],[Column1.account_id]],type!$A$2:$B$4,2,)</f>
        <v>savings</v>
      </c>
    </row>
    <row r="159" spans="3:24" x14ac:dyDescent="0.3">
      <c r="C159" t="s">
        <v>365</v>
      </c>
      <c r="G159" t="b">
        <v>0</v>
      </c>
      <c r="H159" t="s">
        <v>24</v>
      </c>
      <c r="J159" t="s">
        <v>366</v>
      </c>
      <c r="K159" t="s">
        <v>367</v>
      </c>
      <c r="L159" t="s">
        <v>24</v>
      </c>
      <c r="M159" t="s">
        <v>27</v>
      </c>
      <c r="O159" t="s">
        <v>368</v>
      </c>
      <c r="R159" t="str">
        <f>VLOOKUP(teller_transactions[[#This Row],[Column1.name]],category!$A$2:$C$90,3,)</f>
        <v>dining</v>
      </c>
      <c r="T159" t="s">
        <v>368</v>
      </c>
      <c r="U159">
        <v>71.84</v>
      </c>
      <c r="W159" t="s">
        <v>38</v>
      </c>
      <c r="X159" t="str">
        <f>VLOOKUP(teller_transactions[[#This Row],[Column1.account_id]],type!$A$2:$B$4,2,)</f>
        <v>credit card</v>
      </c>
    </row>
    <row r="160" spans="3:24" x14ac:dyDescent="0.3">
      <c r="C160" t="s">
        <v>369</v>
      </c>
      <c r="G160" t="b">
        <v>0</v>
      </c>
      <c r="H160" t="s">
        <v>24</v>
      </c>
      <c r="J160" t="s">
        <v>370</v>
      </c>
      <c r="K160" t="s">
        <v>371</v>
      </c>
      <c r="L160" t="s">
        <v>24</v>
      </c>
      <c r="M160" t="s">
        <v>27</v>
      </c>
      <c r="O160" t="s">
        <v>368</v>
      </c>
      <c r="R160" t="str">
        <f>VLOOKUP(teller_transactions[[#This Row],[Column1.name]],category!$A$2:$C$90,3,)</f>
        <v>utilities</v>
      </c>
      <c r="T160" t="s">
        <v>368</v>
      </c>
      <c r="U160">
        <v>17.63</v>
      </c>
      <c r="W160" t="s">
        <v>29</v>
      </c>
      <c r="X160" t="str">
        <f>VLOOKUP(teller_transactions[[#This Row],[Column1.account_id]],type!$A$2:$B$4,2,)</f>
        <v>savings</v>
      </c>
    </row>
    <row r="161" spans="3:24" x14ac:dyDescent="0.3">
      <c r="C161" t="s">
        <v>372</v>
      </c>
      <c r="G161" t="b">
        <v>0</v>
      </c>
      <c r="H161" t="s">
        <v>24</v>
      </c>
      <c r="J161" t="s">
        <v>373</v>
      </c>
      <c r="K161" t="s">
        <v>374</v>
      </c>
      <c r="L161" t="s">
        <v>24</v>
      </c>
      <c r="M161" t="s">
        <v>27</v>
      </c>
      <c r="O161" t="s">
        <v>375</v>
      </c>
      <c r="R161" t="str">
        <f>VLOOKUP(teller_transactions[[#This Row],[Column1.name]],category!$A$2:$C$90,3,)</f>
        <v>shopping</v>
      </c>
      <c r="T161" t="s">
        <v>375</v>
      </c>
      <c r="U161">
        <v>88.71</v>
      </c>
      <c r="W161" t="s">
        <v>38</v>
      </c>
      <c r="X161" t="str">
        <f>VLOOKUP(teller_transactions[[#This Row],[Column1.account_id]],type!$A$2:$B$4,2,)</f>
        <v>credit card</v>
      </c>
    </row>
    <row r="162" spans="3:24" x14ac:dyDescent="0.3">
      <c r="C162" t="s">
        <v>376</v>
      </c>
      <c r="G162" t="b">
        <v>0</v>
      </c>
      <c r="H162" t="s">
        <v>24</v>
      </c>
      <c r="J162" t="s">
        <v>80</v>
      </c>
      <c r="K162" t="s">
        <v>81</v>
      </c>
      <c r="L162" t="s">
        <v>24</v>
      </c>
      <c r="M162" t="s">
        <v>27</v>
      </c>
      <c r="O162" t="s">
        <v>375</v>
      </c>
      <c r="R162" t="str">
        <f>VLOOKUP(teller_transactions[[#This Row],[Column1.name]],category!$A$2:$C$90,3,)</f>
        <v>software</v>
      </c>
      <c r="T162" t="s">
        <v>375</v>
      </c>
      <c r="U162">
        <v>15.25</v>
      </c>
      <c r="W162" t="s">
        <v>33</v>
      </c>
      <c r="X162" t="str">
        <f>VLOOKUP(teller_transactions[[#This Row],[Column1.account_id]],type!$A$2:$B$4,2,)</f>
        <v>checking</v>
      </c>
    </row>
    <row r="163" spans="3:24" x14ac:dyDescent="0.3">
      <c r="C163" t="s">
        <v>377</v>
      </c>
      <c r="G163" t="b">
        <v>0</v>
      </c>
      <c r="H163" t="s">
        <v>24</v>
      </c>
      <c r="J163" t="s">
        <v>226</v>
      </c>
      <c r="K163" t="s">
        <v>227</v>
      </c>
      <c r="L163" t="s">
        <v>24</v>
      </c>
      <c r="M163" t="s">
        <v>27</v>
      </c>
      <c r="O163" t="s">
        <v>378</v>
      </c>
      <c r="R163" t="str">
        <f>VLOOKUP(teller_transactions[[#This Row],[Column1.name]],category!$A$2:$C$90,3,)</f>
        <v>health</v>
      </c>
      <c r="T163" t="s">
        <v>378</v>
      </c>
      <c r="U163">
        <v>121.51</v>
      </c>
      <c r="W163" t="s">
        <v>38</v>
      </c>
      <c r="X163" t="str">
        <f>VLOOKUP(teller_transactions[[#This Row],[Column1.account_id]],type!$A$2:$B$4,2,)</f>
        <v>credit card</v>
      </c>
    </row>
    <row r="164" spans="3:24" x14ac:dyDescent="0.3">
      <c r="C164" t="s">
        <v>379</v>
      </c>
      <c r="G164" t="b">
        <v>0</v>
      </c>
      <c r="H164" t="s">
        <v>24</v>
      </c>
      <c r="J164" t="s">
        <v>161</v>
      </c>
      <c r="K164" t="s">
        <v>161</v>
      </c>
      <c r="L164" t="s">
        <v>24</v>
      </c>
      <c r="M164" t="s">
        <v>27</v>
      </c>
      <c r="O164" t="s">
        <v>378</v>
      </c>
      <c r="R164" t="str">
        <f>VLOOKUP(teller_transactions[[#This Row],[Column1.name]],category!$A$2:$C$90,3,)</f>
        <v>home</v>
      </c>
      <c r="T164" t="s">
        <v>378</v>
      </c>
      <c r="U164">
        <v>62.38</v>
      </c>
      <c r="W164" t="s">
        <v>38</v>
      </c>
      <c r="X164" t="str">
        <f>VLOOKUP(teller_transactions[[#This Row],[Column1.account_id]],type!$A$2:$B$4,2,)</f>
        <v>credit card</v>
      </c>
    </row>
    <row r="165" spans="3:24" x14ac:dyDescent="0.3">
      <c r="C165" t="s">
        <v>380</v>
      </c>
      <c r="G165" t="b">
        <v>0</v>
      </c>
      <c r="H165" t="s">
        <v>24</v>
      </c>
      <c r="J165" t="s">
        <v>381</v>
      </c>
      <c r="K165" t="s">
        <v>352</v>
      </c>
      <c r="L165" t="s">
        <v>24</v>
      </c>
      <c r="M165" t="s">
        <v>27</v>
      </c>
      <c r="O165" t="s">
        <v>378</v>
      </c>
      <c r="R165" t="str">
        <f>VLOOKUP(teller_transactions[[#This Row],[Column1.name]],category!$A$2:$C$90,3,)</f>
        <v>general</v>
      </c>
      <c r="T165" t="s">
        <v>378</v>
      </c>
      <c r="U165">
        <v>-60.67</v>
      </c>
      <c r="W165" t="s">
        <v>38</v>
      </c>
      <c r="X165" t="str">
        <f>VLOOKUP(teller_transactions[[#This Row],[Column1.account_id]],type!$A$2:$B$4,2,)</f>
        <v>credit card</v>
      </c>
    </row>
    <row r="166" spans="3:24" x14ac:dyDescent="0.3">
      <c r="C166" t="s">
        <v>382</v>
      </c>
      <c r="G166" t="b">
        <v>0</v>
      </c>
      <c r="H166" t="s">
        <v>24</v>
      </c>
      <c r="J166" t="s">
        <v>113</v>
      </c>
      <c r="K166" t="s">
        <v>114</v>
      </c>
      <c r="L166" t="s">
        <v>24</v>
      </c>
      <c r="M166" t="s">
        <v>27</v>
      </c>
      <c r="O166" t="s">
        <v>378</v>
      </c>
      <c r="R166" t="str">
        <f>VLOOKUP(teller_transactions[[#This Row],[Column1.name]],category!$A$2:$C$90,3,)</f>
        <v>general</v>
      </c>
      <c r="T166" t="s">
        <v>378</v>
      </c>
      <c r="U166">
        <v>90.84</v>
      </c>
      <c r="W166" t="s">
        <v>29</v>
      </c>
      <c r="X166" t="str">
        <f>VLOOKUP(teller_transactions[[#This Row],[Column1.account_id]],type!$A$2:$B$4,2,)</f>
        <v>savings</v>
      </c>
    </row>
    <row r="167" spans="3:24" x14ac:dyDescent="0.3">
      <c r="C167" t="s">
        <v>383</v>
      </c>
      <c r="G167" t="b">
        <v>0</v>
      </c>
      <c r="H167" t="s">
        <v>24</v>
      </c>
      <c r="J167" t="s">
        <v>384</v>
      </c>
      <c r="K167" t="s">
        <v>385</v>
      </c>
      <c r="L167" t="s">
        <v>24</v>
      </c>
      <c r="M167" t="s">
        <v>27</v>
      </c>
      <c r="O167" t="s">
        <v>378</v>
      </c>
      <c r="R167" t="str">
        <f>VLOOKUP(teller_transactions[[#This Row],[Column1.name]],category!$A$2:$C$90,3,)</f>
        <v>general</v>
      </c>
      <c r="T167" t="s">
        <v>378</v>
      </c>
      <c r="U167">
        <v>39.479999999999997</v>
      </c>
      <c r="W167" t="s">
        <v>29</v>
      </c>
      <c r="X167" t="str">
        <f>VLOOKUP(teller_transactions[[#This Row],[Column1.account_id]],type!$A$2:$B$4,2,)</f>
        <v>savings</v>
      </c>
    </row>
    <row r="168" spans="3:24" x14ac:dyDescent="0.3">
      <c r="C168" t="s">
        <v>386</v>
      </c>
      <c r="G168" t="b">
        <v>0</v>
      </c>
      <c r="H168" t="s">
        <v>24</v>
      </c>
      <c r="J168" t="s">
        <v>105</v>
      </c>
      <c r="K168" t="s">
        <v>106</v>
      </c>
      <c r="L168" t="s">
        <v>24</v>
      </c>
      <c r="M168" t="s">
        <v>27</v>
      </c>
      <c r="O168" t="s">
        <v>378</v>
      </c>
      <c r="R168" t="str">
        <f>VLOOKUP(teller_transactions[[#This Row],[Column1.name]],category!$A$2:$C$90,3,)</f>
        <v>utilities</v>
      </c>
      <c r="T168" t="s">
        <v>378</v>
      </c>
      <c r="U168">
        <v>45.7</v>
      </c>
      <c r="W168" t="s">
        <v>29</v>
      </c>
      <c r="X168" t="str">
        <f>VLOOKUP(teller_transactions[[#This Row],[Column1.account_id]],type!$A$2:$B$4,2,)</f>
        <v>savings</v>
      </c>
    </row>
    <row r="169" spans="3:24" x14ac:dyDescent="0.3">
      <c r="C169" t="s">
        <v>387</v>
      </c>
      <c r="G169" t="b">
        <v>0</v>
      </c>
      <c r="H169" t="s">
        <v>24</v>
      </c>
      <c r="J169" t="s">
        <v>388</v>
      </c>
      <c r="K169" t="s">
        <v>389</v>
      </c>
      <c r="L169" t="s">
        <v>24</v>
      </c>
      <c r="M169" t="s">
        <v>27</v>
      </c>
      <c r="O169" t="s">
        <v>378</v>
      </c>
      <c r="R169" t="str">
        <f>VLOOKUP(teller_transactions[[#This Row],[Column1.name]],category!$A$2:$C$90,3,)</f>
        <v>groceries</v>
      </c>
      <c r="T169" t="s">
        <v>378</v>
      </c>
      <c r="U169">
        <v>11.89</v>
      </c>
      <c r="W169" t="s">
        <v>33</v>
      </c>
      <c r="X169" t="str">
        <f>VLOOKUP(teller_transactions[[#This Row],[Column1.account_id]],type!$A$2:$B$4,2,)</f>
        <v>checking</v>
      </c>
    </row>
    <row r="170" spans="3:24" x14ac:dyDescent="0.3">
      <c r="C170" t="s">
        <v>390</v>
      </c>
      <c r="G170" t="b">
        <v>0</v>
      </c>
      <c r="H170" t="s">
        <v>24</v>
      </c>
      <c r="J170" t="s">
        <v>384</v>
      </c>
      <c r="K170" t="s">
        <v>385</v>
      </c>
      <c r="L170" t="s">
        <v>24</v>
      </c>
      <c r="M170" t="s">
        <v>27</v>
      </c>
      <c r="O170" t="s">
        <v>391</v>
      </c>
      <c r="R170" t="str">
        <f>VLOOKUP(teller_transactions[[#This Row],[Column1.name]],category!$A$2:$C$90,3,)</f>
        <v>general</v>
      </c>
      <c r="T170" t="s">
        <v>391</v>
      </c>
      <c r="U170">
        <v>28.84</v>
      </c>
      <c r="W170" t="s">
        <v>29</v>
      </c>
      <c r="X170" t="str">
        <f>VLOOKUP(teller_transactions[[#This Row],[Column1.account_id]],type!$A$2:$B$4,2,)</f>
        <v>savings</v>
      </c>
    </row>
    <row r="171" spans="3:24" x14ac:dyDescent="0.3">
      <c r="C171" t="s">
        <v>392</v>
      </c>
      <c r="G171" t="b">
        <v>0</v>
      </c>
      <c r="H171" t="s">
        <v>24</v>
      </c>
      <c r="J171" t="s">
        <v>393</v>
      </c>
      <c r="K171" t="s">
        <v>394</v>
      </c>
      <c r="L171" t="s">
        <v>24</v>
      </c>
      <c r="M171" t="s">
        <v>27</v>
      </c>
      <c r="O171" t="s">
        <v>391</v>
      </c>
      <c r="R171" t="str">
        <f>VLOOKUP(teller_transactions[[#This Row],[Column1.name]],category!$A$2:$C$90,3,)</f>
        <v>general</v>
      </c>
      <c r="T171" t="s">
        <v>391</v>
      </c>
      <c r="U171">
        <v>41.09</v>
      </c>
      <c r="W171" t="s">
        <v>33</v>
      </c>
      <c r="X171" t="str">
        <f>VLOOKUP(teller_transactions[[#This Row],[Column1.account_id]],type!$A$2:$B$4,2,)</f>
        <v>checking</v>
      </c>
    </row>
    <row r="172" spans="3:24" x14ac:dyDescent="0.3">
      <c r="C172" t="s">
        <v>395</v>
      </c>
      <c r="G172" t="b">
        <v>0</v>
      </c>
      <c r="H172" t="s">
        <v>24</v>
      </c>
      <c r="J172" t="s">
        <v>396</v>
      </c>
      <c r="K172" t="s">
        <v>397</v>
      </c>
      <c r="L172" t="s">
        <v>24</v>
      </c>
      <c r="M172" t="s">
        <v>27</v>
      </c>
      <c r="O172" t="s">
        <v>398</v>
      </c>
      <c r="R172" t="str">
        <f>VLOOKUP(teller_transactions[[#This Row],[Column1.name]],category!$A$2:$C$90,3,)</f>
        <v>dining</v>
      </c>
      <c r="T172" t="s">
        <v>398</v>
      </c>
      <c r="U172">
        <v>101.43</v>
      </c>
      <c r="W172" t="s">
        <v>38</v>
      </c>
      <c r="X172" t="str">
        <f>VLOOKUP(teller_transactions[[#This Row],[Column1.account_id]],type!$A$2:$B$4,2,)</f>
        <v>credit card</v>
      </c>
    </row>
    <row r="173" spans="3:24" x14ac:dyDescent="0.3">
      <c r="C173" t="s">
        <v>399</v>
      </c>
      <c r="G173" t="b">
        <v>0</v>
      </c>
      <c r="H173" t="s">
        <v>24</v>
      </c>
      <c r="J173" t="s">
        <v>43</v>
      </c>
      <c r="K173" t="s">
        <v>44</v>
      </c>
      <c r="L173" t="s">
        <v>24</v>
      </c>
      <c r="M173" t="s">
        <v>27</v>
      </c>
      <c r="O173" t="s">
        <v>398</v>
      </c>
      <c r="R173" t="str">
        <f>VLOOKUP(teller_transactions[[#This Row],[Column1.name]],category!$A$2:$C$90,3,)</f>
        <v>general</v>
      </c>
      <c r="T173" t="s">
        <v>398</v>
      </c>
      <c r="U173">
        <v>102.38</v>
      </c>
      <c r="W173" t="s">
        <v>29</v>
      </c>
      <c r="X173" t="str">
        <f>VLOOKUP(teller_transactions[[#This Row],[Column1.account_id]],type!$A$2:$B$4,2,)</f>
        <v>savings</v>
      </c>
    </row>
    <row r="174" spans="3:24" x14ac:dyDescent="0.3">
      <c r="C174" t="s">
        <v>400</v>
      </c>
      <c r="G174" t="b">
        <v>0</v>
      </c>
      <c r="H174" t="s">
        <v>24</v>
      </c>
      <c r="J174" t="s">
        <v>43</v>
      </c>
      <c r="K174" t="s">
        <v>44</v>
      </c>
      <c r="L174" t="s">
        <v>24</v>
      </c>
      <c r="M174" t="s">
        <v>27</v>
      </c>
      <c r="O174" t="s">
        <v>398</v>
      </c>
      <c r="R174" t="str">
        <f>VLOOKUP(teller_transactions[[#This Row],[Column1.name]],category!$A$2:$C$90,3,)</f>
        <v>general</v>
      </c>
      <c r="T174" t="s">
        <v>398</v>
      </c>
      <c r="U174">
        <v>108.63</v>
      </c>
      <c r="W174" t="s">
        <v>33</v>
      </c>
      <c r="X174" t="str">
        <f>VLOOKUP(teller_transactions[[#This Row],[Column1.account_id]],type!$A$2:$B$4,2,)</f>
        <v>checking</v>
      </c>
    </row>
    <row r="175" spans="3:24" x14ac:dyDescent="0.3">
      <c r="C175" t="s">
        <v>401</v>
      </c>
      <c r="G175" t="b">
        <v>0</v>
      </c>
      <c r="H175" t="s">
        <v>24</v>
      </c>
      <c r="J175" t="s">
        <v>402</v>
      </c>
      <c r="K175" t="s">
        <v>403</v>
      </c>
      <c r="L175" t="s">
        <v>24</v>
      </c>
      <c r="M175" t="s">
        <v>27</v>
      </c>
      <c r="O175" t="s">
        <v>404</v>
      </c>
      <c r="R175" t="str">
        <f>VLOOKUP(teller_transactions[[#This Row],[Column1.name]],category!$A$2:$C$90,3,)</f>
        <v>clothing</v>
      </c>
      <c r="T175" t="s">
        <v>404</v>
      </c>
      <c r="U175">
        <v>110.71</v>
      </c>
      <c r="W175" t="s">
        <v>33</v>
      </c>
      <c r="X175" t="str">
        <f>VLOOKUP(teller_transactions[[#This Row],[Column1.account_id]],type!$A$2:$B$4,2,)</f>
        <v>checking</v>
      </c>
    </row>
    <row r="176" spans="3:24" x14ac:dyDescent="0.3">
      <c r="C176" t="s">
        <v>405</v>
      </c>
      <c r="G176" t="b">
        <v>0</v>
      </c>
      <c r="H176" t="s">
        <v>24</v>
      </c>
      <c r="J176" t="s">
        <v>406</v>
      </c>
      <c r="K176" t="s">
        <v>407</v>
      </c>
      <c r="L176" t="s">
        <v>24</v>
      </c>
      <c r="M176" t="s">
        <v>27</v>
      </c>
      <c r="O176" t="s">
        <v>404</v>
      </c>
      <c r="R176" t="str">
        <f>VLOOKUP(teller_transactions[[#This Row],[Column1.name]],category!$A$2:$C$90,3,)</f>
        <v>tax</v>
      </c>
      <c r="T176" t="s">
        <v>404</v>
      </c>
      <c r="U176">
        <v>28.99</v>
      </c>
      <c r="W176" t="s">
        <v>33</v>
      </c>
      <c r="X176" t="str">
        <f>VLOOKUP(teller_transactions[[#This Row],[Column1.account_id]],type!$A$2:$B$4,2,)</f>
        <v>checking</v>
      </c>
    </row>
    <row r="177" spans="3:24" x14ac:dyDescent="0.3">
      <c r="C177" t="s">
        <v>408</v>
      </c>
      <c r="G177" t="b">
        <v>0</v>
      </c>
      <c r="H177" t="s">
        <v>24</v>
      </c>
      <c r="J177" t="s">
        <v>409</v>
      </c>
      <c r="K177" t="s">
        <v>410</v>
      </c>
      <c r="L177" t="s">
        <v>24</v>
      </c>
      <c r="M177" t="s">
        <v>27</v>
      </c>
      <c r="O177" t="s">
        <v>404</v>
      </c>
      <c r="R177" t="str">
        <f>VLOOKUP(teller_transactions[[#This Row],[Column1.name]],category!$A$2:$C$90,3,)</f>
        <v>dining</v>
      </c>
      <c r="T177" t="s">
        <v>404</v>
      </c>
      <c r="U177">
        <v>66.239999999999995</v>
      </c>
      <c r="W177" t="s">
        <v>33</v>
      </c>
      <c r="X177" t="str">
        <f>VLOOKUP(teller_transactions[[#This Row],[Column1.account_id]],type!$A$2:$B$4,2,)</f>
        <v>checking</v>
      </c>
    </row>
    <row r="178" spans="3:24" x14ac:dyDescent="0.3">
      <c r="C178" t="s">
        <v>411</v>
      </c>
      <c r="G178" t="b">
        <v>0</v>
      </c>
      <c r="H178" t="s">
        <v>24</v>
      </c>
      <c r="J178" t="s">
        <v>301</v>
      </c>
      <c r="K178" t="s">
        <v>302</v>
      </c>
      <c r="L178" t="s">
        <v>24</v>
      </c>
      <c r="M178" t="s">
        <v>27</v>
      </c>
      <c r="O178" t="s">
        <v>412</v>
      </c>
      <c r="R178" t="str">
        <f>VLOOKUP(teller_transactions[[#This Row],[Column1.name]],category!$A$2:$C$90,3,)</f>
        <v>education</v>
      </c>
      <c r="T178" t="s">
        <v>412</v>
      </c>
      <c r="U178">
        <v>81.88</v>
      </c>
      <c r="W178" t="s">
        <v>29</v>
      </c>
      <c r="X178" t="str">
        <f>VLOOKUP(teller_transactions[[#This Row],[Column1.account_id]],type!$A$2:$B$4,2,)</f>
        <v>savings</v>
      </c>
    </row>
    <row r="179" spans="3:24" x14ac:dyDescent="0.3">
      <c r="C179" t="s">
        <v>413</v>
      </c>
      <c r="G179" t="b">
        <v>0</v>
      </c>
      <c r="H179" t="s">
        <v>24</v>
      </c>
      <c r="J179" t="s">
        <v>319</v>
      </c>
      <c r="K179" t="s">
        <v>320</v>
      </c>
      <c r="L179" t="s">
        <v>24</v>
      </c>
      <c r="M179" t="s">
        <v>27</v>
      </c>
      <c r="O179" t="s">
        <v>412</v>
      </c>
      <c r="R179" t="str">
        <f>VLOOKUP(teller_transactions[[#This Row],[Column1.name]],category!$A$2:$C$90,3,)</f>
        <v>dining</v>
      </c>
      <c r="T179" t="s">
        <v>412</v>
      </c>
      <c r="U179">
        <v>33.869999999999997</v>
      </c>
      <c r="W179" t="s">
        <v>33</v>
      </c>
      <c r="X179" t="str">
        <f>VLOOKUP(teller_transactions[[#This Row],[Column1.account_id]],type!$A$2:$B$4,2,)</f>
        <v>checking</v>
      </c>
    </row>
    <row r="180" spans="3:24" x14ac:dyDescent="0.3">
      <c r="C180" t="s">
        <v>414</v>
      </c>
      <c r="G180" t="b">
        <v>0</v>
      </c>
      <c r="H180" t="s">
        <v>24</v>
      </c>
      <c r="J180" t="s">
        <v>123</v>
      </c>
      <c r="K180" t="s">
        <v>124</v>
      </c>
      <c r="L180" t="s">
        <v>24</v>
      </c>
      <c r="M180" t="s">
        <v>27</v>
      </c>
      <c r="O180" t="s">
        <v>415</v>
      </c>
      <c r="R180" t="str">
        <f>VLOOKUP(teller_transactions[[#This Row],[Column1.name]],category!$A$2:$C$90,3,)</f>
        <v>entertainment</v>
      </c>
      <c r="T180" t="s">
        <v>415</v>
      </c>
      <c r="U180">
        <v>47.1</v>
      </c>
      <c r="W180" t="s">
        <v>38</v>
      </c>
      <c r="X180" t="str">
        <f>VLOOKUP(teller_transactions[[#This Row],[Column1.account_id]],type!$A$2:$B$4,2,)</f>
        <v>credit card</v>
      </c>
    </row>
    <row r="181" spans="3:24" x14ac:dyDescent="0.3">
      <c r="C181" t="s">
        <v>416</v>
      </c>
      <c r="G181" t="b">
        <v>0</v>
      </c>
      <c r="H181" t="s">
        <v>24</v>
      </c>
      <c r="J181" t="s">
        <v>50</v>
      </c>
      <c r="K181" t="s">
        <v>51</v>
      </c>
      <c r="L181" t="s">
        <v>24</v>
      </c>
      <c r="M181" t="s">
        <v>27</v>
      </c>
      <c r="O181" t="s">
        <v>415</v>
      </c>
      <c r="R181" t="str">
        <f>VLOOKUP(teller_transactions[[#This Row],[Column1.name]],category!$A$2:$C$90,3,)</f>
        <v>tax</v>
      </c>
      <c r="T181" t="s">
        <v>415</v>
      </c>
      <c r="U181">
        <v>27.88</v>
      </c>
      <c r="W181" t="s">
        <v>29</v>
      </c>
      <c r="X181" t="str">
        <f>VLOOKUP(teller_transactions[[#This Row],[Column1.account_id]],type!$A$2:$B$4,2,)</f>
        <v>savings</v>
      </c>
    </row>
    <row r="182" spans="3:24" x14ac:dyDescent="0.3">
      <c r="C182" t="s">
        <v>417</v>
      </c>
      <c r="G182" t="b">
        <v>0</v>
      </c>
      <c r="H182" t="s">
        <v>24</v>
      </c>
      <c r="J182" t="s">
        <v>113</v>
      </c>
      <c r="K182" t="s">
        <v>114</v>
      </c>
      <c r="L182" t="s">
        <v>24</v>
      </c>
      <c r="M182" t="s">
        <v>27</v>
      </c>
      <c r="O182" t="s">
        <v>415</v>
      </c>
      <c r="R182" t="str">
        <f>VLOOKUP(teller_transactions[[#This Row],[Column1.name]],category!$A$2:$C$90,3,)</f>
        <v>general</v>
      </c>
      <c r="T182" t="s">
        <v>415</v>
      </c>
      <c r="U182">
        <v>9.9600000000000009</v>
      </c>
      <c r="W182" t="s">
        <v>33</v>
      </c>
      <c r="X182" t="str">
        <f>VLOOKUP(teller_transactions[[#This Row],[Column1.account_id]],type!$A$2:$B$4,2,)</f>
        <v>checking</v>
      </c>
    </row>
    <row r="183" spans="3:24" x14ac:dyDescent="0.3">
      <c r="C183" t="s">
        <v>418</v>
      </c>
      <c r="G183" t="b">
        <v>0</v>
      </c>
      <c r="H183" t="s">
        <v>24</v>
      </c>
      <c r="J183" t="s">
        <v>419</v>
      </c>
      <c r="K183" t="s">
        <v>420</v>
      </c>
      <c r="L183" t="s">
        <v>24</v>
      </c>
      <c r="M183" t="s">
        <v>27</v>
      </c>
      <c r="O183" t="s">
        <v>415</v>
      </c>
      <c r="R183" t="str">
        <f>VLOOKUP(teller_transactions[[#This Row],[Column1.name]],category!$A$2:$C$90,3,)</f>
        <v>transportation</v>
      </c>
      <c r="T183" t="s">
        <v>415</v>
      </c>
      <c r="U183">
        <v>93.06</v>
      </c>
      <c r="W183" t="s">
        <v>33</v>
      </c>
      <c r="X183" t="str">
        <f>VLOOKUP(teller_transactions[[#This Row],[Column1.account_id]],type!$A$2:$B$4,2,)</f>
        <v>checking</v>
      </c>
    </row>
    <row r="184" spans="3:24" x14ac:dyDescent="0.3">
      <c r="C184" t="s">
        <v>421</v>
      </c>
      <c r="G184" t="b">
        <v>0</v>
      </c>
      <c r="H184" t="s">
        <v>24</v>
      </c>
      <c r="J184" t="s">
        <v>80</v>
      </c>
      <c r="K184" t="s">
        <v>81</v>
      </c>
      <c r="L184" t="s">
        <v>24</v>
      </c>
      <c r="M184" t="s">
        <v>27</v>
      </c>
      <c r="O184" t="s">
        <v>415</v>
      </c>
      <c r="R184" t="str">
        <f>VLOOKUP(teller_transactions[[#This Row],[Column1.name]],category!$A$2:$C$90,3,)</f>
        <v>software</v>
      </c>
      <c r="T184" t="s">
        <v>415</v>
      </c>
      <c r="U184">
        <v>8.2100000000000009</v>
      </c>
      <c r="W184" t="s">
        <v>33</v>
      </c>
      <c r="X184" t="str">
        <f>VLOOKUP(teller_transactions[[#This Row],[Column1.account_id]],type!$A$2:$B$4,2,)</f>
        <v>checking</v>
      </c>
    </row>
    <row r="185" spans="3:24" x14ac:dyDescent="0.3">
      <c r="C185" t="s">
        <v>422</v>
      </c>
      <c r="G185" t="b">
        <v>0</v>
      </c>
      <c r="H185" t="s">
        <v>24</v>
      </c>
      <c r="J185" t="s">
        <v>153</v>
      </c>
      <c r="K185" t="s">
        <v>154</v>
      </c>
      <c r="L185" t="s">
        <v>24</v>
      </c>
      <c r="M185" t="s">
        <v>27</v>
      </c>
      <c r="O185" t="s">
        <v>423</v>
      </c>
      <c r="R185" t="str">
        <f>VLOOKUP(teller_transactions[[#This Row],[Column1.name]],category!$A$2:$C$90,3,)</f>
        <v>income</v>
      </c>
      <c r="T185" t="s">
        <v>423</v>
      </c>
      <c r="U185">
        <v>-15.58</v>
      </c>
      <c r="W185" t="s">
        <v>29</v>
      </c>
      <c r="X185" t="str">
        <f>VLOOKUP(teller_transactions[[#This Row],[Column1.account_id]],type!$A$2:$B$4,2,)</f>
        <v>savings</v>
      </c>
    </row>
    <row r="186" spans="3:24" x14ac:dyDescent="0.3">
      <c r="C186" t="s">
        <v>424</v>
      </c>
      <c r="G186" t="b">
        <v>0</v>
      </c>
      <c r="H186" t="s">
        <v>24</v>
      </c>
      <c r="J186" t="s">
        <v>153</v>
      </c>
      <c r="K186" t="s">
        <v>154</v>
      </c>
      <c r="L186" t="s">
        <v>24</v>
      </c>
      <c r="M186" t="s">
        <v>27</v>
      </c>
      <c r="O186" t="s">
        <v>423</v>
      </c>
      <c r="R186" t="str">
        <f>VLOOKUP(teller_transactions[[#This Row],[Column1.name]],category!$A$2:$C$90,3,)</f>
        <v>income</v>
      </c>
      <c r="T186" t="s">
        <v>423</v>
      </c>
      <c r="U186">
        <v>-113.86</v>
      </c>
      <c r="W186" t="s">
        <v>33</v>
      </c>
      <c r="X186" t="str">
        <f>VLOOKUP(teller_transactions[[#This Row],[Column1.account_id]],type!$A$2:$B$4,2,)</f>
        <v>checking</v>
      </c>
    </row>
    <row r="187" spans="3:24" x14ac:dyDescent="0.3">
      <c r="C187" t="s">
        <v>425</v>
      </c>
      <c r="G187" t="b">
        <v>0</v>
      </c>
      <c r="H187" t="s">
        <v>24</v>
      </c>
      <c r="J187" t="s">
        <v>370</v>
      </c>
      <c r="K187" t="s">
        <v>371</v>
      </c>
      <c r="L187" t="s">
        <v>24</v>
      </c>
      <c r="M187" t="s">
        <v>27</v>
      </c>
      <c r="O187" t="s">
        <v>423</v>
      </c>
      <c r="R187" t="str">
        <f>VLOOKUP(teller_transactions[[#This Row],[Column1.name]],category!$A$2:$C$90,3,)</f>
        <v>utilities</v>
      </c>
      <c r="T187" t="s">
        <v>423</v>
      </c>
      <c r="U187">
        <v>106.32</v>
      </c>
      <c r="W187" t="s">
        <v>33</v>
      </c>
      <c r="X187" t="str">
        <f>VLOOKUP(teller_transactions[[#This Row],[Column1.account_id]],type!$A$2:$B$4,2,)</f>
        <v>checking</v>
      </c>
    </row>
    <row r="188" spans="3:24" x14ac:dyDescent="0.3">
      <c r="C188" t="s">
        <v>426</v>
      </c>
      <c r="G188" t="b">
        <v>0</v>
      </c>
      <c r="H188" t="s">
        <v>24</v>
      </c>
      <c r="J188" t="s">
        <v>58</v>
      </c>
      <c r="K188" t="s">
        <v>59</v>
      </c>
      <c r="L188" t="s">
        <v>24</v>
      </c>
      <c r="M188" t="s">
        <v>27</v>
      </c>
      <c r="O188" t="s">
        <v>423</v>
      </c>
      <c r="R188" t="str">
        <f>VLOOKUP(teller_transactions[[#This Row],[Column1.name]],category!$A$2:$C$90,3,)</f>
        <v>general</v>
      </c>
      <c r="T188" t="s">
        <v>423</v>
      </c>
      <c r="U188">
        <v>9.06</v>
      </c>
      <c r="W188" t="s">
        <v>33</v>
      </c>
      <c r="X188" t="str">
        <f>VLOOKUP(teller_transactions[[#This Row],[Column1.account_id]],type!$A$2:$B$4,2,)</f>
        <v>checking</v>
      </c>
    </row>
    <row r="189" spans="3:24" x14ac:dyDescent="0.3">
      <c r="C189" t="s">
        <v>427</v>
      </c>
      <c r="G189" t="b">
        <v>0</v>
      </c>
      <c r="H189" t="s">
        <v>24</v>
      </c>
      <c r="J189" t="s">
        <v>176</v>
      </c>
      <c r="K189" t="s">
        <v>428</v>
      </c>
      <c r="L189" t="s">
        <v>24</v>
      </c>
      <c r="M189" t="s">
        <v>27</v>
      </c>
      <c r="O189" t="s">
        <v>429</v>
      </c>
      <c r="R189" t="str">
        <f>VLOOKUP(teller_transactions[[#This Row],[Column1.name]],category!$A$2:$C$90,3,)</f>
        <v>general</v>
      </c>
      <c r="T189" t="s">
        <v>429</v>
      </c>
      <c r="U189">
        <v>-45.47</v>
      </c>
      <c r="W189" t="s">
        <v>38</v>
      </c>
      <c r="X189" t="str">
        <f>VLOOKUP(teller_transactions[[#This Row],[Column1.account_id]],type!$A$2:$B$4,2,)</f>
        <v>credit card</v>
      </c>
    </row>
    <row r="190" spans="3:24" x14ac:dyDescent="0.3">
      <c r="C190" t="s">
        <v>430</v>
      </c>
      <c r="G190" t="b">
        <v>0</v>
      </c>
      <c r="H190" t="s">
        <v>24</v>
      </c>
      <c r="J190" t="s">
        <v>120</v>
      </c>
      <c r="K190" t="s">
        <v>121</v>
      </c>
      <c r="L190" t="s">
        <v>24</v>
      </c>
      <c r="M190" t="s">
        <v>27</v>
      </c>
      <c r="O190" t="s">
        <v>429</v>
      </c>
      <c r="R190" t="str">
        <f>VLOOKUP(teller_transactions[[#This Row],[Column1.name]],category!$A$2:$C$90,3,)</f>
        <v>tax</v>
      </c>
      <c r="T190" t="s">
        <v>429</v>
      </c>
      <c r="U190">
        <v>53.51</v>
      </c>
      <c r="W190" t="s">
        <v>29</v>
      </c>
      <c r="X190" t="str">
        <f>VLOOKUP(teller_transactions[[#This Row],[Column1.account_id]],type!$A$2:$B$4,2,)</f>
        <v>savings</v>
      </c>
    </row>
    <row r="191" spans="3:24" x14ac:dyDescent="0.3">
      <c r="C191" t="s">
        <v>431</v>
      </c>
      <c r="G191" t="b">
        <v>0</v>
      </c>
      <c r="H191" t="s">
        <v>24</v>
      </c>
      <c r="J191" t="s">
        <v>432</v>
      </c>
      <c r="K191" t="s">
        <v>433</v>
      </c>
      <c r="L191" t="s">
        <v>24</v>
      </c>
      <c r="M191" t="s">
        <v>27</v>
      </c>
      <c r="O191" t="s">
        <v>429</v>
      </c>
      <c r="R191" t="str">
        <f>VLOOKUP(teller_transactions[[#This Row],[Column1.name]],category!$A$2:$C$90,3,)</f>
        <v>clothing</v>
      </c>
      <c r="T191" t="s">
        <v>429</v>
      </c>
      <c r="U191">
        <v>105.74</v>
      </c>
      <c r="W191" t="s">
        <v>29</v>
      </c>
      <c r="X191" t="str">
        <f>VLOOKUP(teller_transactions[[#This Row],[Column1.account_id]],type!$A$2:$B$4,2,)</f>
        <v>savings</v>
      </c>
    </row>
    <row r="192" spans="3:24" x14ac:dyDescent="0.3">
      <c r="C192" t="s">
        <v>434</v>
      </c>
      <c r="G192" t="b">
        <v>0</v>
      </c>
      <c r="H192" t="s">
        <v>24</v>
      </c>
      <c r="J192" t="s">
        <v>402</v>
      </c>
      <c r="K192" t="s">
        <v>403</v>
      </c>
      <c r="L192" t="s">
        <v>24</v>
      </c>
      <c r="M192" t="s">
        <v>27</v>
      </c>
      <c r="O192" t="s">
        <v>435</v>
      </c>
      <c r="R192" t="str">
        <f>VLOOKUP(teller_transactions[[#This Row],[Column1.name]],category!$A$2:$C$90,3,)</f>
        <v>clothing</v>
      </c>
      <c r="T192" t="s">
        <v>435</v>
      </c>
      <c r="U192">
        <v>5.82</v>
      </c>
      <c r="W192" t="s">
        <v>38</v>
      </c>
      <c r="X192" t="str">
        <f>VLOOKUP(teller_transactions[[#This Row],[Column1.account_id]],type!$A$2:$B$4,2,)</f>
        <v>credit card</v>
      </c>
    </row>
    <row r="193" spans="3:24" x14ac:dyDescent="0.3">
      <c r="C193" t="s">
        <v>436</v>
      </c>
      <c r="G193" t="b">
        <v>0</v>
      </c>
      <c r="H193" t="s">
        <v>24</v>
      </c>
      <c r="J193" t="s">
        <v>77</v>
      </c>
      <c r="K193" t="s">
        <v>78</v>
      </c>
      <c r="L193" t="s">
        <v>24</v>
      </c>
      <c r="M193" t="s">
        <v>27</v>
      </c>
      <c r="O193" t="s">
        <v>435</v>
      </c>
      <c r="R193" t="str">
        <f>VLOOKUP(teller_transactions[[#This Row],[Column1.name]],category!$A$2:$C$90,3,)</f>
        <v>dining</v>
      </c>
      <c r="T193" t="s">
        <v>435</v>
      </c>
      <c r="U193">
        <v>43.35</v>
      </c>
      <c r="W193" t="s">
        <v>38</v>
      </c>
      <c r="X193" t="str">
        <f>VLOOKUP(teller_transactions[[#This Row],[Column1.account_id]],type!$A$2:$B$4,2,)</f>
        <v>credit card</v>
      </c>
    </row>
    <row r="194" spans="3:24" x14ac:dyDescent="0.3">
      <c r="C194" t="s">
        <v>437</v>
      </c>
      <c r="G194" t="b">
        <v>0</v>
      </c>
      <c r="H194" t="s">
        <v>24</v>
      </c>
      <c r="J194" t="s">
        <v>31</v>
      </c>
      <c r="K194" t="s">
        <v>32</v>
      </c>
      <c r="L194" t="s">
        <v>24</v>
      </c>
      <c r="M194" t="s">
        <v>27</v>
      </c>
      <c r="O194" t="s">
        <v>435</v>
      </c>
      <c r="R194" t="str">
        <f>VLOOKUP(teller_transactions[[#This Row],[Column1.name]],category!$A$2:$C$90,3,)</f>
        <v>general</v>
      </c>
      <c r="T194" t="s">
        <v>435</v>
      </c>
      <c r="U194">
        <v>35.549999999999997</v>
      </c>
      <c r="W194" t="s">
        <v>29</v>
      </c>
      <c r="X194" t="str">
        <f>VLOOKUP(teller_transactions[[#This Row],[Column1.account_id]],type!$A$2:$B$4,2,)</f>
        <v>savings</v>
      </c>
    </row>
    <row r="195" spans="3:24" x14ac:dyDescent="0.3">
      <c r="C195" t="s">
        <v>438</v>
      </c>
      <c r="G195" t="b">
        <v>0</v>
      </c>
      <c r="H195" t="s">
        <v>24</v>
      </c>
      <c r="J195" t="s">
        <v>439</v>
      </c>
      <c r="K195" t="s">
        <v>440</v>
      </c>
      <c r="L195" t="s">
        <v>24</v>
      </c>
      <c r="M195" t="s">
        <v>27</v>
      </c>
      <c r="O195" t="s">
        <v>441</v>
      </c>
      <c r="R195" t="str">
        <f>VLOOKUP(teller_transactions[[#This Row],[Column1.name]],category!$A$2:$C$90,3,)</f>
        <v>electronics</v>
      </c>
      <c r="T195" t="s">
        <v>441</v>
      </c>
      <c r="U195">
        <v>29.66</v>
      </c>
      <c r="W195" t="s">
        <v>38</v>
      </c>
      <c r="X195" t="str">
        <f>VLOOKUP(teller_transactions[[#This Row],[Column1.account_id]],type!$A$2:$B$4,2,)</f>
        <v>credit card</v>
      </c>
    </row>
    <row r="196" spans="3:24" x14ac:dyDescent="0.3">
      <c r="C196" t="s">
        <v>442</v>
      </c>
      <c r="G196" t="b">
        <v>0</v>
      </c>
      <c r="H196" t="s">
        <v>24</v>
      </c>
      <c r="J196" t="s">
        <v>443</v>
      </c>
      <c r="K196" t="s">
        <v>444</v>
      </c>
      <c r="L196" t="s">
        <v>24</v>
      </c>
      <c r="M196" t="s">
        <v>27</v>
      </c>
      <c r="O196" t="s">
        <v>441</v>
      </c>
      <c r="R196" t="str">
        <f>VLOOKUP(teller_transactions[[#This Row],[Column1.name]],category!$A$2:$C$90,3,)</f>
        <v>shopping</v>
      </c>
      <c r="T196" t="s">
        <v>441</v>
      </c>
      <c r="U196">
        <v>60.21</v>
      </c>
      <c r="W196" t="s">
        <v>38</v>
      </c>
      <c r="X196" t="str">
        <f>VLOOKUP(teller_transactions[[#This Row],[Column1.account_id]],type!$A$2:$B$4,2,)</f>
        <v>credit card</v>
      </c>
    </row>
    <row r="197" spans="3:24" x14ac:dyDescent="0.3">
      <c r="C197" t="s">
        <v>445</v>
      </c>
      <c r="G197" t="b">
        <v>0</v>
      </c>
      <c r="H197" t="s">
        <v>24</v>
      </c>
      <c r="J197" t="s">
        <v>97</v>
      </c>
      <c r="K197" t="s">
        <v>98</v>
      </c>
      <c r="L197" t="s">
        <v>24</v>
      </c>
      <c r="M197" t="s">
        <v>27</v>
      </c>
      <c r="O197" t="s">
        <v>441</v>
      </c>
      <c r="R197" t="str">
        <f>VLOOKUP(teller_transactions[[#This Row],[Column1.name]],category!$A$2:$C$90,3,)</f>
        <v>accommodation</v>
      </c>
      <c r="T197" t="s">
        <v>441</v>
      </c>
      <c r="U197">
        <v>-119.99</v>
      </c>
      <c r="W197" t="s">
        <v>29</v>
      </c>
      <c r="X197" t="str">
        <f>VLOOKUP(teller_transactions[[#This Row],[Column1.account_id]],type!$A$2:$B$4,2,)</f>
        <v>savings</v>
      </c>
    </row>
    <row r="198" spans="3:24" x14ac:dyDescent="0.3">
      <c r="C198" t="s">
        <v>446</v>
      </c>
      <c r="G198" t="b">
        <v>0</v>
      </c>
      <c r="H198" t="s">
        <v>24</v>
      </c>
      <c r="J198" t="s">
        <v>373</v>
      </c>
      <c r="K198" t="s">
        <v>374</v>
      </c>
      <c r="L198" t="s">
        <v>24</v>
      </c>
      <c r="M198" t="s">
        <v>27</v>
      </c>
      <c r="O198" t="s">
        <v>441</v>
      </c>
      <c r="R198" t="str">
        <f>VLOOKUP(teller_transactions[[#This Row],[Column1.name]],category!$A$2:$C$90,3,)</f>
        <v>shopping</v>
      </c>
      <c r="T198" t="s">
        <v>441</v>
      </c>
      <c r="U198">
        <v>23.37</v>
      </c>
      <c r="W198" t="s">
        <v>29</v>
      </c>
      <c r="X198" t="str">
        <f>VLOOKUP(teller_transactions[[#This Row],[Column1.account_id]],type!$A$2:$B$4,2,)</f>
        <v>savings</v>
      </c>
    </row>
    <row r="199" spans="3:24" x14ac:dyDescent="0.3">
      <c r="C199" t="s">
        <v>447</v>
      </c>
      <c r="G199" t="b">
        <v>0</v>
      </c>
      <c r="H199" t="s">
        <v>24</v>
      </c>
      <c r="J199" t="s">
        <v>250</v>
      </c>
      <c r="K199" t="s">
        <v>251</v>
      </c>
      <c r="L199" t="s">
        <v>24</v>
      </c>
      <c r="M199" t="s">
        <v>27</v>
      </c>
      <c r="O199" t="s">
        <v>441</v>
      </c>
      <c r="R199" t="str">
        <f>VLOOKUP(teller_transactions[[#This Row],[Column1.name]],category!$A$2:$C$90,3,)</f>
        <v>entertainment</v>
      </c>
      <c r="T199" t="s">
        <v>441</v>
      </c>
      <c r="U199">
        <v>70.56</v>
      </c>
      <c r="W199" t="s">
        <v>33</v>
      </c>
      <c r="X199" t="str">
        <f>VLOOKUP(teller_transactions[[#This Row],[Column1.account_id]],type!$A$2:$B$4,2,)</f>
        <v>checking</v>
      </c>
    </row>
    <row r="200" spans="3:24" x14ac:dyDescent="0.3">
      <c r="C200" t="s">
        <v>448</v>
      </c>
      <c r="G200" t="b">
        <v>0</v>
      </c>
      <c r="H200" t="s">
        <v>24</v>
      </c>
      <c r="J200" t="s">
        <v>449</v>
      </c>
      <c r="K200" t="s">
        <v>450</v>
      </c>
      <c r="L200" t="s">
        <v>24</v>
      </c>
      <c r="M200" t="s">
        <v>27</v>
      </c>
      <c r="O200" t="s">
        <v>441</v>
      </c>
      <c r="R200" t="str">
        <f>VLOOKUP(teller_transactions[[#This Row],[Column1.name]],category!$A$2:$C$90,3,)</f>
        <v>investment</v>
      </c>
      <c r="T200" t="s">
        <v>441</v>
      </c>
      <c r="U200">
        <v>-63.39</v>
      </c>
      <c r="W200" t="s">
        <v>33</v>
      </c>
      <c r="X200" t="str">
        <f>VLOOKUP(teller_transactions[[#This Row],[Column1.account_id]],type!$A$2:$B$4,2,)</f>
        <v>checking</v>
      </c>
    </row>
    <row r="201" spans="3:24" x14ac:dyDescent="0.3">
      <c r="C201" t="s">
        <v>451</v>
      </c>
      <c r="G201" t="b">
        <v>0</v>
      </c>
      <c r="H201" t="s">
        <v>24</v>
      </c>
      <c r="J201" t="s">
        <v>43</v>
      </c>
      <c r="K201" t="s">
        <v>44</v>
      </c>
      <c r="L201" t="s">
        <v>24</v>
      </c>
      <c r="M201" t="s">
        <v>27</v>
      </c>
      <c r="O201" t="s">
        <v>441</v>
      </c>
      <c r="R201" t="str">
        <f>VLOOKUP(teller_transactions[[#This Row],[Column1.name]],category!$A$2:$C$90,3,)</f>
        <v>general</v>
      </c>
      <c r="T201" t="s">
        <v>441</v>
      </c>
      <c r="U201">
        <v>14.26</v>
      </c>
      <c r="W201" t="s">
        <v>33</v>
      </c>
      <c r="X201" t="str">
        <f>VLOOKUP(teller_transactions[[#This Row],[Column1.account_id]],type!$A$2:$B$4,2,)</f>
        <v>checking</v>
      </c>
    </row>
    <row r="202" spans="3:24" x14ac:dyDescent="0.3">
      <c r="C202" t="s">
        <v>452</v>
      </c>
      <c r="G202" t="b">
        <v>0</v>
      </c>
      <c r="H202" t="s">
        <v>24</v>
      </c>
      <c r="J202" t="s">
        <v>347</v>
      </c>
      <c r="K202" t="s">
        <v>348</v>
      </c>
      <c r="L202" t="s">
        <v>24</v>
      </c>
      <c r="M202" t="s">
        <v>27</v>
      </c>
      <c r="O202" t="s">
        <v>453</v>
      </c>
      <c r="R202" t="str">
        <f>VLOOKUP(teller_transactions[[#This Row],[Column1.name]],category!$A$2:$C$90,3,)</f>
        <v>loan</v>
      </c>
      <c r="T202" t="s">
        <v>453</v>
      </c>
      <c r="U202">
        <v>69.959999999999994</v>
      </c>
      <c r="W202" t="s">
        <v>29</v>
      </c>
      <c r="X202" t="str">
        <f>VLOOKUP(teller_transactions[[#This Row],[Column1.account_id]],type!$A$2:$B$4,2,)</f>
        <v>savings</v>
      </c>
    </row>
    <row r="203" spans="3:24" x14ac:dyDescent="0.3">
      <c r="C203" t="s">
        <v>454</v>
      </c>
      <c r="G203" t="b">
        <v>0</v>
      </c>
      <c r="H203" t="s">
        <v>24</v>
      </c>
      <c r="J203" t="s">
        <v>65</v>
      </c>
      <c r="K203" t="s">
        <v>66</v>
      </c>
      <c r="L203" t="s">
        <v>24</v>
      </c>
      <c r="M203" t="s">
        <v>27</v>
      </c>
      <c r="O203" t="s">
        <v>455</v>
      </c>
      <c r="R203" t="str">
        <f>VLOOKUP(teller_transactions[[#This Row],[Column1.name]],category!$A$2:$C$90,3,)</f>
        <v>dining</v>
      </c>
      <c r="T203" t="s">
        <v>455</v>
      </c>
      <c r="U203">
        <v>116.29</v>
      </c>
      <c r="W203" t="s">
        <v>38</v>
      </c>
      <c r="X203" t="str">
        <f>VLOOKUP(teller_transactions[[#This Row],[Column1.account_id]],type!$A$2:$B$4,2,)</f>
        <v>credit card</v>
      </c>
    </row>
    <row r="204" spans="3:24" x14ac:dyDescent="0.3">
      <c r="C204" t="s">
        <v>456</v>
      </c>
      <c r="G204" t="b">
        <v>0</v>
      </c>
      <c r="H204" t="s">
        <v>24</v>
      </c>
      <c r="J204" t="s">
        <v>457</v>
      </c>
      <c r="K204" t="s">
        <v>457</v>
      </c>
      <c r="L204" t="s">
        <v>24</v>
      </c>
      <c r="M204" t="s">
        <v>27</v>
      </c>
      <c r="O204" t="s">
        <v>455</v>
      </c>
      <c r="R204" t="str">
        <f>VLOOKUP(teller_transactions[[#This Row],[Column1.name]],category!$A$2:$C$90,3,)</f>
        <v>dining</v>
      </c>
      <c r="T204" t="s">
        <v>455</v>
      </c>
      <c r="U204">
        <v>97.14</v>
      </c>
      <c r="W204" t="s">
        <v>38</v>
      </c>
      <c r="X204" t="str">
        <f>VLOOKUP(teller_transactions[[#This Row],[Column1.account_id]],type!$A$2:$B$4,2,)</f>
        <v>credit card</v>
      </c>
    </row>
    <row r="205" spans="3:24" x14ac:dyDescent="0.3">
      <c r="C205" t="s">
        <v>458</v>
      </c>
      <c r="G205" t="b">
        <v>0</v>
      </c>
      <c r="H205" t="s">
        <v>24</v>
      </c>
      <c r="J205" t="s">
        <v>25</v>
      </c>
      <c r="K205" t="s">
        <v>26</v>
      </c>
      <c r="L205" t="s">
        <v>24</v>
      </c>
      <c r="M205" t="s">
        <v>27</v>
      </c>
      <c r="O205" t="s">
        <v>455</v>
      </c>
      <c r="R205" t="str">
        <f>VLOOKUP(teller_transactions[[#This Row],[Column1.name]],category!$A$2:$C$90,3,)</f>
        <v>income</v>
      </c>
      <c r="T205" t="s">
        <v>455</v>
      </c>
      <c r="U205">
        <v>-72.62</v>
      </c>
      <c r="W205" t="s">
        <v>29</v>
      </c>
      <c r="X205" t="str">
        <f>VLOOKUP(teller_transactions[[#This Row],[Column1.account_id]],type!$A$2:$B$4,2,)</f>
        <v>savings</v>
      </c>
    </row>
    <row r="206" spans="3:24" x14ac:dyDescent="0.3">
      <c r="C206" t="s">
        <v>459</v>
      </c>
      <c r="G206" t="b">
        <v>0</v>
      </c>
      <c r="H206" t="s">
        <v>24</v>
      </c>
      <c r="J206" t="s">
        <v>333</v>
      </c>
      <c r="K206" t="s">
        <v>334</v>
      </c>
      <c r="L206" t="s">
        <v>24</v>
      </c>
      <c r="M206" t="s">
        <v>27</v>
      </c>
      <c r="O206" t="s">
        <v>455</v>
      </c>
      <c r="R206" t="str">
        <f>VLOOKUP(teller_transactions[[#This Row],[Column1.name]],category!$A$2:$C$90,3,)</f>
        <v>office</v>
      </c>
      <c r="T206" t="s">
        <v>455</v>
      </c>
      <c r="U206">
        <v>25.05</v>
      </c>
      <c r="W206" t="s">
        <v>29</v>
      </c>
      <c r="X206" t="str">
        <f>VLOOKUP(teller_transactions[[#This Row],[Column1.account_id]],type!$A$2:$B$4,2,)</f>
        <v>savings</v>
      </c>
    </row>
    <row r="207" spans="3:24" x14ac:dyDescent="0.3">
      <c r="C207" t="s">
        <v>460</v>
      </c>
      <c r="G207" t="b">
        <v>0</v>
      </c>
      <c r="H207" t="s">
        <v>24</v>
      </c>
      <c r="J207" t="s">
        <v>237</v>
      </c>
      <c r="K207" t="s">
        <v>238</v>
      </c>
      <c r="L207" t="s">
        <v>24</v>
      </c>
      <c r="M207" t="s">
        <v>27</v>
      </c>
      <c r="O207" t="s">
        <v>455</v>
      </c>
      <c r="R207" t="str">
        <f>VLOOKUP(teller_transactions[[#This Row],[Column1.name]],category!$A$2:$C$90,3,)</f>
        <v>phone</v>
      </c>
      <c r="T207" t="s">
        <v>455</v>
      </c>
      <c r="U207">
        <v>24.13</v>
      </c>
      <c r="W207" t="s">
        <v>29</v>
      </c>
      <c r="X207" t="str">
        <f>VLOOKUP(teller_transactions[[#This Row],[Column1.account_id]],type!$A$2:$B$4,2,)</f>
        <v>savings</v>
      </c>
    </row>
    <row r="208" spans="3:24" x14ac:dyDescent="0.3">
      <c r="C208" t="s">
        <v>461</v>
      </c>
      <c r="G208" t="b">
        <v>0</v>
      </c>
      <c r="H208" t="s">
        <v>24</v>
      </c>
      <c r="J208" t="s">
        <v>134</v>
      </c>
      <c r="K208" t="s">
        <v>135</v>
      </c>
      <c r="L208" t="s">
        <v>24</v>
      </c>
      <c r="M208" t="s">
        <v>27</v>
      </c>
      <c r="O208" t="s">
        <v>455</v>
      </c>
      <c r="R208" t="str">
        <f>VLOOKUP(teller_transactions[[#This Row],[Column1.name]],category!$A$2:$C$90,3,)</f>
        <v>general</v>
      </c>
      <c r="T208" t="s">
        <v>455</v>
      </c>
      <c r="U208">
        <v>115.15</v>
      </c>
      <c r="W208" t="s">
        <v>33</v>
      </c>
      <c r="X208" t="str">
        <f>VLOOKUP(teller_transactions[[#This Row],[Column1.account_id]],type!$A$2:$B$4,2,)</f>
        <v>checking</v>
      </c>
    </row>
    <row r="209" spans="3:24" x14ac:dyDescent="0.3">
      <c r="C209" t="s">
        <v>462</v>
      </c>
      <c r="G209" t="b">
        <v>0</v>
      </c>
      <c r="H209" t="s">
        <v>24</v>
      </c>
      <c r="J209" t="s">
        <v>370</v>
      </c>
      <c r="K209" t="s">
        <v>371</v>
      </c>
      <c r="L209" t="s">
        <v>24</v>
      </c>
      <c r="M209" t="s">
        <v>27</v>
      </c>
      <c r="O209" t="s">
        <v>463</v>
      </c>
      <c r="R209" t="str">
        <f>VLOOKUP(teller_transactions[[#This Row],[Column1.name]],category!$A$2:$C$90,3,)</f>
        <v>utilities</v>
      </c>
      <c r="T209" t="s">
        <v>463</v>
      </c>
      <c r="U209">
        <v>68.69</v>
      </c>
      <c r="W209" t="s">
        <v>29</v>
      </c>
      <c r="X209" t="str">
        <f>VLOOKUP(teller_transactions[[#This Row],[Column1.account_id]],type!$A$2:$B$4,2,)</f>
        <v>savings</v>
      </c>
    </row>
    <row r="210" spans="3:24" x14ac:dyDescent="0.3">
      <c r="C210" t="s">
        <v>464</v>
      </c>
      <c r="G210" t="b">
        <v>0</v>
      </c>
      <c r="H210" t="s">
        <v>24</v>
      </c>
      <c r="J210" t="s">
        <v>171</v>
      </c>
      <c r="K210" t="s">
        <v>172</v>
      </c>
      <c r="L210" t="s">
        <v>24</v>
      </c>
      <c r="M210" t="s">
        <v>27</v>
      </c>
      <c r="O210" t="s">
        <v>463</v>
      </c>
      <c r="R210" t="str">
        <f>VLOOKUP(teller_transactions[[#This Row],[Column1.name]],category!$A$2:$C$90,3,)</f>
        <v>tax</v>
      </c>
      <c r="T210" t="s">
        <v>463</v>
      </c>
      <c r="U210">
        <v>124.27</v>
      </c>
      <c r="W210" t="s">
        <v>29</v>
      </c>
      <c r="X210" t="str">
        <f>VLOOKUP(teller_transactions[[#This Row],[Column1.account_id]],type!$A$2:$B$4,2,)</f>
        <v>savings</v>
      </c>
    </row>
    <row r="211" spans="3:24" x14ac:dyDescent="0.3">
      <c r="C211" t="s">
        <v>465</v>
      </c>
      <c r="G211" t="b">
        <v>0</v>
      </c>
      <c r="H211" t="s">
        <v>24</v>
      </c>
      <c r="J211" t="s">
        <v>120</v>
      </c>
      <c r="K211" t="s">
        <v>121</v>
      </c>
      <c r="L211" t="s">
        <v>24</v>
      </c>
      <c r="M211" t="s">
        <v>27</v>
      </c>
      <c r="O211" t="s">
        <v>463</v>
      </c>
      <c r="R211" t="str">
        <f>VLOOKUP(teller_transactions[[#This Row],[Column1.name]],category!$A$2:$C$90,3,)</f>
        <v>tax</v>
      </c>
      <c r="T211" t="s">
        <v>463</v>
      </c>
      <c r="U211">
        <v>5.63</v>
      </c>
      <c r="W211" t="s">
        <v>33</v>
      </c>
      <c r="X211" t="str">
        <f>VLOOKUP(teller_transactions[[#This Row],[Column1.account_id]],type!$A$2:$B$4,2,)</f>
        <v>checking</v>
      </c>
    </row>
    <row r="212" spans="3:24" x14ac:dyDescent="0.3">
      <c r="C212" t="s">
        <v>466</v>
      </c>
      <c r="G212" t="b">
        <v>0</v>
      </c>
      <c r="H212" t="s">
        <v>24</v>
      </c>
      <c r="J212" t="s">
        <v>467</v>
      </c>
      <c r="K212" t="s">
        <v>468</v>
      </c>
      <c r="L212" t="s">
        <v>24</v>
      </c>
      <c r="M212" t="s">
        <v>27</v>
      </c>
      <c r="O212" t="s">
        <v>469</v>
      </c>
      <c r="R212" t="str">
        <f>VLOOKUP(teller_transactions[[#This Row],[Column1.name]],category!$A$2:$C$90,3,)</f>
        <v>clothing</v>
      </c>
      <c r="T212" t="s">
        <v>469</v>
      </c>
      <c r="U212">
        <v>74.41</v>
      </c>
      <c r="W212" t="s">
        <v>38</v>
      </c>
      <c r="X212" t="str">
        <f>VLOOKUP(teller_transactions[[#This Row],[Column1.account_id]],type!$A$2:$B$4,2,)</f>
        <v>credit card</v>
      </c>
    </row>
    <row r="213" spans="3:24" x14ac:dyDescent="0.3">
      <c r="C213" t="s">
        <v>470</v>
      </c>
      <c r="G213" t="b">
        <v>0</v>
      </c>
      <c r="H213" t="s">
        <v>24</v>
      </c>
      <c r="J213" t="s">
        <v>471</v>
      </c>
      <c r="K213" t="s">
        <v>472</v>
      </c>
      <c r="L213" t="s">
        <v>24</v>
      </c>
      <c r="M213" t="s">
        <v>27</v>
      </c>
      <c r="O213" t="s">
        <v>469</v>
      </c>
      <c r="R213" t="str">
        <f>VLOOKUP(teller_transactions[[#This Row],[Column1.name]],category!$A$2:$C$90,3,)</f>
        <v>software</v>
      </c>
      <c r="T213" t="s">
        <v>469</v>
      </c>
      <c r="U213">
        <v>108.67</v>
      </c>
      <c r="W213" t="s">
        <v>38</v>
      </c>
      <c r="X213" t="str">
        <f>VLOOKUP(teller_transactions[[#This Row],[Column1.account_id]],type!$A$2:$B$4,2,)</f>
        <v>credit card</v>
      </c>
    </row>
    <row r="214" spans="3:24" x14ac:dyDescent="0.3">
      <c r="C214" t="s">
        <v>473</v>
      </c>
      <c r="G214" t="b">
        <v>0</v>
      </c>
      <c r="H214" t="s">
        <v>24</v>
      </c>
      <c r="J214" t="s">
        <v>301</v>
      </c>
      <c r="K214" t="s">
        <v>302</v>
      </c>
      <c r="L214" t="s">
        <v>24</v>
      </c>
      <c r="M214" t="s">
        <v>27</v>
      </c>
      <c r="O214" t="s">
        <v>469</v>
      </c>
      <c r="R214" t="str">
        <f>VLOOKUP(teller_transactions[[#This Row],[Column1.name]],category!$A$2:$C$90,3,)</f>
        <v>education</v>
      </c>
      <c r="T214" t="s">
        <v>469</v>
      </c>
      <c r="U214">
        <v>54.5</v>
      </c>
      <c r="W214" t="s">
        <v>38</v>
      </c>
      <c r="X214" t="str">
        <f>VLOOKUP(teller_transactions[[#This Row],[Column1.account_id]],type!$A$2:$B$4,2,)</f>
        <v>credit card</v>
      </c>
    </row>
    <row r="215" spans="3:24" x14ac:dyDescent="0.3">
      <c r="C215" t="s">
        <v>474</v>
      </c>
      <c r="G215" t="b">
        <v>0</v>
      </c>
      <c r="H215" t="s">
        <v>24</v>
      </c>
      <c r="J215" t="s">
        <v>153</v>
      </c>
      <c r="K215" t="s">
        <v>154</v>
      </c>
      <c r="L215" t="s">
        <v>24</v>
      </c>
      <c r="M215" t="s">
        <v>27</v>
      </c>
      <c r="O215" t="s">
        <v>469</v>
      </c>
      <c r="R215" t="str">
        <f>VLOOKUP(teller_transactions[[#This Row],[Column1.name]],category!$A$2:$C$90,3,)</f>
        <v>income</v>
      </c>
      <c r="T215" t="s">
        <v>469</v>
      </c>
      <c r="U215">
        <v>-16.149999999999999</v>
      </c>
      <c r="W215" t="s">
        <v>29</v>
      </c>
      <c r="X215" t="str">
        <f>VLOOKUP(teller_transactions[[#This Row],[Column1.account_id]],type!$A$2:$B$4,2,)</f>
        <v>savings</v>
      </c>
    </row>
    <row r="216" spans="3:24" x14ac:dyDescent="0.3">
      <c r="C216" t="s">
        <v>475</v>
      </c>
      <c r="G216" t="b">
        <v>0</v>
      </c>
      <c r="H216" t="s">
        <v>24</v>
      </c>
      <c r="J216" t="s">
        <v>388</v>
      </c>
      <c r="K216" t="s">
        <v>389</v>
      </c>
      <c r="L216" t="s">
        <v>24</v>
      </c>
      <c r="M216" t="s">
        <v>27</v>
      </c>
      <c r="O216" t="s">
        <v>469</v>
      </c>
      <c r="R216" t="str">
        <f>VLOOKUP(teller_transactions[[#This Row],[Column1.name]],category!$A$2:$C$90,3,)</f>
        <v>groceries</v>
      </c>
      <c r="T216" t="s">
        <v>469</v>
      </c>
      <c r="U216">
        <v>94.23</v>
      </c>
      <c r="W216" t="s">
        <v>29</v>
      </c>
      <c r="X216" t="str">
        <f>VLOOKUP(teller_transactions[[#This Row],[Column1.account_id]],type!$A$2:$B$4,2,)</f>
        <v>savings</v>
      </c>
    </row>
    <row r="217" spans="3:24" x14ac:dyDescent="0.3">
      <c r="C217" t="s">
        <v>476</v>
      </c>
      <c r="G217" t="b">
        <v>0</v>
      </c>
      <c r="H217" t="s">
        <v>24</v>
      </c>
      <c r="J217" t="s">
        <v>43</v>
      </c>
      <c r="K217" t="s">
        <v>44</v>
      </c>
      <c r="L217" t="s">
        <v>24</v>
      </c>
      <c r="M217" t="s">
        <v>27</v>
      </c>
      <c r="O217" t="s">
        <v>477</v>
      </c>
      <c r="R217" t="str">
        <f>VLOOKUP(teller_transactions[[#This Row],[Column1.name]],category!$A$2:$C$90,3,)</f>
        <v>general</v>
      </c>
      <c r="T217" t="s">
        <v>477</v>
      </c>
      <c r="U217">
        <v>87.36</v>
      </c>
      <c r="W217" t="s">
        <v>38</v>
      </c>
      <c r="X217" t="str">
        <f>VLOOKUP(teller_transactions[[#This Row],[Column1.account_id]],type!$A$2:$B$4,2,)</f>
        <v>credit card</v>
      </c>
    </row>
    <row r="218" spans="3:24" x14ac:dyDescent="0.3">
      <c r="C218" t="s">
        <v>478</v>
      </c>
      <c r="G218" t="b">
        <v>0</v>
      </c>
      <c r="H218" t="s">
        <v>24</v>
      </c>
      <c r="J218" t="s">
        <v>71</v>
      </c>
      <c r="K218" t="s">
        <v>72</v>
      </c>
      <c r="L218" t="s">
        <v>24</v>
      </c>
      <c r="M218" t="s">
        <v>27</v>
      </c>
      <c r="O218" t="s">
        <v>477</v>
      </c>
      <c r="R218" t="str">
        <f>VLOOKUP(teller_transactions[[#This Row],[Column1.name]],category!$A$2:$C$90,3,)</f>
        <v>general</v>
      </c>
      <c r="T218" t="s">
        <v>477</v>
      </c>
      <c r="U218">
        <v>26.39</v>
      </c>
      <c r="W218" t="s">
        <v>38</v>
      </c>
      <c r="X218" t="str">
        <f>VLOOKUP(teller_transactions[[#This Row],[Column1.account_id]],type!$A$2:$B$4,2,)</f>
        <v>credit card</v>
      </c>
    </row>
    <row r="219" spans="3:24" x14ac:dyDescent="0.3">
      <c r="C219" t="s">
        <v>479</v>
      </c>
      <c r="G219" t="b">
        <v>0</v>
      </c>
      <c r="H219" t="s">
        <v>24</v>
      </c>
      <c r="J219" t="s">
        <v>319</v>
      </c>
      <c r="K219" t="s">
        <v>320</v>
      </c>
      <c r="L219" t="s">
        <v>24</v>
      </c>
      <c r="M219" t="s">
        <v>27</v>
      </c>
      <c r="O219" t="s">
        <v>477</v>
      </c>
      <c r="R219" t="str">
        <f>VLOOKUP(teller_transactions[[#This Row],[Column1.name]],category!$A$2:$C$90,3,)</f>
        <v>dining</v>
      </c>
      <c r="T219" t="s">
        <v>477</v>
      </c>
      <c r="U219">
        <v>6.58</v>
      </c>
      <c r="W219" t="s">
        <v>38</v>
      </c>
      <c r="X219" t="str">
        <f>VLOOKUP(teller_transactions[[#This Row],[Column1.account_id]],type!$A$2:$B$4,2,)</f>
        <v>credit card</v>
      </c>
    </row>
    <row r="220" spans="3:24" x14ac:dyDescent="0.3">
      <c r="C220" t="s">
        <v>480</v>
      </c>
      <c r="G220" t="b">
        <v>0</v>
      </c>
      <c r="H220" t="s">
        <v>24</v>
      </c>
      <c r="J220" t="s">
        <v>467</v>
      </c>
      <c r="K220" t="s">
        <v>468</v>
      </c>
      <c r="L220" t="s">
        <v>24</v>
      </c>
      <c r="M220" t="s">
        <v>27</v>
      </c>
      <c r="O220" t="s">
        <v>477</v>
      </c>
      <c r="R220" t="str">
        <f>VLOOKUP(teller_transactions[[#This Row],[Column1.name]],category!$A$2:$C$90,3,)</f>
        <v>clothing</v>
      </c>
      <c r="T220" t="s">
        <v>477</v>
      </c>
      <c r="U220">
        <v>70.38</v>
      </c>
      <c r="W220" t="s">
        <v>33</v>
      </c>
      <c r="X220" t="str">
        <f>VLOOKUP(teller_transactions[[#This Row],[Column1.account_id]],type!$A$2:$B$4,2,)</f>
        <v>checking</v>
      </c>
    </row>
    <row r="221" spans="3:24" x14ac:dyDescent="0.3">
      <c r="C221" t="s">
        <v>481</v>
      </c>
      <c r="G221" t="b">
        <v>0</v>
      </c>
      <c r="H221" t="s">
        <v>24</v>
      </c>
      <c r="J221" t="s">
        <v>25</v>
      </c>
      <c r="K221" t="s">
        <v>26</v>
      </c>
      <c r="L221" t="s">
        <v>24</v>
      </c>
      <c r="M221" t="s">
        <v>27</v>
      </c>
      <c r="O221" t="s">
        <v>482</v>
      </c>
      <c r="R221" t="str">
        <f>VLOOKUP(teller_transactions[[#This Row],[Column1.name]],category!$A$2:$C$90,3,)</f>
        <v>income</v>
      </c>
      <c r="T221" t="s">
        <v>482</v>
      </c>
      <c r="U221">
        <v>-14.54</v>
      </c>
      <c r="W221" t="s">
        <v>38</v>
      </c>
      <c r="X221" t="str">
        <f>VLOOKUP(teller_transactions[[#This Row],[Column1.account_id]],type!$A$2:$B$4,2,)</f>
        <v>credit card</v>
      </c>
    </row>
    <row r="222" spans="3:24" x14ac:dyDescent="0.3">
      <c r="C222" t="s">
        <v>483</v>
      </c>
      <c r="G222" t="b">
        <v>0</v>
      </c>
      <c r="H222" t="s">
        <v>24</v>
      </c>
      <c r="J222" t="s">
        <v>109</v>
      </c>
      <c r="K222" t="s">
        <v>110</v>
      </c>
      <c r="L222" t="s">
        <v>24</v>
      </c>
      <c r="M222" t="s">
        <v>27</v>
      </c>
      <c r="O222" t="s">
        <v>482</v>
      </c>
      <c r="R222" t="str">
        <f>VLOOKUP(teller_transactions[[#This Row],[Column1.name]],category!$A$2:$C$90,3,)</f>
        <v>dining</v>
      </c>
      <c r="T222" t="s">
        <v>482</v>
      </c>
      <c r="U222">
        <v>58.21</v>
      </c>
      <c r="W222" t="s">
        <v>38</v>
      </c>
      <c r="X222" t="str">
        <f>VLOOKUP(teller_transactions[[#This Row],[Column1.account_id]],type!$A$2:$B$4,2,)</f>
        <v>credit card</v>
      </c>
    </row>
    <row r="223" spans="3:24" x14ac:dyDescent="0.3">
      <c r="C223" t="s">
        <v>484</v>
      </c>
      <c r="G223" t="b">
        <v>0</v>
      </c>
      <c r="H223" t="s">
        <v>24</v>
      </c>
      <c r="J223" t="s">
        <v>50</v>
      </c>
      <c r="K223" t="s">
        <v>51</v>
      </c>
      <c r="L223" t="s">
        <v>24</v>
      </c>
      <c r="M223" t="s">
        <v>27</v>
      </c>
      <c r="O223" t="s">
        <v>482</v>
      </c>
      <c r="R223" t="str">
        <f>VLOOKUP(teller_transactions[[#This Row],[Column1.name]],category!$A$2:$C$90,3,)</f>
        <v>tax</v>
      </c>
      <c r="T223" t="s">
        <v>482</v>
      </c>
      <c r="U223">
        <v>6.03</v>
      </c>
      <c r="W223" t="s">
        <v>38</v>
      </c>
      <c r="X223" t="str">
        <f>VLOOKUP(teller_transactions[[#This Row],[Column1.account_id]],type!$A$2:$B$4,2,)</f>
        <v>credit card</v>
      </c>
    </row>
    <row r="224" spans="3:24" x14ac:dyDescent="0.3">
      <c r="C224" t="s">
        <v>485</v>
      </c>
      <c r="G224" t="b">
        <v>0</v>
      </c>
      <c r="H224" t="s">
        <v>24</v>
      </c>
      <c r="J224" t="s">
        <v>97</v>
      </c>
      <c r="K224" t="s">
        <v>98</v>
      </c>
      <c r="L224" t="s">
        <v>24</v>
      </c>
      <c r="M224" t="s">
        <v>27</v>
      </c>
      <c r="O224" t="s">
        <v>482</v>
      </c>
      <c r="R224" t="str">
        <f>VLOOKUP(teller_transactions[[#This Row],[Column1.name]],category!$A$2:$C$90,3,)</f>
        <v>accommodation</v>
      </c>
      <c r="T224" t="s">
        <v>482</v>
      </c>
      <c r="U224">
        <v>-40.22</v>
      </c>
      <c r="W224" t="s">
        <v>29</v>
      </c>
      <c r="X224" t="str">
        <f>VLOOKUP(teller_transactions[[#This Row],[Column1.account_id]],type!$A$2:$B$4,2,)</f>
        <v>savings</v>
      </c>
    </row>
    <row r="225" spans="3:24" x14ac:dyDescent="0.3">
      <c r="C225" t="s">
        <v>486</v>
      </c>
      <c r="G225" t="b">
        <v>0</v>
      </c>
      <c r="H225" t="s">
        <v>24</v>
      </c>
      <c r="J225" t="s">
        <v>80</v>
      </c>
      <c r="K225" t="s">
        <v>81</v>
      </c>
      <c r="L225" t="s">
        <v>24</v>
      </c>
      <c r="M225" t="s">
        <v>27</v>
      </c>
      <c r="O225" t="s">
        <v>487</v>
      </c>
      <c r="R225" t="str">
        <f>VLOOKUP(teller_transactions[[#This Row],[Column1.name]],category!$A$2:$C$90,3,)</f>
        <v>software</v>
      </c>
      <c r="T225" t="s">
        <v>487</v>
      </c>
      <c r="U225">
        <v>104.38</v>
      </c>
      <c r="W225" t="s">
        <v>29</v>
      </c>
      <c r="X225" t="str">
        <f>VLOOKUP(teller_transactions[[#This Row],[Column1.account_id]],type!$A$2:$B$4,2,)</f>
        <v>savings</v>
      </c>
    </row>
    <row r="226" spans="3:24" x14ac:dyDescent="0.3">
      <c r="C226" t="s">
        <v>488</v>
      </c>
      <c r="G226" t="b">
        <v>0</v>
      </c>
      <c r="H226" t="s">
        <v>24</v>
      </c>
      <c r="J226" t="s">
        <v>58</v>
      </c>
      <c r="K226" t="s">
        <v>59</v>
      </c>
      <c r="L226" t="s">
        <v>24</v>
      </c>
      <c r="M226" t="s">
        <v>27</v>
      </c>
      <c r="O226" t="s">
        <v>487</v>
      </c>
      <c r="R226" t="str">
        <f>VLOOKUP(teller_transactions[[#This Row],[Column1.name]],category!$A$2:$C$90,3,)</f>
        <v>general</v>
      </c>
      <c r="T226" t="s">
        <v>487</v>
      </c>
      <c r="U226">
        <v>23.32</v>
      </c>
      <c r="W226" t="s">
        <v>29</v>
      </c>
      <c r="X226" t="str">
        <f>VLOOKUP(teller_transactions[[#This Row],[Column1.account_id]],type!$A$2:$B$4,2,)</f>
        <v>savings</v>
      </c>
    </row>
    <row r="227" spans="3:24" x14ac:dyDescent="0.3">
      <c r="C227" t="s">
        <v>489</v>
      </c>
      <c r="G227" t="b">
        <v>0</v>
      </c>
      <c r="H227" t="s">
        <v>24</v>
      </c>
      <c r="J227" t="s">
        <v>137</v>
      </c>
      <c r="K227" t="s">
        <v>138</v>
      </c>
      <c r="L227" t="s">
        <v>24</v>
      </c>
      <c r="M227" t="s">
        <v>27</v>
      </c>
      <c r="O227" t="s">
        <v>487</v>
      </c>
      <c r="R227" t="str">
        <f>VLOOKUP(teller_transactions[[#This Row],[Column1.name]],category!$A$2:$C$90,3,)</f>
        <v>clothing</v>
      </c>
      <c r="T227" t="s">
        <v>487</v>
      </c>
      <c r="U227">
        <v>81.09</v>
      </c>
      <c r="W227" t="s">
        <v>33</v>
      </c>
      <c r="X227" t="str">
        <f>VLOOKUP(teller_transactions[[#This Row],[Column1.account_id]],type!$A$2:$B$4,2,)</f>
        <v>checking</v>
      </c>
    </row>
    <row r="228" spans="3:24" x14ac:dyDescent="0.3">
      <c r="C228" t="s">
        <v>490</v>
      </c>
      <c r="G228" t="b">
        <v>0</v>
      </c>
      <c r="H228" t="s">
        <v>24</v>
      </c>
      <c r="J228" t="s">
        <v>443</v>
      </c>
      <c r="K228" t="s">
        <v>444</v>
      </c>
      <c r="L228" t="s">
        <v>24</v>
      </c>
      <c r="M228" t="s">
        <v>27</v>
      </c>
      <c r="O228" t="s">
        <v>491</v>
      </c>
      <c r="R228" t="str">
        <f>VLOOKUP(teller_transactions[[#This Row],[Column1.name]],category!$A$2:$C$90,3,)</f>
        <v>shopping</v>
      </c>
      <c r="T228" t="s">
        <v>491</v>
      </c>
      <c r="U228">
        <v>124.31</v>
      </c>
      <c r="W228" t="s">
        <v>38</v>
      </c>
      <c r="X228" t="str">
        <f>VLOOKUP(teller_transactions[[#This Row],[Column1.account_id]],type!$A$2:$B$4,2,)</f>
        <v>credit card</v>
      </c>
    </row>
    <row r="229" spans="3:24" x14ac:dyDescent="0.3">
      <c r="C229" t="s">
        <v>492</v>
      </c>
      <c r="G229" t="b">
        <v>0</v>
      </c>
      <c r="H229" t="s">
        <v>24</v>
      </c>
      <c r="J229" t="s">
        <v>409</v>
      </c>
      <c r="K229" t="s">
        <v>410</v>
      </c>
      <c r="L229" t="s">
        <v>24</v>
      </c>
      <c r="M229" t="s">
        <v>27</v>
      </c>
      <c r="O229" t="s">
        <v>491</v>
      </c>
      <c r="R229" t="str">
        <f>VLOOKUP(teller_transactions[[#This Row],[Column1.name]],category!$A$2:$C$90,3,)</f>
        <v>dining</v>
      </c>
      <c r="T229" t="s">
        <v>491</v>
      </c>
      <c r="U229">
        <v>105.73</v>
      </c>
      <c r="W229" t="s">
        <v>38</v>
      </c>
      <c r="X229" t="str">
        <f>VLOOKUP(teller_transactions[[#This Row],[Column1.account_id]],type!$A$2:$B$4,2,)</f>
        <v>credit card</v>
      </c>
    </row>
    <row r="230" spans="3:24" x14ac:dyDescent="0.3">
      <c r="C230" t="s">
        <v>493</v>
      </c>
      <c r="G230" t="b">
        <v>0</v>
      </c>
      <c r="H230" t="s">
        <v>24</v>
      </c>
      <c r="J230" t="s">
        <v>432</v>
      </c>
      <c r="K230" t="s">
        <v>433</v>
      </c>
      <c r="L230" t="s">
        <v>24</v>
      </c>
      <c r="M230" t="s">
        <v>27</v>
      </c>
      <c r="O230" t="s">
        <v>491</v>
      </c>
      <c r="R230" t="str">
        <f>VLOOKUP(teller_transactions[[#This Row],[Column1.name]],category!$A$2:$C$90,3,)</f>
        <v>clothing</v>
      </c>
      <c r="T230" t="s">
        <v>491</v>
      </c>
      <c r="U230">
        <v>111.96</v>
      </c>
      <c r="W230" t="s">
        <v>38</v>
      </c>
      <c r="X230" t="str">
        <f>VLOOKUP(teller_transactions[[#This Row],[Column1.account_id]],type!$A$2:$B$4,2,)</f>
        <v>credit card</v>
      </c>
    </row>
    <row r="231" spans="3:24" x14ac:dyDescent="0.3">
      <c r="C231" t="s">
        <v>494</v>
      </c>
      <c r="G231" t="b">
        <v>0</v>
      </c>
      <c r="H231" t="s">
        <v>24</v>
      </c>
      <c r="J231" t="s">
        <v>384</v>
      </c>
      <c r="K231" t="s">
        <v>385</v>
      </c>
      <c r="L231" t="s">
        <v>24</v>
      </c>
      <c r="M231" t="s">
        <v>27</v>
      </c>
      <c r="O231" t="s">
        <v>491</v>
      </c>
      <c r="R231" t="str">
        <f>VLOOKUP(teller_transactions[[#This Row],[Column1.name]],category!$A$2:$C$90,3,)</f>
        <v>general</v>
      </c>
      <c r="T231" t="s">
        <v>491</v>
      </c>
      <c r="U231">
        <v>118.74</v>
      </c>
      <c r="W231" t="s">
        <v>29</v>
      </c>
      <c r="X231" t="str">
        <f>VLOOKUP(teller_transactions[[#This Row],[Column1.account_id]],type!$A$2:$B$4,2,)</f>
        <v>savings</v>
      </c>
    </row>
    <row r="232" spans="3:24" x14ac:dyDescent="0.3">
      <c r="C232" t="s">
        <v>495</v>
      </c>
      <c r="G232" t="b">
        <v>0</v>
      </c>
      <c r="H232" t="s">
        <v>24</v>
      </c>
      <c r="J232" t="s">
        <v>261</v>
      </c>
      <c r="K232" t="s">
        <v>262</v>
      </c>
      <c r="L232" t="s">
        <v>24</v>
      </c>
      <c r="M232" t="s">
        <v>27</v>
      </c>
      <c r="O232" t="s">
        <v>491</v>
      </c>
      <c r="R232" t="str">
        <f>VLOOKUP(teller_transactions[[#This Row],[Column1.name]],category!$A$2:$C$90,3,)</f>
        <v>electronics</v>
      </c>
      <c r="T232" t="s">
        <v>491</v>
      </c>
      <c r="U232">
        <v>86.36</v>
      </c>
      <c r="W232" t="s">
        <v>33</v>
      </c>
      <c r="X232" t="str">
        <f>VLOOKUP(teller_transactions[[#This Row],[Column1.account_id]],type!$A$2:$B$4,2,)</f>
        <v>checking</v>
      </c>
    </row>
    <row r="233" spans="3:24" x14ac:dyDescent="0.3">
      <c r="C233" t="s">
        <v>496</v>
      </c>
      <c r="G233" t="b">
        <v>0</v>
      </c>
      <c r="H233" t="s">
        <v>24</v>
      </c>
      <c r="J233" t="s">
        <v>381</v>
      </c>
      <c r="K233" t="s">
        <v>352</v>
      </c>
      <c r="L233" t="s">
        <v>24</v>
      </c>
      <c r="M233" t="s">
        <v>27</v>
      </c>
      <c r="O233" t="s">
        <v>497</v>
      </c>
      <c r="R233" t="str">
        <f>VLOOKUP(teller_transactions[[#This Row],[Column1.name]],category!$A$2:$C$90,3,)</f>
        <v>general</v>
      </c>
      <c r="T233" t="s">
        <v>497</v>
      </c>
      <c r="U233">
        <v>-115.8</v>
      </c>
      <c r="W233" t="s">
        <v>38</v>
      </c>
      <c r="X233" t="str">
        <f>VLOOKUP(teller_transactions[[#This Row],[Column1.account_id]],type!$A$2:$B$4,2,)</f>
        <v>credit card</v>
      </c>
    </row>
    <row r="234" spans="3:24" x14ac:dyDescent="0.3">
      <c r="C234" t="s">
        <v>498</v>
      </c>
      <c r="G234" t="b">
        <v>0</v>
      </c>
      <c r="H234" t="s">
        <v>24</v>
      </c>
      <c r="J234" t="s">
        <v>153</v>
      </c>
      <c r="K234" t="s">
        <v>154</v>
      </c>
      <c r="L234" t="s">
        <v>24</v>
      </c>
      <c r="M234" t="s">
        <v>27</v>
      </c>
      <c r="O234" t="s">
        <v>497</v>
      </c>
      <c r="R234" t="str">
        <f>VLOOKUP(teller_transactions[[#This Row],[Column1.name]],category!$A$2:$C$90,3,)</f>
        <v>income</v>
      </c>
      <c r="T234" t="s">
        <v>497</v>
      </c>
      <c r="U234">
        <v>-29.27</v>
      </c>
      <c r="W234" t="s">
        <v>29</v>
      </c>
      <c r="X234" t="str">
        <f>VLOOKUP(teller_transactions[[#This Row],[Column1.account_id]],type!$A$2:$B$4,2,)</f>
        <v>savings</v>
      </c>
    </row>
    <row r="235" spans="3:24" x14ac:dyDescent="0.3">
      <c r="C235" t="s">
        <v>499</v>
      </c>
      <c r="G235" t="b">
        <v>0</v>
      </c>
      <c r="H235" t="s">
        <v>24</v>
      </c>
      <c r="J235" t="s">
        <v>500</v>
      </c>
      <c r="K235" t="s">
        <v>172</v>
      </c>
      <c r="L235" t="s">
        <v>24</v>
      </c>
      <c r="M235" t="s">
        <v>27</v>
      </c>
      <c r="O235" t="s">
        <v>497</v>
      </c>
      <c r="R235" t="str">
        <f>VLOOKUP(teller_transactions[[#This Row],[Column1.name]],category!$A$2:$C$90,3,)</f>
        <v>loan</v>
      </c>
      <c r="T235" t="s">
        <v>497</v>
      </c>
      <c r="U235">
        <v>41.16</v>
      </c>
      <c r="W235" t="s">
        <v>33</v>
      </c>
      <c r="X235" t="str">
        <f>VLOOKUP(teller_transactions[[#This Row],[Column1.account_id]],type!$A$2:$B$4,2,)</f>
        <v>checking</v>
      </c>
    </row>
    <row r="236" spans="3:24" x14ac:dyDescent="0.3">
      <c r="C236" t="s">
        <v>501</v>
      </c>
      <c r="G236" t="b">
        <v>0</v>
      </c>
      <c r="H236" t="s">
        <v>24</v>
      </c>
      <c r="J236" t="s">
        <v>242</v>
      </c>
      <c r="K236" t="s">
        <v>243</v>
      </c>
      <c r="L236" t="s">
        <v>24</v>
      </c>
      <c r="M236" t="s">
        <v>27</v>
      </c>
      <c r="O236" t="s">
        <v>502</v>
      </c>
      <c r="R236" t="str">
        <f>VLOOKUP(teller_transactions[[#This Row],[Column1.name]],category!$A$2:$C$90,3,)</f>
        <v>dining</v>
      </c>
      <c r="T236" t="s">
        <v>502</v>
      </c>
      <c r="U236">
        <v>8.5500000000000007</v>
      </c>
      <c r="W236" t="s">
        <v>38</v>
      </c>
      <c r="X236" t="str">
        <f>VLOOKUP(teller_transactions[[#This Row],[Column1.account_id]],type!$A$2:$B$4,2,)</f>
        <v>credit card</v>
      </c>
    </row>
    <row r="237" spans="3:24" x14ac:dyDescent="0.3">
      <c r="C237" t="s">
        <v>503</v>
      </c>
      <c r="G237" t="b">
        <v>0</v>
      </c>
      <c r="H237" t="s">
        <v>24</v>
      </c>
      <c r="J237" t="s">
        <v>237</v>
      </c>
      <c r="K237" t="s">
        <v>238</v>
      </c>
      <c r="L237" t="s">
        <v>24</v>
      </c>
      <c r="M237" t="s">
        <v>27</v>
      </c>
      <c r="O237" t="s">
        <v>502</v>
      </c>
      <c r="R237" t="str">
        <f>VLOOKUP(teller_transactions[[#This Row],[Column1.name]],category!$A$2:$C$90,3,)</f>
        <v>phone</v>
      </c>
      <c r="T237" t="s">
        <v>502</v>
      </c>
      <c r="U237">
        <v>101.94</v>
      </c>
      <c r="W237" t="s">
        <v>33</v>
      </c>
      <c r="X237" t="str">
        <f>VLOOKUP(teller_transactions[[#This Row],[Column1.account_id]],type!$A$2:$B$4,2,)</f>
        <v>checking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AB63-3542-453C-8924-0268F01C6824}">
  <dimension ref="A1:G90"/>
  <sheetViews>
    <sheetView topLeftCell="A83" workbookViewId="0">
      <selection sqref="A1:XFD1048576"/>
    </sheetView>
  </sheetViews>
  <sheetFormatPr defaultRowHeight="14.4" x14ac:dyDescent="0.3"/>
  <cols>
    <col min="1" max="1" width="27.44140625" bestFit="1" customWidth="1"/>
    <col min="2" max="2" width="11.6640625" bestFit="1" customWidth="1"/>
    <col min="3" max="3" width="14.21875" bestFit="1" customWidth="1"/>
  </cols>
  <sheetData>
    <row r="1" spans="1:7" x14ac:dyDescent="0.3">
      <c r="A1" t="s">
        <v>9</v>
      </c>
      <c r="B1" t="s">
        <v>510</v>
      </c>
      <c r="C1" t="s">
        <v>511</v>
      </c>
      <c r="G1" t="s">
        <v>513</v>
      </c>
    </row>
    <row r="2" spans="1:7" x14ac:dyDescent="0.3">
      <c r="A2" t="s">
        <v>264</v>
      </c>
      <c r="B2" t="str">
        <f>VLOOKUP(A2,'teller-transactions'!$J$2:$X$237,15,)</f>
        <v>savings</v>
      </c>
      <c r="C2" t="s">
        <v>524</v>
      </c>
      <c r="G2" t="s">
        <v>514</v>
      </c>
    </row>
    <row r="3" spans="1:7" x14ac:dyDescent="0.3">
      <c r="A3" t="s">
        <v>261</v>
      </c>
      <c r="B3" t="str">
        <f>VLOOKUP(A3,'teller-transactions'!$J$2:$X$237,15,)</f>
        <v>savings</v>
      </c>
      <c r="C3" t="s">
        <v>520</v>
      </c>
      <c r="G3" t="s">
        <v>515</v>
      </c>
    </row>
    <row r="4" spans="1:7" x14ac:dyDescent="0.3">
      <c r="A4" t="s">
        <v>68</v>
      </c>
      <c r="B4" t="str">
        <f>VLOOKUP(A4,'teller-transactions'!$J$2:$X$237,15,)</f>
        <v>savings</v>
      </c>
      <c r="C4" t="s">
        <v>521</v>
      </c>
      <c r="G4" t="s">
        <v>516</v>
      </c>
    </row>
    <row r="5" spans="1:7" x14ac:dyDescent="0.3">
      <c r="A5" t="s">
        <v>500</v>
      </c>
      <c r="B5" t="str">
        <f>VLOOKUP(A5,'teller-transactions'!$J$2:$X$237,15,)</f>
        <v>checking</v>
      </c>
      <c r="C5" t="s">
        <v>530</v>
      </c>
      <c r="G5" t="s">
        <v>517</v>
      </c>
    </row>
    <row r="6" spans="1:7" x14ac:dyDescent="0.3">
      <c r="A6" t="s">
        <v>35</v>
      </c>
      <c r="B6" t="str">
        <f>VLOOKUP(A6,'teller-transactions'!$J$2:$X$237,15,)</f>
        <v>credit card</v>
      </c>
      <c r="C6" t="s">
        <v>520</v>
      </c>
      <c r="G6" t="s">
        <v>518</v>
      </c>
    </row>
    <row r="7" spans="1:7" x14ac:dyDescent="0.3">
      <c r="A7" t="s">
        <v>237</v>
      </c>
      <c r="B7" t="str">
        <f>VLOOKUP(A7,'teller-transactions'!$J$2:$X$237,15,)</f>
        <v>savings</v>
      </c>
      <c r="C7" t="s">
        <v>532</v>
      </c>
      <c r="G7" t="s">
        <v>519</v>
      </c>
    </row>
    <row r="8" spans="1:7" x14ac:dyDescent="0.3">
      <c r="A8" t="s">
        <v>25</v>
      </c>
      <c r="B8" t="str">
        <f>VLOOKUP(A8,'teller-transactions'!$J$2:$X$237,15,)</f>
        <v>savings</v>
      </c>
      <c r="C8" t="s">
        <v>527</v>
      </c>
      <c r="G8" t="s">
        <v>520</v>
      </c>
    </row>
    <row r="9" spans="1:7" x14ac:dyDescent="0.3">
      <c r="A9" t="s">
        <v>134</v>
      </c>
      <c r="B9" t="str">
        <f>VLOOKUP(A9,'teller-transactions'!$J$2:$X$237,15,)</f>
        <v>savings</v>
      </c>
      <c r="C9" t="s">
        <v>523</v>
      </c>
      <c r="G9" t="s">
        <v>521</v>
      </c>
    </row>
    <row r="10" spans="1:7" x14ac:dyDescent="0.3">
      <c r="A10" t="s">
        <v>439</v>
      </c>
      <c r="B10" t="str">
        <f>VLOOKUP(A10,'teller-transactions'!$J$2:$X$237,15,)</f>
        <v>credit card</v>
      </c>
      <c r="C10" t="s">
        <v>520</v>
      </c>
      <c r="G10" t="s">
        <v>522</v>
      </c>
    </row>
    <row r="11" spans="1:7" x14ac:dyDescent="0.3">
      <c r="A11" t="s">
        <v>109</v>
      </c>
      <c r="B11" t="str">
        <f>VLOOKUP(A11,'teller-transactions'!$J$2:$X$237,15,)</f>
        <v>credit card</v>
      </c>
      <c r="C11" t="s">
        <v>518</v>
      </c>
      <c r="G11" t="s">
        <v>523</v>
      </c>
    </row>
    <row r="12" spans="1:7" x14ac:dyDescent="0.3">
      <c r="A12" t="s">
        <v>153</v>
      </c>
      <c r="B12" t="str">
        <f>VLOOKUP(A12,'teller-transactions'!$J$2:$X$237,15,)</f>
        <v>checking</v>
      </c>
      <c r="C12" t="s">
        <v>527</v>
      </c>
      <c r="G12" t="s">
        <v>524</v>
      </c>
    </row>
    <row r="13" spans="1:7" x14ac:dyDescent="0.3">
      <c r="A13" t="s">
        <v>113</v>
      </c>
      <c r="B13" t="str">
        <f>VLOOKUP(A13,'teller-transactions'!$J$2:$X$237,15,)</f>
        <v>savings</v>
      </c>
      <c r="C13" t="s">
        <v>523</v>
      </c>
      <c r="G13" t="s">
        <v>525</v>
      </c>
    </row>
    <row r="14" spans="1:7" x14ac:dyDescent="0.3">
      <c r="A14" t="s">
        <v>105</v>
      </c>
      <c r="B14" t="str">
        <f>VLOOKUP(A14,'teller-transactions'!$J$2:$X$237,15,)</f>
        <v>checking</v>
      </c>
      <c r="C14" t="s">
        <v>512</v>
      </c>
      <c r="G14" t="s">
        <v>526</v>
      </c>
    </row>
    <row r="15" spans="1:7" x14ac:dyDescent="0.3">
      <c r="A15" t="s">
        <v>214</v>
      </c>
      <c r="B15" t="str">
        <f>VLOOKUP(A15,'teller-transactions'!$J$2:$X$237,15,)</f>
        <v>savings</v>
      </c>
      <c r="C15" t="s">
        <v>523</v>
      </c>
      <c r="G15" t="s">
        <v>527</v>
      </c>
    </row>
    <row r="16" spans="1:7" x14ac:dyDescent="0.3">
      <c r="A16" t="s">
        <v>366</v>
      </c>
      <c r="B16" t="str">
        <f>VLOOKUP(A16,'teller-transactions'!$J$2:$X$237,15,)</f>
        <v>credit card</v>
      </c>
      <c r="C16" t="s">
        <v>518</v>
      </c>
      <c r="G16" t="s">
        <v>528</v>
      </c>
    </row>
    <row r="17" spans="1:7" x14ac:dyDescent="0.3">
      <c r="A17" t="s">
        <v>388</v>
      </c>
      <c r="B17" t="str">
        <f>VLOOKUP(A17,'teller-transactions'!$J$2:$X$237,15,)</f>
        <v>checking</v>
      </c>
      <c r="C17" t="s">
        <v>524</v>
      </c>
      <c r="G17" t="s">
        <v>529</v>
      </c>
    </row>
    <row r="18" spans="1:7" x14ac:dyDescent="0.3">
      <c r="A18" t="s">
        <v>74</v>
      </c>
      <c r="B18" t="str">
        <f>VLOOKUP(A18,'teller-transactions'!$J$2:$X$237,15,)</f>
        <v>credit card</v>
      </c>
      <c r="C18" t="s">
        <v>525</v>
      </c>
      <c r="G18" t="s">
        <v>530</v>
      </c>
    </row>
    <row r="19" spans="1:7" x14ac:dyDescent="0.3">
      <c r="A19" t="s">
        <v>181</v>
      </c>
      <c r="B19" t="str">
        <f>VLOOKUP(A19,'teller-transactions'!$J$2:$X$237,15,)</f>
        <v>savings</v>
      </c>
      <c r="C19" t="s">
        <v>536</v>
      </c>
      <c r="G19" t="s">
        <v>531</v>
      </c>
    </row>
    <row r="20" spans="1:7" x14ac:dyDescent="0.3">
      <c r="A20" t="s">
        <v>176</v>
      </c>
      <c r="B20" t="str">
        <f>VLOOKUP(A20,'teller-transactions'!$J$2:$X$237,15,)</f>
        <v>credit card</v>
      </c>
      <c r="C20" t="s">
        <v>523</v>
      </c>
      <c r="G20" t="s">
        <v>532</v>
      </c>
    </row>
    <row r="21" spans="1:7" x14ac:dyDescent="0.3">
      <c r="A21" t="s">
        <v>467</v>
      </c>
      <c r="B21" t="str">
        <f>VLOOKUP(A21,'teller-transactions'!$J$2:$X$237,15,)</f>
        <v>credit card</v>
      </c>
      <c r="C21" t="s">
        <v>517</v>
      </c>
      <c r="G21" t="s">
        <v>533</v>
      </c>
    </row>
    <row r="22" spans="1:7" x14ac:dyDescent="0.3">
      <c r="A22" t="s">
        <v>40</v>
      </c>
      <c r="B22" t="str">
        <f>VLOOKUP(A22,'teller-transactions'!$J$2:$X$237,15,)</f>
        <v>credit card</v>
      </c>
      <c r="C22" t="s">
        <v>534</v>
      </c>
      <c r="G22" t="s">
        <v>534</v>
      </c>
    </row>
    <row r="23" spans="1:7" x14ac:dyDescent="0.3">
      <c r="A23" t="s">
        <v>393</v>
      </c>
      <c r="B23" t="str">
        <f>VLOOKUP(A23,'teller-transactions'!$J$2:$X$237,15,)</f>
        <v>checking</v>
      </c>
      <c r="C23" t="s">
        <v>523</v>
      </c>
      <c r="G23" t="s">
        <v>535</v>
      </c>
    </row>
    <row r="24" spans="1:7" x14ac:dyDescent="0.3">
      <c r="A24" t="s">
        <v>359</v>
      </c>
      <c r="B24" t="str">
        <f>VLOOKUP(A24,'teller-transactions'!$J$2:$X$237,15,)</f>
        <v>checking</v>
      </c>
      <c r="C24" t="s">
        <v>518</v>
      </c>
      <c r="G24" t="s">
        <v>536</v>
      </c>
    </row>
    <row r="25" spans="1:7" x14ac:dyDescent="0.3">
      <c r="A25" t="s">
        <v>80</v>
      </c>
      <c r="B25" t="str">
        <f>VLOOKUP(A25,'teller-transactions'!$J$2:$X$237,15,)</f>
        <v>savings</v>
      </c>
      <c r="C25" t="s">
        <v>535</v>
      </c>
      <c r="G25" t="s">
        <v>537</v>
      </c>
    </row>
    <row r="26" spans="1:7" x14ac:dyDescent="0.3">
      <c r="A26" t="s">
        <v>31</v>
      </c>
      <c r="B26" t="str">
        <f>VLOOKUP(A26,'teller-transactions'!$J$2:$X$237,15,)</f>
        <v>checking</v>
      </c>
      <c r="C26" t="s">
        <v>523</v>
      </c>
      <c r="G26" t="s">
        <v>538</v>
      </c>
    </row>
    <row r="27" spans="1:7" x14ac:dyDescent="0.3">
      <c r="A27" t="s">
        <v>71</v>
      </c>
      <c r="B27" t="str">
        <f>VLOOKUP(A27,'teller-transactions'!$J$2:$X$237,15,)</f>
        <v>savings</v>
      </c>
      <c r="C27" t="s">
        <v>523</v>
      </c>
      <c r="G27" t="s">
        <v>539</v>
      </c>
    </row>
    <row r="28" spans="1:7" x14ac:dyDescent="0.3">
      <c r="A28" t="s">
        <v>46</v>
      </c>
      <c r="B28" t="str">
        <f>VLOOKUP(A28,'teller-transactions'!$J$2:$X$237,15,)</f>
        <v>savings</v>
      </c>
      <c r="C28" t="s">
        <v>522</v>
      </c>
      <c r="G28" t="s">
        <v>512</v>
      </c>
    </row>
    <row r="29" spans="1:7" x14ac:dyDescent="0.3">
      <c r="A29" t="s">
        <v>61</v>
      </c>
      <c r="B29" t="str">
        <f>VLOOKUP(A29,'teller-transactions'!$J$2:$X$237,15,)</f>
        <v>credit card</v>
      </c>
      <c r="C29" t="s">
        <v>518</v>
      </c>
    </row>
    <row r="30" spans="1:7" x14ac:dyDescent="0.3">
      <c r="A30" t="s">
        <v>201</v>
      </c>
      <c r="B30" t="str">
        <f>VLOOKUP(A30,'teller-transactions'!$J$2:$X$237,15,)</f>
        <v>credit card</v>
      </c>
      <c r="C30" t="s">
        <v>517</v>
      </c>
    </row>
    <row r="31" spans="1:7" x14ac:dyDescent="0.3">
      <c r="A31" t="s">
        <v>471</v>
      </c>
      <c r="B31" t="str">
        <f>VLOOKUP(A31,'teller-transactions'!$J$2:$X$237,15,)</f>
        <v>credit card</v>
      </c>
      <c r="C31" t="s">
        <v>535</v>
      </c>
    </row>
    <row r="32" spans="1:7" x14ac:dyDescent="0.3">
      <c r="A32" t="s">
        <v>94</v>
      </c>
      <c r="B32" t="str">
        <f>VLOOKUP(A32,'teller-transactions'!$J$2:$X$237,15,)</f>
        <v>savings</v>
      </c>
      <c r="C32" t="s">
        <v>517</v>
      </c>
    </row>
    <row r="33" spans="1:3" x14ac:dyDescent="0.3">
      <c r="A33" t="s">
        <v>86</v>
      </c>
      <c r="B33" t="str">
        <f>VLOOKUP(A33,'teller-transactions'!$J$2:$X$237,15,)</f>
        <v>checking</v>
      </c>
      <c r="C33" t="s">
        <v>513</v>
      </c>
    </row>
    <row r="34" spans="1:3" x14ac:dyDescent="0.3">
      <c r="A34" t="s">
        <v>161</v>
      </c>
      <c r="B34" t="str">
        <f>VLOOKUP(A34,'teller-transactions'!$J$2:$X$237,15,)</f>
        <v>credit card</v>
      </c>
      <c r="C34" t="s">
        <v>526</v>
      </c>
    </row>
    <row r="35" spans="1:3" x14ac:dyDescent="0.3">
      <c r="A35" t="s">
        <v>83</v>
      </c>
      <c r="B35" t="str">
        <f>VLOOKUP(A35,'teller-transactions'!$J$2:$X$237,15,)</f>
        <v>savings</v>
      </c>
      <c r="C35" t="s">
        <v>527</v>
      </c>
    </row>
    <row r="36" spans="1:3" x14ac:dyDescent="0.3">
      <c r="A36" t="s">
        <v>205</v>
      </c>
      <c r="B36" t="str">
        <f>VLOOKUP(A36,'teller-transactions'!$J$2:$X$237,15,)</f>
        <v>credit card</v>
      </c>
      <c r="C36" t="s">
        <v>518</v>
      </c>
    </row>
    <row r="37" spans="1:3" x14ac:dyDescent="0.3">
      <c r="A37" t="s">
        <v>50</v>
      </c>
      <c r="B37" t="str">
        <f>VLOOKUP(A37,'teller-transactions'!$J$2:$X$237,15,)</f>
        <v>credit card</v>
      </c>
      <c r="C37" t="s">
        <v>537</v>
      </c>
    </row>
    <row r="38" spans="1:3" x14ac:dyDescent="0.3">
      <c r="A38" t="s">
        <v>449</v>
      </c>
      <c r="B38" t="str">
        <f>VLOOKUP(A38,'teller-transactions'!$J$2:$X$237,15,)</f>
        <v>checking</v>
      </c>
      <c r="C38" t="s">
        <v>529</v>
      </c>
    </row>
    <row r="39" spans="1:3" x14ac:dyDescent="0.3">
      <c r="A39" t="s">
        <v>171</v>
      </c>
      <c r="B39" t="str">
        <f>VLOOKUP(A39,'teller-transactions'!$J$2:$X$237,15,)</f>
        <v>checking</v>
      </c>
      <c r="C39" t="s">
        <v>537</v>
      </c>
    </row>
    <row r="40" spans="1:3" x14ac:dyDescent="0.3">
      <c r="A40" t="s">
        <v>120</v>
      </c>
      <c r="B40" t="str">
        <f>VLOOKUP(A40,'teller-transactions'!$J$2:$X$237,15,)</f>
        <v>checking</v>
      </c>
      <c r="C40" t="s">
        <v>537</v>
      </c>
    </row>
    <row r="41" spans="1:3" x14ac:dyDescent="0.3">
      <c r="A41" t="s">
        <v>384</v>
      </c>
      <c r="B41" t="str">
        <f>VLOOKUP(A41,'teller-transactions'!$J$2:$X$237,15,)</f>
        <v>savings</v>
      </c>
      <c r="C41" t="s">
        <v>523</v>
      </c>
    </row>
    <row r="42" spans="1:3" x14ac:dyDescent="0.3">
      <c r="A42" t="s">
        <v>123</v>
      </c>
      <c r="B42" t="str">
        <f>VLOOKUP(A42,'teller-transactions'!$J$2:$X$237,15,)</f>
        <v>credit card</v>
      </c>
      <c r="C42" t="s">
        <v>521</v>
      </c>
    </row>
    <row r="43" spans="1:3" x14ac:dyDescent="0.3">
      <c r="A43" t="s">
        <v>402</v>
      </c>
      <c r="B43" t="str">
        <f>VLOOKUP(A43,'teller-transactions'!$J$2:$X$237,15,)</f>
        <v>checking</v>
      </c>
      <c r="C43" t="s">
        <v>517</v>
      </c>
    </row>
    <row r="44" spans="1:3" x14ac:dyDescent="0.3">
      <c r="A44" t="s">
        <v>231</v>
      </c>
      <c r="B44" t="str">
        <f>VLOOKUP(A44,'teller-transactions'!$J$2:$X$237,15,)</f>
        <v>credit card</v>
      </c>
      <c r="C44" t="s">
        <v>518</v>
      </c>
    </row>
    <row r="45" spans="1:3" x14ac:dyDescent="0.3">
      <c r="A45" t="s">
        <v>457</v>
      </c>
      <c r="B45" t="str">
        <f>VLOOKUP(A45,'teller-transactions'!$J$2:$X$237,15,)</f>
        <v>credit card</v>
      </c>
      <c r="C45" t="s">
        <v>518</v>
      </c>
    </row>
    <row r="46" spans="1:3" x14ac:dyDescent="0.3">
      <c r="A46" t="s">
        <v>432</v>
      </c>
      <c r="B46" t="str">
        <f>VLOOKUP(A46,'teller-transactions'!$J$2:$X$237,15,)</f>
        <v>savings</v>
      </c>
      <c r="C46" t="s">
        <v>517</v>
      </c>
    </row>
    <row r="47" spans="1:3" x14ac:dyDescent="0.3">
      <c r="A47" t="s">
        <v>130</v>
      </c>
      <c r="B47" t="str">
        <f>VLOOKUP(A47,'teller-transactions'!$J$2:$X$237,15,)</f>
        <v>credit card</v>
      </c>
      <c r="C47" t="s">
        <v>524</v>
      </c>
    </row>
    <row r="48" spans="1:3" x14ac:dyDescent="0.3">
      <c r="A48" t="s">
        <v>296</v>
      </c>
      <c r="B48" t="str">
        <f>VLOOKUP(A48,'teller-transactions'!$J$2:$X$237,15,)</f>
        <v>credit card</v>
      </c>
      <c r="C48" t="s">
        <v>536</v>
      </c>
    </row>
    <row r="49" spans="1:3" x14ac:dyDescent="0.3">
      <c r="A49" t="s">
        <v>343</v>
      </c>
      <c r="B49" t="str">
        <f>VLOOKUP(A49,'teller-transactions'!$J$2:$X$237,15,)</f>
        <v>credit card</v>
      </c>
      <c r="C49" t="s">
        <v>539</v>
      </c>
    </row>
    <row r="50" spans="1:3" x14ac:dyDescent="0.3">
      <c r="A50" t="s">
        <v>90</v>
      </c>
      <c r="B50" t="str">
        <f>VLOOKUP(A50,'teller-transactions'!$J$2:$X$237,15,)</f>
        <v>credit card</v>
      </c>
      <c r="C50" t="s">
        <v>534</v>
      </c>
    </row>
    <row r="51" spans="1:3" x14ac:dyDescent="0.3">
      <c r="A51" t="s">
        <v>396</v>
      </c>
      <c r="B51" t="str">
        <f>VLOOKUP(A51,'teller-transactions'!$J$2:$X$237,15,)</f>
        <v>credit card</v>
      </c>
      <c r="C51" t="s">
        <v>518</v>
      </c>
    </row>
    <row r="52" spans="1:3" x14ac:dyDescent="0.3">
      <c r="A52" t="s">
        <v>370</v>
      </c>
      <c r="B52" t="str">
        <f>VLOOKUP(A52,'teller-transactions'!$J$2:$X$237,15,)</f>
        <v>savings</v>
      </c>
      <c r="C52" t="s">
        <v>512</v>
      </c>
    </row>
    <row r="53" spans="1:3" x14ac:dyDescent="0.3">
      <c r="A53" t="s">
        <v>97</v>
      </c>
      <c r="B53" t="str">
        <f>VLOOKUP(A53,'teller-transactions'!$J$2:$X$237,15,)</f>
        <v>checking</v>
      </c>
      <c r="C53" t="s">
        <v>513</v>
      </c>
    </row>
    <row r="54" spans="1:3" x14ac:dyDescent="0.3">
      <c r="A54" t="s">
        <v>164</v>
      </c>
      <c r="B54" t="str">
        <f>VLOOKUP(A54,'teller-transactions'!$J$2:$X$237,15,)</f>
        <v>credit card</v>
      </c>
      <c r="C54" t="s">
        <v>534</v>
      </c>
    </row>
    <row r="55" spans="1:3" x14ac:dyDescent="0.3">
      <c r="A55" t="s">
        <v>315</v>
      </c>
      <c r="B55" t="str">
        <f>VLOOKUP(A55,'teller-transactions'!$J$2:$X$237,15,)</f>
        <v>savings</v>
      </c>
      <c r="C55" t="s">
        <v>534</v>
      </c>
    </row>
    <row r="56" spans="1:3" x14ac:dyDescent="0.3">
      <c r="A56" t="s">
        <v>192</v>
      </c>
      <c r="B56" t="str">
        <f>VLOOKUP(A56,'teller-transactions'!$J$2:$X$237,15,)</f>
        <v>credit card</v>
      </c>
      <c r="C56" t="s">
        <v>526</v>
      </c>
    </row>
    <row r="57" spans="1:3" x14ac:dyDescent="0.3">
      <c r="A57" t="s">
        <v>301</v>
      </c>
      <c r="B57" t="str">
        <f>VLOOKUP(A57,'teller-transactions'!$J$2:$X$237,15,)</f>
        <v>checking</v>
      </c>
      <c r="C57" t="s">
        <v>519</v>
      </c>
    </row>
    <row r="58" spans="1:3" x14ac:dyDescent="0.3">
      <c r="A58" t="s">
        <v>356</v>
      </c>
      <c r="B58" t="str">
        <f>VLOOKUP(A58,'teller-transactions'!$J$2:$X$237,15,)</f>
        <v>savings</v>
      </c>
      <c r="C58" t="s">
        <v>518</v>
      </c>
    </row>
    <row r="59" spans="1:3" x14ac:dyDescent="0.3">
      <c r="A59" t="s">
        <v>116</v>
      </c>
      <c r="B59" t="str">
        <f>VLOOKUP(A59,'teller-transactions'!$J$2:$X$237,15,)</f>
        <v>checking</v>
      </c>
      <c r="C59" t="s">
        <v>523</v>
      </c>
    </row>
    <row r="60" spans="1:3" x14ac:dyDescent="0.3">
      <c r="A60" t="s">
        <v>77</v>
      </c>
      <c r="B60" t="str">
        <f>VLOOKUP(A60,'teller-transactions'!$J$2:$X$237,15,)</f>
        <v>savings</v>
      </c>
      <c r="C60" t="s">
        <v>518</v>
      </c>
    </row>
    <row r="61" spans="1:3" x14ac:dyDescent="0.3">
      <c r="A61" t="s">
        <v>198</v>
      </c>
      <c r="B61" t="str">
        <f>VLOOKUP(A61,'teller-transactions'!$J$2:$X$237,15,)</f>
        <v>checking</v>
      </c>
      <c r="C61" t="s">
        <v>523</v>
      </c>
    </row>
    <row r="62" spans="1:3" x14ac:dyDescent="0.3">
      <c r="A62" t="s">
        <v>149</v>
      </c>
      <c r="B62" t="str">
        <f>VLOOKUP(A62,'teller-transactions'!$J$2:$X$237,15,)</f>
        <v>savings</v>
      </c>
      <c r="C62" t="s">
        <v>518</v>
      </c>
    </row>
    <row r="63" spans="1:3" x14ac:dyDescent="0.3">
      <c r="A63" t="s">
        <v>381</v>
      </c>
      <c r="B63" t="str">
        <f>VLOOKUP(A63,'teller-transactions'!$J$2:$X$237,15,)</f>
        <v>credit card</v>
      </c>
      <c r="C63" t="s">
        <v>523</v>
      </c>
    </row>
    <row r="64" spans="1:3" x14ac:dyDescent="0.3">
      <c r="A64" t="s">
        <v>156</v>
      </c>
      <c r="B64" t="str">
        <f>VLOOKUP(A64,'teller-transactions'!$J$2:$X$237,15,)</f>
        <v>checking</v>
      </c>
      <c r="C64" t="s">
        <v>523</v>
      </c>
    </row>
    <row r="65" spans="1:3" x14ac:dyDescent="0.3">
      <c r="A65" t="s">
        <v>281</v>
      </c>
      <c r="B65" t="str">
        <f>VLOOKUP(A65,'teller-transactions'!$J$2:$X$237,15,)</f>
        <v>credit card</v>
      </c>
      <c r="C65" t="s">
        <v>523</v>
      </c>
    </row>
    <row r="66" spans="1:3" x14ac:dyDescent="0.3">
      <c r="A66" t="s">
        <v>226</v>
      </c>
      <c r="B66" t="str">
        <f>VLOOKUP(A66,'teller-transactions'!$J$2:$X$237,15,)</f>
        <v>checking</v>
      </c>
      <c r="C66" t="s">
        <v>525</v>
      </c>
    </row>
    <row r="67" spans="1:3" x14ac:dyDescent="0.3">
      <c r="A67" t="s">
        <v>140</v>
      </c>
      <c r="B67" t="str">
        <f>VLOOKUP(A67,'teller-transactions'!$J$2:$X$237,15,)</f>
        <v>credit card</v>
      </c>
      <c r="C67" t="s">
        <v>518</v>
      </c>
    </row>
    <row r="68" spans="1:3" x14ac:dyDescent="0.3">
      <c r="A68" t="s">
        <v>137</v>
      </c>
      <c r="B68" t="str">
        <f>VLOOKUP(A68,'teller-transactions'!$J$2:$X$237,15,)</f>
        <v>checking</v>
      </c>
      <c r="C68" t="s">
        <v>517</v>
      </c>
    </row>
    <row r="69" spans="1:3" x14ac:dyDescent="0.3">
      <c r="A69" t="s">
        <v>144</v>
      </c>
      <c r="B69" t="str">
        <f>VLOOKUP(A69,'teller-transactions'!$J$2:$X$237,15,)</f>
        <v>credit card</v>
      </c>
      <c r="C69" t="s">
        <v>534</v>
      </c>
    </row>
    <row r="70" spans="1:3" x14ac:dyDescent="0.3">
      <c r="A70" t="s">
        <v>373</v>
      </c>
      <c r="B70" t="str">
        <f>VLOOKUP(A70,'teller-transactions'!$J$2:$X$237,15,)</f>
        <v>credit card</v>
      </c>
      <c r="C70" t="s">
        <v>534</v>
      </c>
    </row>
    <row r="71" spans="1:3" x14ac:dyDescent="0.3">
      <c r="A71" t="s">
        <v>406</v>
      </c>
      <c r="B71" t="str">
        <f>VLOOKUP(A71,'teller-transactions'!$J$2:$X$237,15,)</f>
        <v>checking</v>
      </c>
      <c r="C71" t="s">
        <v>537</v>
      </c>
    </row>
    <row r="72" spans="1:3" x14ac:dyDescent="0.3">
      <c r="A72" t="s">
        <v>100</v>
      </c>
      <c r="B72" t="str">
        <f>VLOOKUP(A72,'teller-transactions'!$J$2:$X$237,15,)</f>
        <v>credit card</v>
      </c>
      <c r="C72" t="s">
        <v>522</v>
      </c>
    </row>
    <row r="73" spans="1:3" x14ac:dyDescent="0.3">
      <c r="A73" t="s">
        <v>409</v>
      </c>
      <c r="B73" t="str">
        <f>VLOOKUP(A73,'teller-transactions'!$J$2:$X$237,15,)</f>
        <v>checking</v>
      </c>
      <c r="C73" t="s">
        <v>518</v>
      </c>
    </row>
    <row r="74" spans="1:3" x14ac:dyDescent="0.3">
      <c r="A74" t="s">
        <v>250</v>
      </c>
      <c r="B74" t="str">
        <f>VLOOKUP(A74,'teller-transactions'!$J$2:$X$237,15,)</f>
        <v>credit card</v>
      </c>
      <c r="C74" t="s">
        <v>521</v>
      </c>
    </row>
    <row r="75" spans="1:3" x14ac:dyDescent="0.3">
      <c r="A75" t="s">
        <v>189</v>
      </c>
      <c r="B75" t="str">
        <f>VLOOKUP(A75,'teller-transactions'!$J$2:$X$237,15,)</f>
        <v>checking</v>
      </c>
      <c r="C75" t="s">
        <v>532</v>
      </c>
    </row>
    <row r="76" spans="1:3" x14ac:dyDescent="0.3">
      <c r="A76" t="s">
        <v>333</v>
      </c>
      <c r="B76" t="str">
        <f>VLOOKUP(A76,'teller-transactions'!$J$2:$X$237,15,)</f>
        <v>savings</v>
      </c>
      <c r="C76" t="s">
        <v>531</v>
      </c>
    </row>
    <row r="77" spans="1:3" x14ac:dyDescent="0.3">
      <c r="A77" t="s">
        <v>223</v>
      </c>
      <c r="B77" t="str">
        <f>VLOOKUP(A77,'teller-transactions'!$J$2:$X$237,15,)</f>
        <v>savings</v>
      </c>
      <c r="C77" t="s">
        <v>515</v>
      </c>
    </row>
    <row r="78" spans="1:3" x14ac:dyDescent="0.3">
      <c r="A78" t="s">
        <v>319</v>
      </c>
      <c r="B78" t="str">
        <f>VLOOKUP(A78,'teller-transactions'!$J$2:$X$237,15,)</f>
        <v>credit card</v>
      </c>
      <c r="C78" t="s">
        <v>518</v>
      </c>
    </row>
    <row r="79" spans="1:3" x14ac:dyDescent="0.3">
      <c r="A79" t="s">
        <v>325</v>
      </c>
      <c r="B79" t="str">
        <f>VLOOKUP(A79,'teller-transactions'!$J$2:$X$237,15,)</f>
        <v>savings</v>
      </c>
      <c r="C79" t="s">
        <v>526</v>
      </c>
    </row>
    <row r="80" spans="1:3" x14ac:dyDescent="0.3">
      <c r="A80" t="s">
        <v>443</v>
      </c>
      <c r="B80" t="str">
        <f>VLOOKUP(A80,'teller-transactions'!$J$2:$X$237,15,)</f>
        <v>credit card</v>
      </c>
      <c r="C80" t="s">
        <v>534</v>
      </c>
    </row>
    <row r="81" spans="1:3" x14ac:dyDescent="0.3">
      <c r="A81" t="s">
        <v>347</v>
      </c>
      <c r="B81" t="str">
        <f>VLOOKUP(A81,'teller-transactions'!$J$2:$X$237,15,)</f>
        <v>checking</v>
      </c>
      <c r="C81" t="s">
        <v>530</v>
      </c>
    </row>
    <row r="82" spans="1:3" x14ac:dyDescent="0.3">
      <c r="A82" t="s">
        <v>218</v>
      </c>
      <c r="B82" t="str">
        <f>VLOOKUP(A82,'teller-transactions'!$J$2:$X$237,15,)</f>
        <v>savings</v>
      </c>
      <c r="C82" t="s">
        <v>523</v>
      </c>
    </row>
    <row r="83" spans="1:3" x14ac:dyDescent="0.3">
      <c r="A83" t="s">
        <v>419</v>
      </c>
      <c r="B83" t="str">
        <f>VLOOKUP(A83,'teller-transactions'!$J$2:$X$237,15,)</f>
        <v>checking</v>
      </c>
      <c r="C83" t="s">
        <v>539</v>
      </c>
    </row>
    <row r="84" spans="1:3" x14ac:dyDescent="0.3">
      <c r="A84" t="s">
        <v>242</v>
      </c>
      <c r="B84" t="str">
        <f>VLOOKUP(A84,'teller-transactions'!$J$2:$X$237,15,)</f>
        <v>savings</v>
      </c>
      <c r="C84" t="s">
        <v>518</v>
      </c>
    </row>
    <row r="85" spans="1:3" x14ac:dyDescent="0.3">
      <c r="A85" t="s">
        <v>58</v>
      </c>
      <c r="B85" t="str">
        <f>VLOOKUP(A85,'teller-transactions'!$J$2:$X$237,15,)</f>
        <v>checking</v>
      </c>
      <c r="C85" t="s">
        <v>523</v>
      </c>
    </row>
    <row r="86" spans="1:3" x14ac:dyDescent="0.3">
      <c r="A86" t="s">
        <v>54</v>
      </c>
      <c r="B86" t="str">
        <f>VLOOKUP(A86,'teller-transactions'!$J$2:$X$237,15,)</f>
        <v>credit card</v>
      </c>
      <c r="C86" t="s">
        <v>532</v>
      </c>
    </row>
    <row r="87" spans="1:3" x14ac:dyDescent="0.3">
      <c r="A87" t="s">
        <v>351</v>
      </c>
      <c r="B87" t="str">
        <f>VLOOKUP(A87,'teller-transactions'!$J$2:$X$237,15,)</f>
        <v>credit card</v>
      </c>
      <c r="C87" t="s">
        <v>524</v>
      </c>
    </row>
    <row r="88" spans="1:3" x14ac:dyDescent="0.3">
      <c r="A88" t="s">
        <v>65</v>
      </c>
      <c r="B88" t="str">
        <f>VLOOKUP(A88,'teller-transactions'!$J$2:$X$237,15,)</f>
        <v>credit card</v>
      </c>
      <c r="C88" t="s">
        <v>518</v>
      </c>
    </row>
    <row r="89" spans="1:3" x14ac:dyDescent="0.3">
      <c r="A89" t="s">
        <v>208</v>
      </c>
      <c r="B89" t="str">
        <f>VLOOKUP(A89,'teller-transactions'!$J$2:$X$237,15,)</f>
        <v>checking</v>
      </c>
      <c r="C89" t="s">
        <v>518</v>
      </c>
    </row>
    <row r="90" spans="1:3" x14ac:dyDescent="0.3">
      <c r="A90" t="s">
        <v>43</v>
      </c>
      <c r="B90" t="str">
        <f>VLOOKUP(A90,'teller-transactions'!$J$2:$X$237,15,)</f>
        <v>savings</v>
      </c>
      <c r="C90" t="s">
        <v>523</v>
      </c>
    </row>
  </sheetData>
  <autoFilter ref="A1:C90" xr:uid="{7987AB63-3542-453C-8924-0268F01C6824}"/>
  <dataValidations count="1">
    <dataValidation type="list" allowBlank="1" showInputMessage="1" showErrorMessage="1" sqref="C2:C90" xr:uid="{C16A01D0-E21F-459D-8D51-0DB926A99D8C}">
      <formula1>$G$1:$G$28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A7D7-07B0-4CEB-AEEF-F1201E51D9C5}">
  <dimension ref="A1:B4"/>
  <sheetViews>
    <sheetView workbookViewId="0">
      <selection sqref="A1:XFD1048576"/>
    </sheetView>
  </sheetViews>
  <sheetFormatPr defaultRowHeight="14.4" x14ac:dyDescent="0.3"/>
  <cols>
    <col min="1" max="1" width="24.5546875" bestFit="1" customWidth="1"/>
  </cols>
  <sheetData>
    <row r="1" spans="1:2" x14ac:dyDescent="0.3">
      <c r="A1" t="s">
        <v>506</v>
      </c>
      <c r="B1" t="s">
        <v>507</v>
      </c>
    </row>
    <row r="2" spans="1:2" x14ac:dyDescent="0.3">
      <c r="A2" t="s">
        <v>38</v>
      </c>
      <c r="B2" t="s">
        <v>504</v>
      </c>
    </row>
    <row r="3" spans="1:2" x14ac:dyDescent="0.3">
      <c r="A3" t="s">
        <v>33</v>
      </c>
      <c r="B3" t="s">
        <v>505</v>
      </c>
    </row>
    <row r="4" spans="1:2" x14ac:dyDescent="0.3">
      <c r="A4" t="s">
        <v>29</v>
      </c>
      <c r="B4" t="s">
        <v>508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a H s 6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a H s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7 O l g K b w c O 5 Q E A A H c F A A A T A B w A R m 9 y b X V s Y X M v U 2 V j d G l v b j E u b S C i G A A o o B Q A A A A A A A A A A A A A A A A A A A A A A A A A A A B 9 V E 2 P 0 z A Q v V f q f 7 C y l 0 Q K E b 2 y 4 k K 3 e 0 C I A w U u F E V e Z 7 o x O D O V 7 c A G x H / H + X D W d d N t p W b m v f G b c d 8 o B o S V h G w / P j e 3 6 9 V 6 Z W q u o W I 3 i Q W l Q L + y m q P h Q 4 F J 2 F u m w K 5 X z H 3 2 1 G o B D n l v C I s 7 E m 0 D a N N 7 q a D Y E l q X m D T Z v j l 8 M a D N Y f O 6 / x 7 u 6 D c q 4 p U 5 L O g X P 5 x U k m X 5 2 C G k X J + x 4 b c Q / T 5 V 3 i S u 4 y / Q 1 k 1 u i X 3 m D w r 6 Y Y e g u N f U f J D G p u H R n O 1 P S l o L u h i C d 9 1 H s r X E x z T L G b Z K + d / d k z v 2 l a s W T L H T m n Q 2 N 9 0 9 n T h W r u e W V N v g 5 r n l y H w C Q b o a y X R x x p w l / m z O / i Y t 0 v E o h e S q F K 3 W g K I r B V V D X T B 8 a b v T B S a r G P E n T + 7 / J 3 S a R 4 k c B Z S C W 3 g k 3 Y 0 k V u 7 W 5 a X U x A w h 7 3 p z y w Y s D 3 N R c 0 R Q P Y S 8 G Z o 1 o H v U l h 5 Q 5 N o 5 1 T 6 W h i 4 v V r l p r G z m u H + K G s T P E t v m A f S Q T x N P o 4 U X 4 K 2 t S c s / U J W h U g Q P U E M t 2 i E S o g 9 L t 4 y j v g e c / L / e i M m U 4 i V D f M 2 S M U v c O P o S E y u + a N h z 0 T X j o o o z K D I y x g N D P e V 9 9 P m F w Z 4 I j f b Y o u G e D O 0 K s T C P F 2 H G z x c i h k P s y o J c o c + o e W F m J F 6 c m O g X K F u v J F 5 9 R 9 z + B 1 B L A Q I t A B Q A A g A I A G h 7 O l j 0 d A 9 2 p A A A A P Y A A A A S A A A A A A A A A A A A A A A A A A A A A A B D b 2 5 m a W c v U G F j a 2 F n Z S 5 4 b W x Q S w E C L Q A U A A I A C A B o e z p Y D 8 r p q 6 Q A A A D p A A A A E w A A A A A A A A A A A A A A A A D w A A A A W 0 N v b n R l b n R f V H l w Z X N d L n h t b F B L A Q I t A B Q A A g A I A G h 7 O l g K b w c O 5 Q E A A H c F A A A T A A A A A A A A A A A A A A A A A O E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c A A A A A A A A E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b G x l c i 1 0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T V j N G M w Z i 0 5 M D l m L T R l Z m Y t Y j h k Z S 0 z N 2 N k M G E x Z G U z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l b G x l c l 9 0 c m F u c 2 F j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3 V D A x O j A x O j Q z L j g 2 M j Y 1 M j l a I i A v P j x F b n R y e S B U e X B l P S J G a W x s Q 2 9 s d W 1 u V H l w Z X M i I F Z h b H V l P S J z Q U F B Q U F B Q U F B Q U F B Q U F B Q U F B Q U F B Q U F B Q U F B Q U F B Q T 0 i I C 8 + P E V u d H J 5 I F R 5 c G U 9 I k Z p b G x D b 2 x 1 b W 5 O Y W 1 l c y I g V m F s d W U 9 I n N b J n F 1 b 3 Q 7 Q 2 9 s d W 1 u M S 5 1 b m 9 m Z m l j a W F s X 2 N 1 c n J l b m N 5 X 2 N v Z G U m c X V v d D s s J n F 1 b 3 Q 7 Q 2 9 s d W 1 u M S 5 0 c m F u c 2 F j d G l v b l 9 0 e X B l J n F 1 b 3 Q 7 L C Z x d W 9 0 O 0 N v b H V t b j E u d H J h b n N h Y 3 R p b 2 5 f a W Q m c X V v d D s s J n F 1 b 3 Q 7 Q 2 9 s d W 1 u M S 5 0 c m F u c 2 F j d G l v b l 9 j b 2 R l J n F 1 b 3 Q 7 L C Z x d W 9 0 O 0 N v b H V t b j E u c G V y c 2 9 u Y W x f Z m l u Y W 5 j Z V 9 j Y X R l Z 2 9 y e S Z x d W 9 0 O y w m c X V v d D t D b 2 x 1 b W 4 x L n B l b m R p b m d f d H J h b n N h Y 3 R p b 2 5 f a W Q m c X V v d D s s J n F 1 b 3 Q 7 Q 2 9 s d W 1 u M S 5 w Z W 5 k a W 5 n J n F 1 b 3 Q 7 L C Z x d W 9 0 O 0 N v b H V t b j E u c G F 5 b W V u d F 9 t Z X R h J n F 1 b 3 Q 7 L C Z x d W 9 0 O 0 N v b H V t b j E u c G F 5 b W V u d F 9 j a G F u b m V s J n F 1 b 3 Q 7 L C Z x d W 9 0 O 0 N v b H V t b j E u b m F t Z S Z x d W 9 0 O y w m c X V v d D t D b 2 x 1 b W 4 x L m 1 l c m N o Y W 5 0 X 2 5 h b W U m c X V v d D s s J n F 1 b 3 Q 7 Q 2 9 s d W 1 u M S 5 s b 2 N h d G l v b i Z x d W 9 0 O y w m c X V v d D t D b 2 x 1 b W 4 x L m l z b 1 9 j d X J y Z W 5 j e V 9 j b 2 R l J n F 1 b 3 Q 7 L C Z x d W 9 0 O 0 N v b H V t b j E u Z G F 0 Z X R p b W U m c X V v d D s s J n F 1 b 3 Q 7 Q 2 9 s d W 1 u M S 5 k Y X R l J n F 1 b 3 Q 7 L C Z x d W 9 0 O 0 N v b H V t b j E u Y 2 h l Y 2 t f b n V t Y m V y J n F 1 b 3 Q 7 L C Z x d W 9 0 O 0 N v b H V t b j E u Y 2 F 0 Z W d v c n l f a W Q m c X V v d D s s J n F 1 b 3 Q 7 Q 2 9 s d W 1 u M S 5 j Y X R l Z 2 9 y e S Z x d W 9 0 O y w m c X V v d D t D b 2 x 1 b W 4 x L m F 1 d G h v c m l 6 Z W R f Z G F 0 Z X R p b W U m c X V v d D s s J n F 1 b 3 Q 7 Q 2 9 s d W 1 u M S 5 h d X R o b 3 J p e m V k X 2 R h d G U m c X V v d D s s J n F 1 b 3 Q 7 Q 2 9 s d W 1 u M S 5 h b W 9 1 b n Q m c X V v d D s s J n F 1 b 3 Q 7 Q 2 9 s d W 1 u M S 5 h Y 2 N v d W 5 0 X 2 9 3 b m V y J n F 1 b 3 Q 7 L C Z x d W 9 0 O 0 N v b H V t b j E u Y W N j b 3 V u d F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s Z X I t d H J h b n N h Y 3 R p b 2 5 z L 0 F 1 d G 9 S Z W 1 v d m V k Q 2 9 s d W 1 u c z E u e 0 N v b H V t b j E u d W 5 v Z m Z p Y 2 l h b F 9 j d X J y Z W 5 j e V 9 j b 2 R l L D B 9 J n F 1 b 3 Q 7 L C Z x d W 9 0 O 1 N l Y 3 R p b 2 4 x L 3 R l b G x l c i 1 0 c m F u c 2 F j d G l v b n M v Q X V 0 b 1 J l b W 9 2 Z W R D b 2 x 1 b W 5 z M S 5 7 Q 2 9 s d W 1 u M S 5 0 c m F u c 2 F j d G l v b l 9 0 e X B l L D F 9 J n F 1 b 3 Q 7 L C Z x d W 9 0 O 1 N l Y 3 R p b 2 4 x L 3 R l b G x l c i 1 0 c m F u c 2 F j d G l v b n M v Q X V 0 b 1 J l b W 9 2 Z W R D b 2 x 1 b W 5 z M S 5 7 Q 2 9 s d W 1 u M S 5 0 c m F u c 2 F j d G l v b l 9 p Z C w y f S Z x d W 9 0 O y w m c X V v d D t T Z W N 0 a W 9 u M S 9 0 Z W x s Z X I t d H J h b n N h Y 3 R p b 2 5 z L 0 F 1 d G 9 S Z W 1 v d m V k Q 2 9 s d W 1 u c z E u e 0 N v b H V t b j E u d H J h b n N h Y 3 R p b 2 5 f Y 2 9 k Z S w z f S Z x d W 9 0 O y w m c X V v d D t T Z W N 0 a W 9 u M S 9 0 Z W x s Z X I t d H J h b n N h Y 3 R p b 2 5 z L 0 F 1 d G 9 S Z W 1 v d m V k Q 2 9 s d W 1 u c z E u e 0 N v b H V t b j E u c G V y c 2 9 u Y W x f Z m l u Y W 5 j Z V 9 j Y X R l Z 2 9 y e S w 0 f S Z x d W 9 0 O y w m c X V v d D t T Z W N 0 a W 9 u M S 9 0 Z W x s Z X I t d H J h b n N h Y 3 R p b 2 5 z L 0 F 1 d G 9 S Z W 1 v d m V k Q 2 9 s d W 1 u c z E u e 0 N v b H V t b j E u c G V u Z G l u Z 1 9 0 c m F u c 2 F j d G l v b l 9 p Z C w 1 f S Z x d W 9 0 O y w m c X V v d D t T Z W N 0 a W 9 u M S 9 0 Z W x s Z X I t d H J h b n N h Y 3 R p b 2 5 z L 0 F 1 d G 9 S Z W 1 v d m V k Q 2 9 s d W 1 u c z E u e 0 N v b H V t b j E u c G V u Z G l u Z y w 2 f S Z x d W 9 0 O y w m c X V v d D t T Z W N 0 a W 9 u M S 9 0 Z W x s Z X I t d H J h b n N h Y 3 R p b 2 5 z L 0 F 1 d G 9 S Z W 1 v d m V k Q 2 9 s d W 1 u c z E u e 0 N v b H V t b j E u c G F 5 b W V u d F 9 t Z X R h L D d 9 J n F 1 b 3 Q 7 L C Z x d W 9 0 O 1 N l Y 3 R p b 2 4 x L 3 R l b G x l c i 1 0 c m F u c 2 F j d G l v b n M v Q X V 0 b 1 J l b W 9 2 Z W R D b 2 x 1 b W 5 z M S 5 7 Q 2 9 s d W 1 u M S 5 w Y X l t Z W 5 0 X 2 N o Y W 5 u Z W w s O H 0 m c X V v d D s s J n F 1 b 3 Q 7 U 2 V j d G l v b j E v d G V s b G V y L X R y Y W 5 z Y W N 0 a W 9 u c y 9 B d X R v U m V t b 3 Z l Z E N v b H V t b n M x L n t D b 2 x 1 b W 4 x L m 5 h b W U s O X 0 m c X V v d D s s J n F 1 b 3 Q 7 U 2 V j d G l v b j E v d G V s b G V y L X R y Y W 5 z Y W N 0 a W 9 u c y 9 B d X R v U m V t b 3 Z l Z E N v b H V t b n M x L n t D b 2 x 1 b W 4 x L m 1 l c m N o Y W 5 0 X 2 5 h b W U s M T B 9 J n F 1 b 3 Q 7 L C Z x d W 9 0 O 1 N l Y 3 R p b 2 4 x L 3 R l b G x l c i 1 0 c m F u c 2 F j d G l v b n M v Q X V 0 b 1 J l b W 9 2 Z W R D b 2 x 1 b W 5 z M S 5 7 Q 2 9 s d W 1 u M S 5 s b 2 N h d G l v b i w x M X 0 m c X V v d D s s J n F 1 b 3 Q 7 U 2 V j d G l v b j E v d G V s b G V y L X R y Y W 5 z Y W N 0 a W 9 u c y 9 B d X R v U m V t b 3 Z l Z E N v b H V t b n M x L n t D b 2 x 1 b W 4 x L m l z b 1 9 j d X J y Z W 5 j e V 9 j b 2 R l L D E y f S Z x d W 9 0 O y w m c X V v d D t T Z W N 0 a W 9 u M S 9 0 Z W x s Z X I t d H J h b n N h Y 3 R p b 2 5 z L 0 F 1 d G 9 S Z W 1 v d m V k Q 2 9 s d W 1 u c z E u e 0 N v b H V t b j E u Z G F 0 Z X R p b W U s M T N 9 J n F 1 b 3 Q 7 L C Z x d W 9 0 O 1 N l Y 3 R p b 2 4 x L 3 R l b G x l c i 1 0 c m F u c 2 F j d G l v b n M v Q X V 0 b 1 J l b W 9 2 Z W R D b 2 x 1 b W 5 z M S 5 7 Q 2 9 s d W 1 u M S 5 k Y X R l L D E 0 f S Z x d W 9 0 O y w m c X V v d D t T Z W N 0 a W 9 u M S 9 0 Z W x s Z X I t d H J h b n N h Y 3 R p b 2 5 z L 0 F 1 d G 9 S Z W 1 v d m V k Q 2 9 s d W 1 u c z E u e 0 N v b H V t b j E u Y 2 h l Y 2 t f b n V t Y m V y L D E 1 f S Z x d W 9 0 O y w m c X V v d D t T Z W N 0 a W 9 u M S 9 0 Z W x s Z X I t d H J h b n N h Y 3 R p b 2 5 z L 0 F 1 d G 9 S Z W 1 v d m V k Q 2 9 s d W 1 u c z E u e 0 N v b H V t b j E u Y 2 F 0 Z W d v c n l f a W Q s M T Z 9 J n F 1 b 3 Q 7 L C Z x d W 9 0 O 1 N l Y 3 R p b 2 4 x L 3 R l b G x l c i 1 0 c m F u c 2 F j d G l v b n M v Q X V 0 b 1 J l b W 9 2 Z W R D b 2 x 1 b W 5 z M S 5 7 Q 2 9 s d W 1 u M S 5 j Y X R l Z 2 9 y e S w x N 3 0 m c X V v d D s s J n F 1 b 3 Q 7 U 2 V j d G l v b j E v d G V s b G V y L X R y Y W 5 z Y W N 0 a W 9 u c y 9 B d X R v U m V t b 3 Z l Z E N v b H V t b n M x L n t D b 2 x 1 b W 4 x L m F 1 d G h v c m l 6 Z W R f Z G F 0 Z X R p b W U s M T h 9 J n F 1 b 3 Q 7 L C Z x d W 9 0 O 1 N l Y 3 R p b 2 4 x L 3 R l b G x l c i 1 0 c m F u c 2 F j d G l v b n M v Q X V 0 b 1 J l b W 9 2 Z W R D b 2 x 1 b W 5 z M S 5 7 Q 2 9 s d W 1 u M S 5 h d X R o b 3 J p e m V k X 2 R h d G U s M T l 9 J n F 1 b 3 Q 7 L C Z x d W 9 0 O 1 N l Y 3 R p b 2 4 x L 3 R l b G x l c i 1 0 c m F u c 2 F j d G l v b n M v Q X V 0 b 1 J l b W 9 2 Z W R D b 2 x 1 b W 5 z M S 5 7 Q 2 9 s d W 1 u M S 5 h b W 9 1 b n Q s M j B 9 J n F 1 b 3 Q 7 L C Z x d W 9 0 O 1 N l Y 3 R p b 2 4 x L 3 R l b G x l c i 1 0 c m F u c 2 F j d G l v b n M v Q X V 0 b 1 J l b W 9 2 Z W R D b 2 x 1 b W 5 z M S 5 7 Q 2 9 s d W 1 u M S 5 h Y 2 N v d W 5 0 X 2 9 3 b m V y L D I x f S Z x d W 9 0 O y w m c X V v d D t T Z W N 0 a W 9 u M S 9 0 Z W x s Z X I t d H J h b n N h Y 3 R p b 2 5 z L 0 F 1 d G 9 S Z W 1 v d m V k Q 2 9 s d W 1 u c z E u e 0 N v b H V t b j E u Y W N j b 3 V u d F 9 p Z C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R l b G x l c i 1 0 c m F u c 2 F j d G l v b n M v Q X V 0 b 1 J l b W 9 2 Z W R D b 2 x 1 b W 5 z M S 5 7 Q 2 9 s d W 1 u M S 5 1 b m 9 m Z m l j a W F s X 2 N 1 c n J l b m N 5 X 2 N v Z G U s M H 0 m c X V v d D s s J n F 1 b 3 Q 7 U 2 V j d G l v b j E v d G V s b G V y L X R y Y W 5 z Y W N 0 a W 9 u c y 9 B d X R v U m V t b 3 Z l Z E N v b H V t b n M x L n t D b 2 x 1 b W 4 x L n R y Y W 5 z Y W N 0 a W 9 u X 3 R 5 c G U s M X 0 m c X V v d D s s J n F 1 b 3 Q 7 U 2 V j d G l v b j E v d G V s b G V y L X R y Y W 5 z Y W N 0 a W 9 u c y 9 B d X R v U m V t b 3 Z l Z E N v b H V t b n M x L n t D b 2 x 1 b W 4 x L n R y Y W 5 z Y W N 0 a W 9 u X 2 l k L D J 9 J n F 1 b 3 Q 7 L C Z x d W 9 0 O 1 N l Y 3 R p b 2 4 x L 3 R l b G x l c i 1 0 c m F u c 2 F j d G l v b n M v Q X V 0 b 1 J l b W 9 2 Z W R D b 2 x 1 b W 5 z M S 5 7 Q 2 9 s d W 1 u M S 5 0 c m F u c 2 F j d G l v b l 9 j b 2 R l L D N 9 J n F 1 b 3 Q 7 L C Z x d W 9 0 O 1 N l Y 3 R p b 2 4 x L 3 R l b G x l c i 1 0 c m F u c 2 F j d G l v b n M v Q X V 0 b 1 J l b W 9 2 Z W R D b 2 x 1 b W 5 z M S 5 7 Q 2 9 s d W 1 u M S 5 w Z X J z b 2 5 h b F 9 m a W 5 h b m N l X 2 N h d G V n b 3 J 5 L D R 9 J n F 1 b 3 Q 7 L C Z x d W 9 0 O 1 N l Y 3 R p b 2 4 x L 3 R l b G x l c i 1 0 c m F u c 2 F j d G l v b n M v Q X V 0 b 1 J l b W 9 2 Z W R D b 2 x 1 b W 5 z M S 5 7 Q 2 9 s d W 1 u M S 5 w Z W 5 k a W 5 n X 3 R y Y W 5 z Y W N 0 a W 9 u X 2 l k L D V 9 J n F 1 b 3 Q 7 L C Z x d W 9 0 O 1 N l Y 3 R p b 2 4 x L 3 R l b G x l c i 1 0 c m F u c 2 F j d G l v b n M v Q X V 0 b 1 J l b W 9 2 Z W R D b 2 x 1 b W 5 z M S 5 7 Q 2 9 s d W 1 u M S 5 w Z W 5 k a W 5 n L D Z 9 J n F 1 b 3 Q 7 L C Z x d W 9 0 O 1 N l Y 3 R p b 2 4 x L 3 R l b G x l c i 1 0 c m F u c 2 F j d G l v b n M v Q X V 0 b 1 J l b W 9 2 Z W R D b 2 x 1 b W 5 z M S 5 7 Q 2 9 s d W 1 u M S 5 w Y X l t Z W 5 0 X 2 1 l d G E s N 3 0 m c X V v d D s s J n F 1 b 3 Q 7 U 2 V j d G l v b j E v d G V s b G V y L X R y Y W 5 z Y W N 0 a W 9 u c y 9 B d X R v U m V t b 3 Z l Z E N v b H V t b n M x L n t D b 2 x 1 b W 4 x L n B h e W 1 l b n R f Y 2 h h b m 5 l b C w 4 f S Z x d W 9 0 O y w m c X V v d D t T Z W N 0 a W 9 u M S 9 0 Z W x s Z X I t d H J h b n N h Y 3 R p b 2 5 z L 0 F 1 d G 9 S Z W 1 v d m V k Q 2 9 s d W 1 u c z E u e 0 N v b H V t b j E u b m F t Z S w 5 f S Z x d W 9 0 O y w m c X V v d D t T Z W N 0 a W 9 u M S 9 0 Z W x s Z X I t d H J h b n N h Y 3 R p b 2 5 z L 0 F 1 d G 9 S Z W 1 v d m V k Q 2 9 s d W 1 u c z E u e 0 N v b H V t b j E u b W V y Y 2 h h b n R f b m F t Z S w x M H 0 m c X V v d D s s J n F 1 b 3 Q 7 U 2 V j d G l v b j E v d G V s b G V y L X R y Y W 5 z Y W N 0 a W 9 u c y 9 B d X R v U m V t b 3 Z l Z E N v b H V t b n M x L n t D b 2 x 1 b W 4 x L m x v Y 2 F 0 a W 9 u L D E x f S Z x d W 9 0 O y w m c X V v d D t T Z W N 0 a W 9 u M S 9 0 Z W x s Z X I t d H J h b n N h Y 3 R p b 2 5 z L 0 F 1 d G 9 S Z W 1 v d m V k Q 2 9 s d W 1 u c z E u e 0 N v b H V t b j E u a X N v X 2 N 1 c n J l b m N 5 X 2 N v Z G U s M T J 9 J n F 1 b 3 Q 7 L C Z x d W 9 0 O 1 N l Y 3 R p b 2 4 x L 3 R l b G x l c i 1 0 c m F u c 2 F j d G l v b n M v Q X V 0 b 1 J l b W 9 2 Z W R D b 2 x 1 b W 5 z M S 5 7 Q 2 9 s d W 1 u M S 5 k Y X R l d G l t Z S w x M 3 0 m c X V v d D s s J n F 1 b 3 Q 7 U 2 V j d G l v b j E v d G V s b G V y L X R y Y W 5 z Y W N 0 a W 9 u c y 9 B d X R v U m V t b 3 Z l Z E N v b H V t b n M x L n t D b 2 x 1 b W 4 x L m R h d G U s M T R 9 J n F 1 b 3 Q 7 L C Z x d W 9 0 O 1 N l Y 3 R p b 2 4 x L 3 R l b G x l c i 1 0 c m F u c 2 F j d G l v b n M v Q X V 0 b 1 J l b W 9 2 Z W R D b 2 x 1 b W 5 z M S 5 7 Q 2 9 s d W 1 u M S 5 j a G V j a 1 9 u d W 1 i Z X I s M T V 9 J n F 1 b 3 Q 7 L C Z x d W 9 0 O 1 N l Y 3 R p b 2 4 x L 3 R l b G x l c i 1 0 c m F u c 2 F j d G l v b n M v Q X V 0 b 1 J l b W 9 2 Z W R D b 2 x 1 b W 5 z M S 5 7 Q 2 9 s d W 1 u M S 5 j Y X R l Z 2 9 y e V 9 p Z C w x N n 0 m c X V v d D s s J n F 1 b 3 Q 7 U 2 V j d G l v b j E v d G V s b G V y L X R y Y W 5 z Y W N 0 a W 9 u c y 9 B d X R v U m V t b 3 Z l Z E N v b H V t b n M x L n t D b 2 x 1 b W 4 x L m N h d G V n b 3 J 5 L D E 3 f S Z x d W 9 0 O y w m c X V v d D t T Z W N 0 a W 9 u M S 9 0 Z W x s Z X I t d H J h b n N h Y 3 R p b 2 5 z L 0 F 1 d G 9 S Z W 1 v d m V k Q 2 9 s d W 1 u c z E u e 0 N v b H V t b j E u Y X V 0 a G 9 y a X p l Z F 9 k Y X R l d G l t Z S w x O H 0 m c X V v d D s s J n F 1 b 3 Q 7 U 2 V j d G l v b j E v d G V s b G V y L X R y Y W 5 z Y W N 0 a W 9 u c y 9 B d X R v U m V t b 3 Z l Z E N v b H V t b n M x L n t D b 2 x 1 b W 4 x L m F 1 d G h v c m l 6 Z W R f Z G F 0 Z S w x O X 0 m c X V v d D s s J n F 1 b 3 Q 7 U 2 V j d G l v b j E v d G V s b G V y L X R y Y W 5 z Y W N 0 a W 9 u c y 9 B d X R v U m V t b 3 Z l Z E N v b H V t b n M x L n t D b 2 x 1 b W 4 x L m F t b 3 V u d C w y M H 0 m c X V v d D s s J n F 1 b 3 Q 7 U 2 V j d G l v b j E v d G V s b G V y L X R y Y W 5 z Y W N 0 a W 9 u c y 9 B d X R v U m V t b 3 Z l Z E N v b H V t b n M x L n t D b 2 x 1 b W 4 x L m F j Y 2 9 1 b n R f b 3 d u Z X I s M j F 9 J n F 1 b 3 Q 7 L C Z x d W 9 0 O 1 N l Y 3 R p b 2 4 x L 3 R l b G x l c i 1 0 c m F u c 2 F j d G l v b n M v Q X V 0 b 1 J l b W 9 2 Z W R D b 2 x 1 b W 5 z M S 5 7 Q 2 9 s d W 1 u M S 5 h Y 2 N v d W 5 0 X 2 l k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s b G V y L X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s Z X I t d H J h b n N h Y 3 R p b 2 5 z L 3 R y Y W 5 z Y W N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x l c i 1 0 c m F u c 2 F j d G l v b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x l c i 1 0 c m F u c 2 F j d G l v b n M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r Q 0 u s m B w x I q m + v V a Z U Y y g A A A A A A g A A A A A A E G Y A A A A B A A A g A A A A W w z v v H H / u 2 c / C F 2 F N F / w F a U Y 6 w L 4 t 7 j s M D t 0 J a 2 z 8 / g A A A A A D o A A A A A C A A A g A A A A K p 3 L t u F l U u t h t w V C / T A H V Z H A b d X F P W V E V d w e X b G D o 4 V Q A A A A y g n R s a k h j l m B b T C s B I c j I Q r A Z 5 n u V E W w s p m 0 h O G P e t N 3 g r Z q Y k / I B h x c d M I m p E B 5 Y 9 t H 0 3 N h w e + M v W 7 6 i d n A q T G m N + + 2 A 1 o p b v M H a c 1 n G 2 5 A A A A A 0 K s t P y A 3 4 n 1 v 4 w z M + J + T N U s r D M e C Q w e s C V f A v j P r T d s Q d N 8 A u 9 e C 4 3 8 s V W M 1 4 L h S r H A z C z w C X x 3 T e e O w n x 8 e I A = = < / D a t a M a s h u p > 
</file>

<file path=customXml/itemProps1.xml><?xml version="1.0" encoding="utf-8"?>
<ds:datastoreItem xmlns:ds="http://schemas.openxmlformats.org/officeDocument/2006/customXml" ds:itemID="{F498FDD3-0CB9-4C64-BB5B-AAF2FC1AA8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teller-transactions</vt:lpstr>
      <vt:lpstr>category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 Cvetkovski</dc:creator>
  <cp:lastModifiedBy>Predrag Cvetkovski</cp:lastModifiedBy>
  <dcterms:created xsi:type="dcterms:W3CDTF">2024-01-27T00:52:10Z</dcterms:created>
  <dcterms:modified xsi:type="dcterms:W3CDTF">2024-01-27T02:29:42Z</dcterms:modified>
</cp:coreProperties>
</file>