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namedSheetViews/namedSheetView1.xml" ContentType="application/vnd.ms-excel.namedsheetview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Kruszeski\OneDrive\Documents\A BUAN 4061\"/>
    </mc:Choice>
  </mc:AlternateContent>
  <xr:revisionPtr revIDLastSave="0" documentId="13_ncr:1_{EBF85463-4D8E-49C4-8B17-145E0F84923D}" xr6:coauthVersionLast="47" xr6:coauthVersionMax="47" xr10:uidLastSave="{00000000-0000-0000-0000-000000000000}"/>
  <bookViews>
    <workbookView xWindow="28680" yWindow="-2550" windowWidth="29040" windowHeight="15720" xr2:uid="{A98221D1-23F2-4C49-A479-3116BF13907C}"/>
  </bookViews>
  <sheets>
    <sheet name="Original Dataset" sheetId="1" r:id="rId1"/>
    <sheet name="Answer Report 5" sheetId="27" r:id="rId2"/>
    <sheet name="Sensitivity Report 5" sheetId="28" r:id="rId3"/>
    <sheet name="Optimization" sheetId="11" r:id="rId4"/>
    <sheet name="Sheet3" sheetId="32" r:id="rId5"/>
    <sheet name="Sheet2" sheetId="31" r:id="rId6"/>
    <sheet name="QB Cap % vs Win % (avg)" sheetId="8" r:id="rId7"/>
    <sheet name="QB Cap % Regression by Year" sheetId="7" r:id="rId8"/>
    <sheet name="Cap Hit Regression Model" sheetId="5" r:id="rId9"/>
    <sheet name="Cap Hit %Regression Model" sheetId="6" r:id="rId10"/>
    <sheet name="Sheet4" sheetId="4" r:id="rId11"/>
    <sheet name="Data Description table for Pape" sheetId="24" r:id="rId12"/>
    <sheet name="QB % per Team" sheetId="3" r:id="rId13"/>
    <sheet name="Avg. QB Cap % over years" sheetId="9" r:id="rId14"/>
    <sheet name="Annual Salary cap" sheetId="2" r:id="rId15"/>
    <sheet name="Answer Report 1" sheetId="14" state="hidden" r:id="rId16"/>
    <sheet name="Sensitivity Report 1" sheetId="15" state="hidden" r:id="rId17"/>
    <sheet name="Limits Report 1" sheetId="16" state="hidden" r:id="rId18"/>
    <sheet name="Answer Report 2" sheetId="17" r:id="rId19"/>
    <sheet name="Sensitivity Report 2" sheetId="18" r:id="rId20"/>
    <sheet name="Sheet1" sheetId="13" r:id="rId21"/>
  </sheets>
  <definedNames>
    <definedName name="_xlnm._FilterDatabase" localSheetId="6" hidden="1">'QB Cap % vs Win % (avg)'!$G$1:$H$33</definedName>
    <definedName name="solver_adj" localSheetId="3" hidden="1">Optimization!$B$10:$B$12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Optimization!$B$10</definedName>
    <definedName name="solver_lhs2" localSheetId="3" hidden="1">Optimization!$B$17</definedName>
    <definedName name="solver_lhs3" localSheetId="3" hidden="1">Optimization!$B$21:$B$23</definedName>
    <definedName name="solver_lhs4" localSheetId="3" hidden="1">Optimization!$B$24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Optimization!$B$10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el3" localSheetId="3" hidden="1">3</definedName>
    <definedName name="solver_rel4" localSheetId="3" hidden="1">1</definedName>
    <definedName name="solver_rhs1" localSheetId="3" hidden="1">Optimization!$B$27</definedName>
    <definedName name="solver_rhs2" localSheetId="3" hidden="1">1E-24</definedName>
    <definedName name="solver_rhs3" localSheetId="3" hidden="1">1</definedName>
    <definedName name="solver_rhs4" localSheetId="3" hidden="1">Optimization!$C$24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1" l="1"/>
  <c r="I3" i="3"/>
  <c r="E29" i="11"/>
  <c r="E23" i="11"/>
  <c r="E22" i="11"/>
  <c r="E21" i="11"/>
  <c r="D11" i="11"/>
  <c r="D12" i="11"/>
  <c r="D10" i="11"/>
  <c r="B17" i="1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B22" i="11"/>
  <c r="B23" i="11"/>
  <c r="B21" i="11"/>
  <c r="Y8" i="4" a="1"/>
  <c r="Y8" i="4" s="1"/>
  <c r="K3" i="8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2" i="7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" i="3"/>
  <c r="E2" i="3"/>
  <c r="M22" i="6"/>
  <c r="M21" i="6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7" i="1" l="1"/>
  <c r="H37" i="1"/>
  <c r="B6" i="9"/>
  <c r="B5" i="9"/>
  <c r="K2" i="8"/>
  <c r="B24" i="11"/>
  <c r="D24" i="11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C37" i="1" l="1"/>
  <c r="B4" i="9"/>
  <c r="B2" i="9"/>
  <c r="D37" i="1"/>
  <c r="E40" i="1" s="1"/>
  <c r="B3" i="9"/>
  <c r="D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<sst xmlns="http://schemas.openxmlformats.org/spreadsheetml/2006/main" count="880" uniqueCount="216">
  <si>
    <t>2022 Cap Space</t>
  </si>
  <si>
    <t>2022 QB Cap Hit</t>
  </si>
  <si>
    <t>2022 QB Cap %</t>
  </si>
  <si>
    <t>2022 WR Cap Hit</t>
  </si>
  <si>
    <t>2022 WR Cap %</t>
  </si>
  <si>
    <t>2022 DL Cap Hit</t>
  </si>
  <si>
    <t>2022 DL Cap %</t>
  </si>
  <si>
    <t>2022 Win %</t>
  </si>
  <si>
    <t>Made Playoffs?</t>
  </si>
  <si>
    <t>2021 Cap Space</t>
  </si>
  <si>
    <t>2021 QB Cap Hit</t>
  </si>
  <si>
    <t>2021 QB Cap %</t>
  </si>
  <si>
    <t>2021 WR Cap Hit</t>
  </si>
  <si>
    <t>2021 WR Cap %</t>
  </si>
  <si>
    <t>2021 Win %</t>
  </si>
  <si>
    <t>2020 QB Cap Hit %</t>
  </si>
  <si>
    <t>2020 Win %</t>
  </si>
  <si>
    <t>2019 QB Cap Hit %</t>
  </si>
  <si>
    <t>2019 Win %</t>
  </si>
  <si>
    <t>2018 QB Cap Hit %</t>
  </si>
  <si>
    <t>2018 Win %</t>
  </si>
  <si>
    <t>Buffalo Bills</t>
  </si>
  <si>
    <t>Miami Dolphins</t>
  </si>
  <si>
    <t>New England Patriots</t>
  </si>
  <si>
    <t>New York Jets</t>
  </si>
  <si>
    <t>Balitimore Ravens</t>
  </si>
  <si>
    <t>Cincinnati Bengals</t>
  </si>
  <si>
    <t>Cleveland Browns</t>
  </si>
  <si>
    <t>Pittsburgh Steelers</t>
  </si>
  <si>
    <t>Houston Texans</t>
  </si>
  <si>
    <t>Indianapolis Colts</t>
  </si>
  <si>
    <t>Jacksonville Jaguars</t>
  </si>
  <si>
    <t>Tennessee Titans</t>
  </si>
  <si>
    <t>Denver Broncos</t>
  </si>
  <si>
    <t>Kansas City Ciefs</t>
  </si>
  <si>
    <t>Las Vegas Raiders</t>
  </si>
  <si>
    <t>Los Angelas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</si>
  <si>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</si>
  <si>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</si>
  <si>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</si>
  <si>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</si>
  <si>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</si>
  <si>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</si>
  <si>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</si>
  <si>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</si>
  <si>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</si>
  <si>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</si>
  <si>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</si>
  <si>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</si>
  <si>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</si>
  <si>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Angelas Rams</t>
  </si>
  <si>
    <t>San Francisco 49ers</t>
  </si>
  <si>
    <t>Seattle Seahawks</t>
  </si>
  <si>
    <t>Microsoft Excel 16.0 Answer Report</t>
  </si>
  <si>
    <t>Worksheet: [NFL_QB_Cap_Success.xlsx]Optimization</t>
  </si>
  <si>
    <t>Report Created: 12/4/2022 4:08:45 PM</t>
  </si>
  <si>
    <t>Result: Solver found a solution.  All Constraints and optimality conditions are satisfied.</t>
  </si>
  <si>
    <t>Solver Engine</t>
  </si>
  <si>
    <t>Engine: GRG Nonlinear</t>
  </si>
  <si>
    <t>Solution Time: 0.093 Seconds.</t>
  </si>
  <si>
    <t>Iterations: 2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</si>
  <si>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</si>
  <si>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</si>
  <si>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</si>
  <si>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</si>
  <si>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</si>
  <si>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</si>
  <si>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</si>
  <si>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</si>
  <si>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</si>
  <si>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$B$17</t>
  </si>
  <si>
    <t>Model</t>
  </si>
  <si>
    <t>Variable Cells</t>
  </si>
  <si>
    <t>Integer</t>
  </si>
  <si>
    <t>$B$10:$B$12</t>
  </si>
  <si>
    <t>$B$10</t>
  </si>
  <si>
    <t>QB Cap Hit</t>
  </si>
  <si>
    <t>Contin</t>
  </si>
  <si>
    <t>$B$11</t>
  </si>
  <si>
    <t>WR Cap Hit</t>
  </si>
  <si>
    <t>$B$12</t>
  </si>
  <si>
    <t>DL Cap Hit</t>
  </si>
  <si>
    <t>Constraints</t>
  </si>
  <si>
    <t>Cell Value</t>
  </si>
  <si>
    <t>Formula</t>
  </si>
  <si>
    <t>Status</t>
  </si>
  <si>
    <t>Slack</t>
  </si>
  <si>
    <t>$B$17&gt;=0</t>
  </si>
  <si>
    <t>Binding</t>
  </si>
  <si>
    <t>$B$21:$B$23 &gt;= 1</t>
  </si>
  <si>
    <t>$B$21</t>
  </si>
  <si>
    <t>$B$21&gt;=1</t>
  </si>
  <si>
    <t>Not Binding</t>
  </si>
  <si>
    <t>$B$22</t>
  </si>
  <si>
    <t>$B$22&gt;=1</t>
  </si>
  <si>
    <t>$B$23</t>
  </si>
  <si>
    <t>$B$23&gt;=1</t>
  </si>
  <si>
    <t>$B$24</t>
  </si>
  <si>
    <t>$B$24&lt;=$C$24</t>
  </si>
  <si>
    <t>$B$10&gt;=$B$27</t>
  </si>
  <si>
    <t>Microsoft Excel 16.0 Sensitivity Report</t>
  </si>
  <si>
    <t>Final</t>
  </si>
  <si>
    <t>Reduced</t>
  </si>
  <si>
    <t>Value</t>
  </si>
  <si>
    <t>Gradient</t>
  </si>
  <si>
    <t>Lagrange</t>
  </si>
  <si>
    <t>Multiplier</t>
  </si>
  <si>
    <t>y=-1.605+3.67E-8(QB Cap Hit) + 6.196E-9(WR Cap Hit) + 2.201E-8(DL Cap Hit)</t>
  </si>
  <si>
    <t>Not Making Playoffs Regression</t>
  </si>
  <si>
    <t>y(% chance of not making playoffs) = 1.717 - 0.0000000375(QB Cap Hit) -  0.000000007269(WR Cap Hit) -  0.00000002116(DL Cap Hit) -  0.2859(yr 2021) -  0.1065(yr 2020) -  0.01769(yr 2019)</t>
  </si>
  <si>
    <t>Parameters</t>
  </si>
  <si>
    <t>2022 Cap Hits</t>
  </si>
  <si>
    <t>Difference</t>
  </si>
  <si>
    <t>Year</t>
  </si>
  <si>
    <t>Cap Space</t>
  </si>
  <si>
    <t>Min Cap Hit</t>
  </si>
  <si>
    <t>total cap space</t>
  </si>
  <si>
    <t>additional 2023 space</t>
  </si>
  <si>
    <t>percent of additional cap used on lamar</t>
  </si>
  <si>
    <t>Missed Playoffs</t>
  </si>
  <si>
    <t>Total: 160</t>
  </si>
  <si>
    <t>Predicted</t>
  </si>
  <si>
    <t>No (84)</t>
  </si>
  <si>
    <t>Yes (76)</t>
  </si>
  <si>
    <t>Actual</t>
  </si>
  <si>
    <t>No (66)</t>
  </si>
  <si>
    <t>Yes (94)</t>
  </si>
  <si>
    <t>QB</t>
  </si>
  <si>
    <t>WR</t>
  </si>
  <si>
    <t>DL</t>
  </si>
  <si>
    <t xml:space="preserve">Cap Space </t>
  </si>
  <si>
    <t>Team</t>
  </si>
  <si>
    <t>Avg Win %</t>
  </si>
  <si>
    <t>Avg QB Cap %</t>
  </si>
  <si>
    <t>correl 1</t>
  </si>
  <si>
    <t>correl 2</t>
  </si>
  <si>
    <t>Matt Staff</t>
  </si>
  <si>
    <t>Josh Allen</t>
  </si>
  <si>
    <t>Pat Mahomes</t>
  </si>
  <si>
    <t>Lamar Jackson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</si>
  <si>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</si>
  <si>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</si>
  <si>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</si>
  <si>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</si>
  <si>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</si>
  <si>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</si>
  <si>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</si>
  <si>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</si>
  <si>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</si>
  <si>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</si>
  <si>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</si>
  <si>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</si>
  <si>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</si>
  <si>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</si>
  <si>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</si>
  <si>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</si>
  <si>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</si>
  <si>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</si>
  <si>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</si>
  <si>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</si>
  <si>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</si>
  <si>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</si>
  <si>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</si>
  <si>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</si>
  <si>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</si>
  <si>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</si>
  <si>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Made Playoffs?</t>
  </si>
  <si>
    <t>Residuals</t>
  </si>
  <si>
    <t>Per % increase in QB</t>
  </si>
  <si>
    <t>Per % increase in WR</t>
  </si>
  <si>
    <t>DL Cap Hit %</t>
  </si>
  <si>
    <t>The Total Cap space (expressed in $) for the given NFL Team</t>
  </si>
  <si>
    <t>The Amount of Cap space used by the QB Position (Expressed in $)</t>
  </si>
  <si>
    <t>QB Cap Hit %</t>
  </si>
  <si>
    <t>The Amount of Cap space used by the QB Position (Expressed as a %)</t>
  </si>
  <si>
    <t>The Amount of Cap space used by the WR Position (Expressed in $)</t>
  </si>
  <si>
    <t>WR Cap Hit %</t>
  </si>
  <si>
    <t>The Amount of Cap space used by the WR Position (Expressed as a %)</t>
  </si>
  <si>
    <t>The Amount of Cap space used by the DL Position (Expressed in $)</t>
  </si>
  <si>
    <t>The Amount of Cap space used by the DL Position (Expressed as a %)</t>
  </si>
  <si>
    <t>Win %</t>
  </si>
  <si>
    <t>The NFL Teams Win % for the given year</t>
  </si>
  <si>
    <t>Did the given NFL Team make the playoffs? (1=Yes, 0 =No)</t>
  </si>
  <si>
    <t>Mean</t>
  </si>
  <si>
    <t>Avg QB cap %</t>
  </si>
  <si>
    <t>UNCAPPED</t>
  </si>
  <si>
    <t>Microsoft Excel 16.67 Answer Report</t>
  </si>
  <si>
    <t>Report Created: 12/4/22 1:10:12 AM</t>
  </si>
  <si>
    <t>Result: Solver found a solution.  All constraints and optimality conditions are satisfied.</t>
  </si>
  <si>
    <t>Engine: Simplex LP</t>
  </si>
  <si>
    <t>Solution Time: 513.693 Seconds.</t>
  </si>
  <si>
    <t>Iterations: 1 Subproblems: 0</t>
  </si>
  <si>
    <t>Max Time Unlimited, Iterations Unlimited, Precision 0.000001, Use Automatic Scaling</t>
  </si>
  <si>
    <t>Microsoft Excel 16.67 Sensitivity Report</t>
  </si>
  <si>
    <t>Objective</t>
  </si>
  <si>
    <t>Allowable</t>
  </si>
  <si>
    <t>Cost</t>
  </si>
  <si>
    <t>Coefficient</t>
  </si>
  <si>
    <t>Increase</t>
  </si>
  <si>
    <t>Decrease</t>
  </si>
  <si>
    <t>Shadow</t>
  </si>
  <si>
    <t>Constraint</t>
  </si>
  <si>
    <t>Price</t>
  </si>
  <si>
    <t>R.H. Side</t>
  </si>
  <si>
    <t>Microsoft Excel 16.67 Limits Report</t>
  </si>
  <si>
    <t>Variable</t>
  </si>
  <si>
    <t>Lower</t>
  </si>
  <si>
    <t>Upper</t>
  </si>
  <si>
    <t>Limit</t>
  </si>
  <si>
    <t>Result</t>
  </si>
  <si>
    <t>Report Created: 12/4/22 1:11:10 AM</t>
  </si>
  <si>
    <t>Solution Time: 574.967 Seconds.</t>
  </si>
  <si>
    <t>Iterations: 4 Subproblems: 0</t>
  </si>
  <si>
    <t>$B$21&gt;=0</t>
  </si>
  <si>
    <t>$B$22&gt;=0</t>
  </si>
  <si>
    <t>$B$23&gt;=0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</si>
</sst>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%"/>
    <numFmt numFmtId="166" formatCode="_(* #,##0_);_(* \(#,##0\);_(* &quot;-&quot;??_);_(@_)"/>
    <numFmt numFmtId="167" formatCode="0.0000%"/>
    <numFmt numFmtId="168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4444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3" fontId="2" fillId="0" borderId="0" xfId="0" applyNumberFormat="1" applyFont="1"/>
    <xf numFmtId="10" fontId="0" fillId="0" borderId="0" xfId="2" applyNumberFormat="1" applyFont="1"/>
    <xf numFmtId="165" fontId="0" fillId="0" borderId="0" xfId="2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2" xfId="0" applyBorder="1"/>
    <xf numFmtId="3" fontId="2" fillId="0" borderId="2" xfId="0" applyNumberFormat="1" applyFont="1" applyBorder="1"/>
    <xf numFmtId="165" fontId="0" fillId="0" borderId="2" xfId="2" applyNumberFormat="1" applyFont="1" applyBorder="1"/>
    <xf numFmtId="164" fontId="2" fillId="0" borderId="2" xfId="2" applyNumberFormat="1" applyFont="1" applyBorder="1"/>
    <xf numFmtId="164" fontId="2" fillId="2" borderId="4" xfId="2" applyNumberFormat="1" applyFont="1" applyFill="1" applyBorder="1" applyAlignment="1">
      <alignment horizontal="right"/>
    </xf>
    <xf numFmtId="0" fontId="2" fillId="0" borderId="2" xfId="0" applyFont="1" applyBorder="1"/>
    <xf numFmtId="165" fontId="0" fillId="0" borderId="0" xfId="2" applyNumberFormat="1" applyFont="1" applyBorder="1"/>
    <xf numFmtId="165" fontId="0" fillId="0" borderId="0" xfId="0" applyNumberFormat="1"/>
    <xf numFmtId="3" fontId="2" fillId="0" borderId="5" xfId="0" applyNumberFormat="1" applyFont="1" applyBorder="1"/>
    <xf numFmtId="165" fontId="0" fillId="0" borderId="5" xfId="2" applyNumberFormat="1" applyFont="1" applyBorder="1"/>
    <xf numFmtId="0" fontId="0" fillId="0" borderId="5" xfId="0" applyBorder="1"/>
    <xf numFmtId="10" fontId="2" fillId="0" borderId="0" xfId="0" applyNumberFormat="1" applyFont="1"/>
    <xf numFmtId="166" fontId="2" fillId="0" borderId="0" xfId="1" applyNumberFormat="1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6" fontId="0" fillId="0" borderId="0" xfId="0" applyNumberFormat="1"/>
    <xf numFmtId="3" fontId="5" fillId="0" borderId="0" xfId="0" applyNumberFormat="1" applyFont="1"/>
    <xf numFmtId="10" fontId="0" fillId="0" borderId="0" xfId="0" applyNumberFormat="1"/>
    <xf numFmtId="167" fontId="0" fillId="0" borderId="0" xfId="2" applyNumberFormat="1" applyFont="1"/>
    <xf numFmtId="167" fontId="0" fillId="0" borderId="0" xfId="0" applyNumberFormat="1"/>
    <xf numFmtId="10" fontId="6" fillId="0" borderId="0" xfId="0" applyNumberFormat="1" applyFont="1"/>
    <xf numFmtId="0" fontId="0" fillId="3" borderId="0" xfId="0" applyFill="1"/>
    <xf numFmtId="0" fontId="7" fillId="0" borderId="0" xfId="0" applyFont="1"/>
    <xf numFmtId="3" fontId="0" fillId="0" borderId="0" xfId="0" applyNumberFormat="1"/>
    <xf numFmtId="3" fontId="0" fillId="0" borderId="2" xfId="0" applyNumberFormat="1" applyBorder="1"/>
    <xf numFmtId="0" fontId="0" fillId="0" borderId="11" xfId="0" applyBorder="1"/>
    <xf numFmtId="0" fontId="8" fillId="0" borderId="10" xfId="0" applyFont="1" applyBorder="1" applyAlignment="1">
      <alignment horizontal="center"/>
    </xf>
    <xf numFmtId="0" fontId="0" fillId="0" borderId="12" xfId="0" applyBorder="1"/>
    <xf numFmtId="3" fontId="0" fillId="0" borderId="12" xfId="0" applyNumberFormat="1" applyBorder="1"/>
    <xf numFmtId="3" fontId="0" fillId="0" borderId="11" xfId="0" applyNumberForma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4" borderId="0" xfId="0" applyFill="1"/>
    <xf numFmtId="3" fontId="2" fillId="4" borderId="0" xfId="0" applyNumberFormat="1" applyFont="1" applyFill="1"/>
    <xf numFmtId="165" fontId="0" fillId="4" borderId="0" xfId="2" applyNumberFormat="1" applyFont="1" applyFill="1"/>
    <xf numFmtId="0" fontId="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horizontal="left"/>
    </xf>
    <xf numFmtId="0" fontId="10" fillId="0" borderId="16" xfId="0" applyFont="1" applyBorder="1"/>
    <xf numFmtId="0" fontId="10" fillId="0" borderId="18" xfId="0" applyFont="1" applyBorder="1"/>
    <xf numFmtId="0" fontId="11" fillId="0" borderId="18" xfId="0" applyFont="1" applyBorder="1"/>
    <xf numFmtId="0" fontId="10" fillId="0" borderId="14" xfId="0" applyFont="1" applyBorder="1"/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168" fontId="0" fillId="0" borderId="0" xfId="3" applyNumberFormat="1" applyFont="1"/>
    <xf numFmtId="0" fontId="0" fillId="0" borderId="21" xfId="0" applyBorder="1"/>
    <xf numFmtId="0" fontId="0" fillId="0" borderId="25" xfId="0" applyBorder="1"/>
    <xf numFmtId="0" fontId="0" fillId="0" borderId="32" xfId="0" applyBorder="1"/>
    <xf numFmtId="0" fontId="0" fillId="0" borderId="33" xfId="0" applyBorder="1"/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9" fontId="0" fillId="0" borderId="0" xfId="2" applyFont="1"/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Pay for</a:t>
            </a:r>
            <a:r>
              <a:rPr lang="en-US" baseline="0"/>
              <a:t> 2023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Sheet2!$A$1:$A$4</c:f>
              <c:strCache>
                <c:ptCount val="4"/>
                <c:pt idx="0">
                  <c:v>QB</c:v>
                </c:pt>
                <c:pt idx="1">
                  <c:v>WR</c:v>
                </c:pt>
                <c:pt idx="2">
                  <c:v>DL</c:v>
                </c:pt>
                <c:pt idx="3">
                  <c:v>Cap Space </c:v>
                </c:pt>
              </c:strCache>
            </c:strRef>
          </c:cat>
          <c:val>
            <c:numRef>
              <c:f>Sheet2!$B$1:$B$4</c:f>
              <c:numCache>
                <c:formatCode>_("$"* #,##0_);_("$"* \(#,##0\);_("$"* "-"??_);_(@_)</c:formatCode>
                <c:ptCount val="4"/>
                <c:pt idx="0">
                  <c:v>32768891.7133094</c:v>
                </c:pt>
                <c:pt idx="1">
                  <c:v>7090720.7769601131</c:v>
                </c:pt>
                <c:pt idx="2">
                  <c:v>20634409.800607599</c:v>
                </c:pt>
                <c:pt idx="3">
                  <c:v>25435215.709122889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1-9E4F-A4BA-C017A83FA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388400"/>
        <c:axId val="396429520"/>
      </c:barChart>
      <c:catAx>
        <c:axId val="34638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29520"/>
        <c:crosses val="autoZero"/>
        <c:auto val="1"/>
        <c:lblAlgn val="ctr"/>
        <c:lblOffset val="100"/>
        <c:noMultiLvlLbl val="0"/>
      </c:catAx>
      <c:valAx>
        <c:axId val="39642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8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Percentage Compared to Cap Space Used on Quarterback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'QB Cap % vs Win % (avg)'!$G$1</c:f>
              <c:strCache>
                <c:ptCount val="1"/>
                <c:pt idx="0">
                  <c:v>Avg Win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0E0-5D42-BD5B-43FF91CB55BE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9F-4CAE-9070-921C28499BAA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9F-4CAE-9070-921C28499BAA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9F-4CAE-9070-921C28499BAA}"/>
              </c:ext>
            </c:extLst>
          </c:dPt>
          <c:cat>
            <c:strRef>
              <c:f>'QB Cap % vs Win % (avg)'!$F$2:$F$33</c:f>
              <c:strCache>
                <c:ptCount val="32"/>
                <c:pt idx="0">
                  <c:v>Houston Texans</c:v>
                </c:pt>
                <c:pt idx="1">
                  <c:v>Jacksonville Jaguars</c:v>
                </c:pt>
                <c:pt idx="2">
                  <c:v>Kansas City Ciefs</c:v>
                </c:pt>
                <c:pt idx="3">
                  <c:v>Balitimore Ravens</c:v>
                </c:pt>
                <c:pt idx="4">
                  <c:v>Buffalo Bills</c:v>
                </c:pt>
                <c:pt idx="5">
                  <c:v>Denver Broncos</c:v>
                </c:pt>
                <c:pt idx="6">
                  <c:v>Chicago Bears</c:v>
                </c:pt>
                <c:pt idx="7">
                  <c:v>New York Jets</c:v>
                </c:pt>
                <c:pt idx="8">
                  <c:v>Arizona Cardinals</c:v>
                </c:pt>
                <c:pt idx="9">
                  <c:v>Miami Dolphins</c:v>
                </c:pt>
                <c:pt idx="10">
                  <c:v>Cleveland Browns</c:v>
                </c:pt>
                <c:pt idx="11">
                  <c:v>Philadelphia Eagles</c:v>
                </c:pt>
                <c:pt idx="12">
                  <c:v>Carolina Panthers</c:v>
                </c:pt>
                <c:pt idx="13">
                  <c:v>New York Giants</c:v>
                </c:pt>
                <c:pt idx="14">
                  <c:v>Cincinnati Bengals</c:v>
                </c:pt>
                <c:pt idx="15">
                  <c:v>New England Patriots</c:v>
                </c:pt>
                <c:pt idx="16">
                  <c:v>Dallas Cowboys</c:v>
                </c:pt>
                <c:pt idx="17">
                  <c:v>Washington Commanders</c:v>
                </c:pt>
                <c:pt idx="18">
                  <c:v>Los Angelas Chargers</c:v>
                </c:pt>
                <c:pt idx="19">
                  <c:v>Tennessee Titans</c:v>
                </c:pt>
                <c:pt idx="20">
                  <c:v>Tampa Bay Buccaneers</c:v>
                </c:pt>
                <c:pt idx="21">
                  <c:v>Los Angelas Rams</c:v>
                </c:pt>
                <c:pt idx="22">
                  <c:v>Pittsburgh Steelers</c:v>
                </c:pt>
                <c:pt idx="23">
                  <c:v>New Orleans Saints</c:v>
                </c:pt>
                <c:pt idx="24">
                  <c:v>Atlanta Falcons</c:v>
                </c:pt>
                <c:pt idx="25">
                  <c:v>Indianapolis Colts</c:v>
                </c:pt>
                <c:pt idx="26">
                  <c:v>Detroit Lions</c:v>
                </c:pt>
                <c:pt idx="27">
                  <c:v>Las Vegas Raiders</c:v>
                </c:pt>
                <c:pt idx="28">
                  <c:v>Green Bay Packers</c:v>
                </c:pt>
                <c:pt idx="29">
                  <c:v>San Francisco 49ers</c:v>
                </c:pt>
                <c:pt idx="30">
                  <c:v>Minnesota Vikings</c:v>
                </c:pt>
                <c:pt idx="31">
                  <c:v>Seattle Seahawks</c:v>
                </c:pt>
              </c:strCache>
            </c:strRef>
          </c:cat>
          <c:val>
            <c:numRef>
              <c:f>'QB Cap % vs Win % (avg)'!$G$2:$G$33</c:f>
              <c:numCache>
                <c:formatCode>0.00%</c:formatCode>
                <c:ptCount val="32"/>
                <c:pt idx="0">
                  <c:v>0.23175000000000001</c:v>
                </c:pt>
                <c:pt idx="1">
                  <c:v>0.26200000000000001</c:v>
                </c:pt>
                <c:pt idx="2">
                  <c:v>0.27825</c:v>
                </c:pt>
                <c:pt idx="3">
                  <c:v>0.29325000000000001</c:v>
                </c:pt>
                <c:pt idx="4">
                  <c:v>0.33949999999999997</c:v>
                </c:pt>
                <c:pt idx="5">
                  <c:v>0.34225</c:v>
                </c:pt>
                <c:pt idx="6">
                  <c:v>0.36899999999999999</c:v>
                </c:pt>
                <c:pt idx="7">
                  <c:v>0.38449999999999995</c:v>
                </c:pt>
                <c:pt idx="8">
                  <c:v>0.38450000000000001</c:v>
                </c:pt>
                <c:pt idx="9">
                  <c:v>0.41975000000000001</c:v>
                </c:pt>
                <c:pt idx="10">
                  <c:v>0.44400000000000001</c:v>
                </c:pt>
                <c:pt idx="11">
                  <c:v>0.44949999999999996</c:v>
                </c:pt>
                <c:pt idx="12">
                  <c:v>0.47624999999999995</c:v>
                </c:pt>
                <c:pt idx="13">
                  <c:v>0.48399999999999999</c:v>
                </c:pt>
                <c:pt idx="14">
                  <c:v>0.50074999999999992</c:v>
                </c:pt>
                <c:pt idx="15">
                  <c:v>0.50649999999999995</c:v>
                </c:pt>
                <c:pt idx="16">
                  <c:v>0.50750000000000006</c:v>
                </c:pt>
                <c:pt idx="17">
                  <c:v>0.51624999999999999</c:v>
                </c:pt>
                <c:pt idx="18">
                  <c:v>0.52574999999999994</c:v>
                </c:pt>
                <c:pt idx="19">
                  <c:v>0.55099999999999993</c:v>
                </c:pt>
                <c:pt idx="20">
                  <c:v>0.55149999999999999</c:v>
                </c:pt>
                <c:pt idx="21">
                  <c:v>0.57000000000000006</c:v>
                </c:pt>
                <c:pt idx="22">
                  <c:v>0.60075000000000001</c:v>
                </c:pt>
                <c:pt idx="23">
                  <c:v>0.61499999999999999</c:v>
                </c:pt>
                <c:pt idx="24">
                  <c:v>0.61599999999999999</c:v>
                </c:pt>
                <c:pt idx="25">
                  <c:v>0.61874999999999991</c:v>
                </c:pt>
                <c:pt idx="26">
                  <c:v>0.62999999999999989</c:v>
                </c:pt>
                <c:pt idx="27">
                  <c:v>0.66474999999999995</c:v>
                </c:pt>
                <c:pt idx="28">
                  <c:v>0.67674999999999996</c:v>
                </c:pt>
                <c:pt idx="29">
                  <c:v>0.69925000000000004</c:v>
                </c:pt>
                <c:pt idx="30">
                  <c:v>0.72624999999999984</c:v>
                </c:pt>
                <c:pt idx="31">
                  <c:v>0.77024999999999999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3-F040-B0ED-E5CC9C4D2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229840"/>
        <c:axId val="1549335136"/>
      </c:barChart>
      <c:lineChart>
        <c:grouping val="standard"/>
        <c:varyColors val="0"/>
        <c:ser>
          <c:idx val="1"/>
          <c:order val="1"/>
          <c:tx>
            <c:strRef>
              <c:f>'QB Cap % vs Win % (avg)'!$H$1</c:f>
              <c:strCache>
                <c:ptCount val="1"/>
                <c:pt idx="0">
                  <c:v>Avg QB Cap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'QB Cap % vs Win % (avg)'!$F$2:$F$33</c:f>
              <c:strCache>
                <c:ptCount val="32"/>
                <c:pt idx="0">
                  <c:v>Houston Texans</c:v>
                </c:pt>
                <c:pt idx="1">
                  <c:v>Jacksonville Jaguars</c:v>
                </c:pt>
                <c:pt idx="2">
                  <c:v>Kansas City Ciefs</c:v>
                </c:pt>
                <c:pt idx="3">
                  <c:v>Balitimore Ravens</c:v>
                </c:pt>
                <c:pt idx="4">
                  <c:v>Buffalo Bills</c:v>
                </c:pt>
                <c:pt idx="5">
                  <c:v>Denver Broncos</c:v>
                </c:pt>
                <c:pt idx="6">
                  <c:v>Chicago Bears</c:v>
                </c:pt>
                <c:pt idx="7">
                  <c:v>New York Jets</c:v>
                </c:pt>
                <c:pt idx="8">
                  <c:v>Arizona Cardinals</c:v>
                </c:pt>
                <c:pt idx="9">
                  <c:v>Miami Dolphins</c:v>
                </c:pt>
                <c:pt idx="10">
                  <c:v>Cleveland Browns</c:v>
                </c:pt>
                <c:pt idx="11">
                  <c:v>Philadelphia Eagles</c:v>
                </c:pt>
                <c:pt idx="12">
                  <c:v>Carolina Panthers</c:v>
                </c:pt>
                <c:pt idx="13">
                  <c:v>New York Giants</c:v>
                </c:pt>
                <c:pt idx="14">
                  <c:v>Cincinnati Bengals</c:v>
                </c:pt>
                <c:pt idx="15">
                  <c:v>New England Patriots</c:v>
                </c:pt>
                <c:pt idx="16">
                  <c:v>Dallas Cowboys</c:v>
                </c:pt>
                <c:pt idx="17">
                  <c:v>Washington Commanders</c:v>
                </c:pt>
                <c:pt idx="18">
                  <c:v>Los Angelas Chargers</c:v>
                </c:pt>
                <c:pt idx="19">
                  <c:v>Tennessee Titans</c:v>
                </c:pt>
                <c:pt idx="20">
                  <c:v>Tampa Bay Buccaneers</c:v>
                </c:pt>
                <c:pt idx="21">
                  <c:v>Los Angelas Rams</c:v>
                </c:pt>
                <c:pt idx="22">
                  <c:v>Pittsburgh Steelers</c:v>
                </c:pt>
                <c:pt idx="23">
                  <c:v>New Orleans Saints</c:v>
                </c:pt>
                <c:pt idx="24">
                  <c:v>Atlanta Falcons</c:v>
                </c:pt>
                <c:pt idx="25">
                  <c:v>Indianapolis Colts</c:v>
                </c:pt>
                <c:pt idx="26">
                  <c:v>Detroit Lions</c:v>
                </c:pt>
                <c:pt idx="27">
                  <c:v>Las Vegas Raiders</c:v>
                </c:pt>
                <c:pt idx="28">
                  <c:v>Green Bay Packers</c:v>
                </c:pt>
                <c:pt idx="29">
                  <c:v>San Francisco 49ers</c:v>
                </c:pt>
                <c:pt idx="30">
                  <c:v>Minnesota Vikings</c:v>
                </c:pt>
                <c:pt idx="31">
                  <c:v>Seattle Seahawks</c:v>
                </c:pt>
              </c:strCache>
            </c:strRef>
          </c:cat>
          <c:val>
            <c:numRef>
              <c:f>'QB Cap % vs Win % (avg)'!$H$2:$H$33</c:f>
              <c:numCache>
                <c:formatCode>0.00%</c:formatCode>
                <c:ptCount val="32"/>
                <c:pt idx="0">
                  <c:v>2.3793999999999999E-2</c:v>
                </c:pt>
                <c:pt idx="1">
                  <c:v>3.6086E-2</c:v>
                </c:pt>
                <c:pt idx="2">
                  <c:v>0.12120300000000001</c:v>
                </c:pt>
                <c:pt idx="3">
                  <c:v>5.5967999999999997E-2</c:v>
                </c:pt>
                <c:pt idx="4">
                  <c:v>5.5168000000000002E-2</c:v>
                </c:pt>
                <c:pt idx="5">
                  <c:v>6.3474000000000003E-2</c:v>
                </c:pt>
                <c:pt idx="6">
                  <c:v>7.2775000000000006E-2</c:v>
                </c:pt>
                <c:pt idx="7">
                  <c:v>0.106973</c:v>
                </c:pt>
                <c:pt idx="8">
                  <c:v>3.5264999999999998E-2</c:v>
                </c:pt>
                <c:pt idx="9">
                  <c:v>3.6124000000000003E-2</c:v>
                </c:pt>
                <c:pt idx="10">
                  <c:v>0.121651</c:v>
                </c:pt>
                <c:pt idx="11">
                  <c:v>2.2245999999999998E-2</c:v>
                </c:pt>
                <c:pt idx="12">
                  <c:v>3.9241999999999999E-2</c:v>
                </c:pt>
                <c:pt idx="13">
                  <c:v>4.9467999999999998E-2</c:v>
                </c:pt>
                <c:pt idx="14">
                  <c:v>4.1251000000000003E-2</c:v>
                </c:pt>
                <c:pt idx="15">
                  <c:v>0.13509499999999999</c:v>
                </c:pt>
                <c:pt idx="16">
                  <c:v>7.6675999999999994E-2</c:v>
                </c:pt>
                <c:pt idx="17">
                  <c:v>0.13735900000000001</c:v>
                </c:pt>
                <c:pt idx="18">
                  <c:v>3.5952999999999999E-2</c:v>
                </c:pt>
                <c:pt idx="19">
                  <c:v>8.4568000000000004E-2</c:v>
                </c:pt>
                <c:pt idx="20">
                  <c:v>6.5943000000000002E-2</c:v>
                </c:pt>
                <c:pt idx="21">
                  <c:v>0.10972800000000001</c:v>
                </c:pt>
                <c:pt idx="22">
                  <c:v>0.10427599999999999</c:v>
                </c:pt>
                <c:pt idx="23">
                  <c:v>3.2564000000000003E-2</c:v>
                </c:pt>
                <c:pt idx="24">
                  <c:v>6.3936000000000007E-2</c:v>
                </c:pt>
                <c:pt idx="25">
                  <c:v>0.15440200000000001</c:v>
                </c:pt>
                <c:pt idx="26">
                  <c:v>7.8114000000000003E-2</c:v>
                </c:pt>
                <c:pt idx="27">
                  <c:v>2.9739000000000002E-2</c:v>
                </c:pt>
                <c:pt idx="28">
                  <c:v>8.9087E-2</c:v>
                </c:pt>
                <c:pt idx="29">
                  <c:v>0.13280900000000001</c:v>
                </c:pt>
                <c:pt idx="30">
                  <c:v>0.10455299999999999</c:v>
                </c:pt>
                <c:pt idx="31">
                  <c:v>2.8208E-2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3-F040-B0ED-E5CC9C4D2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527664"/>
        <c:axId val="1529665856"/>
      </c:lineChart>
      <c:catAx>
        <c:axId val="152952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65856"/>
        <c:crosses val="autoZero"/>
        <c:auto val="1"/>
        <c:lblAlgn val="ctr"/>
        <c:lblOffset val="100"/>
        <c:noMultiLvlLbl val="0"/>
      </c:catAx>
      <c:valAx>
        <c:axId val="15296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 Spaced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527664"/>
        <c:crosses val="autoZero"/>
        <c:crossBetween val="between"/>
      </c:valAx>
      <c:valAx>
        <c:axId val="15493351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29840"/>
        <c:crosses val="max"/>
        <c:crossBetween val="between"/>
      </c:valAx>
      <c:catAx>
        <c:axId val="1549229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9335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Win Percentage Compared to Cap Space Used on Quarterback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'QB Cap % vs Win % (avg)'!$G$39</c:f>
              <c:strCache>
                <c:ptCount val="1"/>
                <c:pt idx="0">
                  <c:v>Avg Win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'QB Cap % vs Win % (avg)'!$F$40:$F$67</c:f>
              <c:strCache>
                <c:ptCount val="28"/>
                <c:pt idx="0">
                  <c:v>Jacksonville Jaguars</c:v>
                </c:pt>
                <c:pt idx="1">
                  <c:v>New York Jets</c:v>
                </c:pt>
                <c:pt idx="2">
                  <c:v>New York Giants</c:v>
                </c:pt>
                <c:pt idx="3">
                  <c:v>Carolina Panthers</c:v>
                </c:pt>
                <c:pt idx="4">
                  <c:v>Cincinnati Bengals</c:v>
                </c:pt>
                <c:pt idx="5">
                  <c:v>Washington Commanders</c:v>
                </c:pt>
                <c:pt idx="6">
                  <c:v>Atlanta Falcons</c:v>
                </c:pt>
                <c:pt idx="7">
                  <c:v>Denver Broncos</c:v>
                </c:pt>
                <c:pt idx="8">
                  <c:v>Arizona Cardinals</c:v>
                </c:pt>
                <c:pt idx="9">
                  <c:v>Las Vegas Raiders</c:v>
                </c:pt>
                <c:pt idx="10">
                  <c:v>Houston Texans</c:v>
                </c:pt>
                <c:pt idx="11">
                  <c:v>Miami Dolphins</c:v>
                </c:pt>
                <c:pt idx="12">
                  <c:v>Philadelphia Eagles</c:v>
                </c:pt>
                <c:pt idx="13">
                  <c:v>Cleveland Browns</c:v>
                </c:pt>
                <c:pt idx="14">
                  <c:v>San Francisco 49ers</c:v>
                </c:pt>
                <c:pt idx="15">
                  <c:v>Los Angelas Chargers</c:v>
                </c:pt>
                <c:pt idx="16">
                  <c:v>Minnesota Vikings</c:v>
                </c:pt>
                <c:pt idx="17">
                  <c:v>Chicago Bears</c:v>
                </c:pt>
                <c:pt idx="18">
                  <c:v>Tampa Bay Buccaneers</c:v>
                </c:pt>
                <c:pt idx="19">
                  <c:v>Dallas Cowboys</c:v>
                </c:pt>
                <c:pt idx="20">
                  <c:v>Indianapolis Colts</c:v>
                </c:pt>
                <c:pt idx="21">
                  <c:v>Pittsburgh Steelers</c:v>
                </c:pt>
                <c:pt idx="22">
                  <c:v>New England Patriots</c:v>
                </c:pt>
                <c:pt idx="23">
                  <c:v>Seattle Seahawks</c:v>
                </c:pt>
                <c:pt idx="24">
                  <c:v>Tennessee Titans</c:v>
                </c:pt>
                <c:pt idx="25">
                  <c:v>Los Angelas Rams</c:v>
                </c:pt>
                <c:pt idx="26">
                  <c:v>Green Bay Packers</c:v>
                </c:pt>
                <c:pt idx="27">
                  <c:v>New Orleans Saints</c:v>
                </c:pt>
              </c:strCache>
            </c:strRef>
          </c:cat>
          <c:val>
            <c:numRef>
              <c:f>'QB Cap % vs Win % (avg)'!$G$40:$G$67</c:f>
              <c:numCache>
                <c:formatCode>0.00%</c:formatCode>
                <c:ptCount val="28"/>
                <c:pt idx="0">
                  <c:v>0.23175000000000001</c:v>
                </c:pt>
                <c:pt idx="1">
                  <c:v>0.26200000000000001</c:v>
                </c:pt>
                <c:pt idx="2">
                  <c:v>0.29325000000000001</c:v>
                </c:pt>
                <c:pt idx="3">
                  <c:v>0.33949999999999997</c:v>
                </c:pt>
                <c:pt idx="4">
                  <c:v>0.34225</c:v>
                </c:pt>
                <c:pt idx="5">
                  <c:v>0.36899999999999999</c:v>
                </c:pt>
                <c:pt idx="6">
                  <c:v>0.38449999999999995</c:v>
                </c:pt>
                <c:pt idx="7">
                  <c:v>0.38450000000000001</c:v>
                </c:pt>
                <c:pt idx="8">
                  <c:v>0.41975000000000001</c:v>
                </c:pt>
                <c:pt idx="9">
                  <c:v>0.44400000000000001</c:v>
                </c:pt>
                <c:pt idx="10">
                  <c:v>0.44949999999999996</c:v>
                </c:pt>
                <c:pt idx="11">
                  <c:v>0.47624999999999995</c:v>
                </c:pt>
                <c:pt idx="12">
                  <c:v>0.48399999999999999</c:v>
                </c:pt>
                <c:pt idx="13">
                  <c:v>0.50074999999999992</c:v>
                </c:pt>
                <c:pt idx="14">
                  <c:v>0.50649999999999995</c:v>
                </c:pt>
                <c:pt idx="15">
                  <c:v>0.50750000000000006</c:v>
                </c:pt>
                <c:pt idx="16">
                  <c:v>0.51624999999999999</c:v>
                </c:pt>
                <c:pt idx="17">
                  <c:v>0.52574999999999994</c:v>
                </c:pt>
                <c:pt idx="18">
                  <c:v>0.55099999999999993</c:v>
                </c:pt>
                <c:pt idx="19">
                  <c:v>0.55149999999999999</c:v>
                </c:pt>
                <c:pt idx="20">
                  <c:v>0.57000000000000006</c:v>
                </c:pt>
                <c:pt idx="21">
                  <c:v>0.60075000000000001</c:v>
                </c:pt>
                <c:pt idx="22">
                  <c:v>0.61599999999999999</c:v>
                </c:pt>
                <c:pt idx="23">
                  <c:v>0.61874999999999991</c:v>
                </c:pt>
                <c:pt idx="24">
                  <c:v>0.62999999999999989</c:v>
                </c:pt>
                <c:pt idx="25">
                  <c:v>0.67674999999999996</c:v>
                </c:pt>
                <c:pt idx="26">
                  <c:v>0.69925000000000004</c:v>
                </c:pt>
                <c:pt idx="27">
                  <c:v>0.72624999999999984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1-3C4E-9C5A-6CF5635B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985328"/>
        <c:axId val="1480337776"/>
      </c:barChart>
      <c:lineChart>
        <c:grouping val="standard"/>
        <c:varyColors val="0"/>
        <c:ser>
          <c:idx val="1"/>
          <c:order val="1"/>
          <c:tx>
            <c:strRef>
              <c:f>'QB Cap % vs Win % (avg)'!$H$39</c:f>
              <c:strCache>
                <c:ptCount val="1"/>
                <c:pt idx="0">
                  <c:v>Avg QB Cap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'QB Cap % vs Win % (avg)'!$F$40:$F$67</c:f>
              <c:strCache>
                <c:ptCount val="28"/>
                <c:pt idx="0">
                  <c:v>Jacksonville Jaguars</c:v>
                </c:pt>
                <c:pt idx="1">
                  <c:v>New York Jets</c:v>
                </c:pt>
                <c:pt idx="2">
                  <c:v>New York Giants</c:v>
                </c:pt>
                <c:pt idx="3">
                  <c:v>Carolina Panthers</c:v>
                </c:pt>
                <c:pt idx="4">
                  <c:v>Cincinnati Bengals</c:v>
                </c:pt>
                <c:pt idx="5">
                  <c:v>Washington Commanders</c:v>
                </c:pt>
                <c:pt idx="6">
                  <c:v>Atlanta Falcons</c:v>
                </c:pt>
                <c:pt idx="7">
                  <c:v>Denver Broncos</c:v>
                </c:pt>
                <c:pt idx="8">
                  <c:v>Arizona Cardinals</c:v>
                </c:pt>
                <c:pt idx="9">
                  <c:v>Las Vegas Raiders</c:v>
                </c:pt>
                <c:pt idx="10">
                  <c:v>Houston Texans</c:v>
                </c:pt>
                <c:pt idx="11">
                  <c:v>Miami Dolphins</c:v>
                </c:pt>
                <c:pt idx="12">
                  <c:v>Philadelphia Eagles</c:v>
                </c:pt>
                <c:pt idx="13">
                  <c:v>Cleveland Browns</c:v>
                </c:pt>
                <c:pt idx="14">
                  <c:v>San Francisco 49ers</c:v>
                </c:pt>
                <c:pt idx="15">
                  <c:v>Los Angelas Chargers</c:v>
                </c:pt>
                <c:pt idx="16">
                  <c:v>Minnesota Vikings</c:v>
                </c:pt>
                <c:pt idx="17">
                  <c:v>Chicago Bears</c:v>
                </c:pt>
                <c:pt idx="18">
                  <c:v>Tampa Bay Buccaneers</c:v>
                </c:pt>
                <c:pt idx="19">
                  <c:v>Dallas Cowboys</c:v>
                </c:pt>
                <c:pt idx="20">
                  <c:v>Indianapolis Colts</c:v>
                </c:pt>
                <c:pt idx="21">
                  <c:v>Pittsburgh Steelers</c:v>
                </c:pt>
                <c:pt idx="22">
                  <c:v>New England Patriots</c:v>
                </c:pt>
                <c:pt idx="23">
                  <c:v>Seattle Seahawks</c:v>
                </c:pt>
                <c:pt idx="24">
                  <c:v>Tennessee Titans</c:v>
                </c:pt>
                <c:pt idx="25">
                  <c:v>Los Angelas Rams</c:v>
                </c:pt>
                <c:pt idx="26">
                  <c:v>Green Bay Packers</c:v>
                </c:pt>
                <c:pt idx="27">
                  <c:v>New Orleans Saints</c:v>
                </c:pt>
              </c:strCache>
            </c:strRef>
          </c:cat>
          <c:val>
            <c:numRef>
              <c:f>'QB Cap % vs Win % (avg)'!$H$40:$H$67</c:f>
              <c:numCache>
                <c:formatCode>0.00%</c:formatCode>
                <c:ptCount val="28"/>
                <c:pt idx="0">
                  <c:v>2.3793999999999999E-2</c:v>
                </c:pt>
                <c:pt idx="1">
                  <c:v>3.6086E-2</c:v>
                </c:pt>
                <c:pt idx="2">
                  <c:v>5.5967999999999997E-2</c:v>
                </c:pt>
                <c:pt idx="3">
                  <c:v>5.5168000000000002E-2</c:v>
                </c:pt>
                <c:pt idx="4">
                  <c:v>6.3474000000000003E-2</c:v>
                </c:pt>
                <c:pt idx="5">
                  <c:v>7.2775000000000006E-2</c:v>
                </c:pt>
                <c:pt idx="6">
                  <c:v>0.106973</c:v>
                </c:pt>
                <c:pt idx="7">
                  <c:v>3.5264999999999998E-2</c:v>
                </c:pt>
                <c:pt idx="8">
                  <c:v>3.6124000000000003E-2</c:v>
                </c:pt>
                <c:pt idx="9">
                  <c:v>0.121651</c:v>
                </c:pt>
                <c:pt idx="10">
                  <c:v>2.2245999999999998E-2</c:v>
                </c:pt>
                <c:pt idx="11">
                  <c:v>3.9241999999999999E-2</c:v>
                </c:pt>
                <c:pt idx="12">
                  <c:v>4.9467999999999998E-2</c:v>
                </c:pt>
                <c:pt idx="13">
                  <c:v>4.1251000000000003E-2</c:v>
                </c:pt>
                <c:pt idx="14">
                  <c:v>0.13509499999999999</c:v>
                </c:pt>
                <c:pt idx="15">
                  <c:v>7.6675999999999994E-2</c:v>
                </c:pt>
                <c:pt idx="16">
                  <c:v>0.13735900000000001</c:v>
                </c:pt>
                <c:pt idx="17">
                  <c:v>3.5952999999999999E-2</c:v>
                </c:pt>
                <c:pt idx="18">
                  <c:v>8.4568000000000004E-2</c:v>
                </c:pt>
                <c:pt idx="19">
                  <c:v>6.5943000000000002E-2</c:v>
                </c:pt>
                <c:pt idx="20">
                  <c:v>0.10972800000000001</c:v>
                </c:pt>
                <c:pt idx="21">
                  <c:v>0.10427599999999999</c:v>
                </c:pt>
                <c:pt idx="22">
                  <c:v>6.3936000000000007E-2</c:v>
                </c:pt>
                <c:pt idx="23">
                  <c:v>0.15440200000000001</c:v>
                </c:pt>
                <c:pt idx="24">
                  <c:v>7.8114000000000003E-2</c:v>
                </c:pt>
                <c:pt idx="25">
                  <c:v>8.9087E-2</c:v>
                </c:pt>
                <c:pt idx="26">
                  <c:v>0.13280900000000001</c:v>
                </c:pt>
                <c:pt idx="27">
                  <c:v>0.10455299999999999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1-3C4E-9C5A-6CF5635B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23328"/>
        <c:axId val="1083261776"/>
      </c:lineChart>
      <c:catAx>
        <c:axId val="108382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61776"/>
        <c:crosses val="autoZero"/>
        <c:auto val="1"/>
        <c:lblAlgn val="ctr"/>
        <c:lblOffset val="100"/>
        <c:noMultiLvlLbl val="0"/>
      </c:catAx>
      <c:valAx>
        <c:axId val="10832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 Space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23328"/>
        <c:crosses val="autoZero"/>
        <c:crossBetween val="between"/>
      </c:valAx>
      <c:valAx>
        <c:axId val="1480337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85328"/>
        <c:crosses val="max"/>
        <c:crossBetween val="between"/>
      </c:valAx>
      <c:catAx>
        <c:axId val="105798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0337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QB Cap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'QB Cap % Regression by Year'!$B$2:$B$33</c:f>
              <c:numCache>
                <c:formatCode>0.0000%</c:formatCode>
                <c:ptCount val="32"/>
                <c:pt idx="0">
                  <c:v>5.4385416846552133E-2</c:v>
                </c:pt>
                <c:pt idx="1">
                  <c:v>3.5256415347462086E-2</c:v>
                </c:pt>
                <c:pt idx="2">
                  <c:v>1.4128919413389705E-2</c:v>
                </c:pt>
                <c:pt idx="3">
                  <c:v>3.1064145890591002E-2</c:v>
                </c:pt>
                <c:pt idx="4">
                  <c:v>1.6487995037715895E-2</c:v>
                </c:pt>
                <c:pt idx="5">
                  <c:v>4.2998472234752144E-2</c:v>
                </c:pt>
                <c:pt idx="6">
                  <c:v>5.2208375512438121E-2</c:v>
                </c:pt>
                <c:pt idx="7">
                  <c:v>0.14729363158844103</c:v>
                </c:pt>
                <c:pt idx="8">
                  <c:v>5.0821372200654325E-3</c:v>
                </c:pt>
                <c:pt idx="9">
                  <c:v>0.11374193024936356</c:v>
                </c:pt>
                <c:pt idx="10">
                  <c:v>3.7067677873114824E-2</c:v>
                </c:pt>
                <c:pt idx="11">
                  <c:v>6.0189765642417244E-2</c:v>
                </c:pt>
                <c:pt idx="12">
                  <c:v>2.3441169402476786E-2</c:v>
                </c:pt>
                <c:pt idx="13">
                  <c:v>4.0156095429848236E-2</c:v>
                </c:pt>
                <c:pt idx="14">
                  <c:v>0.11648968851178534</c:v>
                </c:pt>
                <c:pt idx="15">
                  <c:v>3.300029326790687E-2</c:v>
                </c:pt>
                <c:pt idx="16">
                  <c:v>8.3768804897393176E-2</c:v>
                </c:pt>
                <c:pt idx="17">
                  <c:v>3.9306633183916959E-2</c:v>
                </c:pt>
                <c:pt idx="18">
                  <c:v>7.2383258798542262E-3</c:v>
                </c:pt>
                <c:pt idx="19">
                  <c:v>5.4436011050205436E-2</c:v>
                </c:pt>
                <c:pt idx="20">
                  <c:v>1.8178946745595736E-2</c:v>
                </c:pt>
                <c:pt idx="21">
                  <c:v>5.4172959610447081E-2</c:v>
                </c:pt>
                <c:pt idx="22">
                  <c:v>0.14931553063479747</c:v>
                </c:pt>
                <c:pt idx="23">
                  <c:v>0.16523462234455474</c:v>
                </c:pt>
                <c:pt idx="24">
                  <c:v>0.14508102599425571</c:v>
                </c:pt>
                <c:pt idx="25">
                  <c:v>3.3008396659438027E-2</c:v>
                </c:pt>
                <c:pt idx="26">
                  <c:v>3.9192870268878209E-2</c:v>
                </c:pt>
                <c:pt idx="27">
                  <c:v>5.8224572868169538E-2</c:v>
                </c:pt>
                <c:pt idx="28">
                  <c:v>5.1084823557034205E-2</c:v>
                </c:pt>
                <c:pt idx="29">
                  <c:v>0.1085555594545094</c:v>
                </c:pt>
                <c:pt idx="30">
                  <c:v>0.1353145196877347</c:v>
                </c:pt>
                <c:pt idx="31">
                  <c:v>0.18528906179317833</c:v>
                </c:pt>
              </c:numCache>
            </c:numRef>
          </c:xVal>
          <c:yVal>
            <c:numRef>
              <c:f>'QB Cap % Regression by Year'!$D$60:$D$91</c:f>
              <c:numCache>
                <c:formatCode>General</c:formatCode>
                <c:ptCount val="32"/>
                <c:pt idx="0">
                  <c:v>0.58287448594013902</c:v>
                </c:pt>
                <c:pt idx="1">
                  <c:v>-0.38671106238532971</c:v>
                </c:pt>
                <c:pt idx="2">
                  <c:v>0.64688092641352468</c:v>
                </c:pt>
                <c:pt idx="3">
                  <c:v>-0.38004549874842558</c:v>
                </c:pt>
                <c:pt idx="4">
                  <c:v>-0.35686992234750697</c:v>
                </c:pt>
                <c:pt idx="5">
                  <c:v>0.6009793345718164</c:v>
                </c:pt>
                <c:pt idx="6">
                  <c:v>-0.41366409353286598</c:v>
                </c:pt>
                <c:pt idx="7">
                  <c:v>0.43515363351778069</c:v>
                </c:pt>
                <c:pt idx="8">
                  <c:v>-0.33873500237178289</c:v>
                </c:pt>
                <c:pt idx="9">
                  <c:v>-0.51150032021711656</c:v>
                </c:pt>
                <c:pt idx="10">
                  <c:v>-0.38959090724074336</c:v>
                </c:pt>
                <c:pt idx="11">
                  <c:v>0.57364577183489107</c:v>
                </c:pt>
                <c:pt idx="12">
                  <c:v>-0.36792522942726591</c:v>
                </c:pt>
                <c:pt idx="13">
                  <c:v>0.60549861551691286</c:v>
                </c:pt>
                <c:pt idx="14">
                  <c:v>0.4841308390522423</c:v>
                </c:pt>
                <c:pt idx="15">
                  <c:v>-0.38312390620450454</c:v>
                </c:pt>
                <c:pt idx="16">
                  <c:v>0.53615591383124905</c:v>
                </c:pt>
                <c:pt idx="17">
                  <c:v>-0.39315076885218531</c:v>
                </c:pt>
                <c:pt idx="18">
                  <c:v>0.65783673213315519</c:v>
                </c:pt>
                <c:pt idx="19">
                  <c:v>-0.41720595709616359</c:v>
                </c:pt>
                <c:pt idx="20">
                  <c:v>-0.35955847715815531</c:v>
                </c:pt>
                <c:pt idx="21">
                  <c:v>-0.41678771439265255</c:v>
                </c:pt>
                <c:pt idx="22">
                  <c:v>0.43193888386975998</c:v>
                </c:pt>
                <c:pt idx="23">
                  <c:v>-0.59337192210889378</c:v>
                </c:pt>
                <c:pt idx="24">
                  <c:v>-0.56132840001008799</c:v>
                </c:pt>
                <c:pt idx="25">
                  <c:v>-0.38313679031715075</c:v>
                </c:pt>
                <c:pt idx="26">
                  <c:v>-0.39296988974660502</c:v>
                </c:pt>
                <c:pt idx="27">
                  <c:v>0.57677036046887376</c:v>
                </c:pt>
                <c:pt idx="28">
                  <c:v>0.58812231526913461</c:v>
                </c:pt>
                <c:pt idx="29">
                  <c:v>0.49674583021126817</c:v>
                </c:pt>
                <c:pt idx="30">
                  <c:v>0.45420000768556812</c:v>
                </c:pt>
                <c:pt idx="31">
                  <c:v>-0.62525778815888022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A-9046-BEE2-A351D8CAF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766992"/>
        <c:axId val="1533779296"/>
      </c:scatterChart>
      <c:valAx>
        <c:axId val="153376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QB Cap %</a:t>
                </a:r>
              </a:p>
            </c:rich>
          </c:tx>
          <c:overlay val="0"/>
        </c:title>
        <c:numFmt formatCode="0.0000%" sourceLinked="1"/>
        <c:majorTickMark val="out"/>
        <c:minorTickMark val="none"/>
        <c:tickLblPos val="nextTo"/>
        <c:crossAx val="1533779296"/>
        <c:crosses val="autoZero"/>
        <c:crossBetween val="midCat"/>
      </c:valAx>
      <c:valAx>
        <c:axId val="1533779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3766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2020 QB Cap Hit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'QB Cap % Regression by Year'!$D$2:$D$33</c:f>
              <c:numCache>
                <c:formatCode>0.0000%</c:formatCode>
                <c:ptCount val="32"/>
                <c:pt idx="0">
                  <c:v>2.6885515797478034E-2</c:v>
                </c:pt>
                <c:pt idx="1">
                  <c:v>3.9456457118996133E-2</c:v>
                </c:pt>
                <c:pt idx="2">
                  <c:v>6.2329194377107756E-3</c:v>
                </c:pt>
                <c:pt idx="3">
                  <c:v>4.5695513233353725E-2</c:v>
                </c:pt>
                <c:pt idx="4">
                  <c:v>1.3525243266970346E-2</c:v>
                </c:pt>
                <c:pt idx="5">
                  <c:v>3.291838748256061E-2</c:v>
                </c:pt>
                <c:pt idx="6">
                  <c:v>4.5220792911878256E-2</c:v>
                </c:pt>
                <c:pt idx="7">
                  <c:v>0.12200136504887325</c:v>
                </c:pt>
                <c:pt idx="8">
                  <c:v>4.6532610632493261E-2</c:v>
                </c:pt>
                <c:pt idx="9">
                  <c:v>0.1080447912906978</c:v>
                </c:pt>
                <c:pt idx="10">
                  <c:v>4.8712871832980436E-3</c:v>
                </c:pt>
                <c:pt idx="11">
                  <c:v>0.10387139875090627</c:v>
                </c:pt>
                <c:pt idx="12">
                  <c:v>8.1385578325842561E-3</c:v>
                </c:pt>
                <c:pt idx="13">
                  <c:v>2.4666775612774916E-2</c:v>
                </c:pt>
                <c:pt idx="14">
                  <c:v>0.10039895509437256</c:v>
                </c:pt>
                <c:pt idx="15">
                  <c:v>2.4676872443671866E-2</c:v>
                </c:pt>
                <c:pt idx="16">
                  <c:v>0.16420216086572395</c:v>
                </c:pt>
                <c:pt idx="17">
                  <c:v>3.0748439807694355E-2</c:v>
                </c:pt>
                <c:pt idx="18">
                  <c:v>9.3006701679140991E-2</c:v>
                </c:pt>
                <c:pt idx="19">
                  <c:v>0.11080309174798893</c:v>
                </c:pt>
                <c:pt idx="20">
                  <c:v>4.5564199553097602E-2</c:v>
                </c:pt>
                <c:pt idx="21">
                  <c:v>0.1058258286218275</c:v>
                </c:pt>
                <c:pt idx="22">
                  <c:v>0.1082767011548289</c:v>
                </c:pt>
                <c:pt idx="23">
                  <c:v>0.10596692220881336</c:v>
                </c:pt>
                <c:pt idx="24">
                  <c:v>9.5128330814721412E-2</c:v>
                </c:pt>
                <c:pt idx="25">
                  <c:v>6.8384497496315658E-2</c:v>
                </c:pt>
                <c:pt idx="26">
                  <c:v>0.12185554220749316</c:v>
                </c:pt>
                <c:pt idx="27">
                  <c:v>0.12509906407235294</c:v>
                </c:pt>
                <c:pt idx="28">
                  <c:v>4.1617622598624823E-2</c:v>
                </c:pt>
                <c:pt idx="29">
                  <c:v>0.1466987307523312</c:v>
                </c:pt>
                <c:pt idx="30">
                  <c:v>0.12878772025173529</c:v>
                </c:pt>
                <c:pt idx="31">
                  <c:v>0.15431037919983698</c:v>
                </c:pt>
              </c:numCache>
            </c:numRef>
          </c:xVal>
          <c:yVal>
            <c:numRef>
              <c:f>'QB Cap % Regression by Year'!$P$60:$P$91</c:f>
              <c:numCache>
                <c:formatCode>General</c:formatCode>
                <c:ptCount val="32"/>
                <c:pt idx="0">
                  <c:v>0.70151696054639889</c:v>
                </c:pt>
                <c:pt idx="1">
                  <c:v>-0.33481804700621381</c:v>
                </c:pt>
                <c:pt idx="2">
                  <c:v>-0.23878884269295769</c:v>
                </c:pt>
                <c:pt idx="3">
                  <c:v>-0.35285139432987955</c:v>
                </c:pt>
                <c:pt idx="4">
                  <c:v>0.74013344843581463</c:v>
                </c:pt>
                <c:pt idx="5">
                  <c:v>-0.31592043197934611</c:v>
                </c:pt>
                <c:pt idx="6">
                  <c:v>0.64852073572983715</c:v>
                </c:pt>
                <c:pt idx="7">
                  <c:v>0.42659442192896024</c:v>
                </c:pt>
                <c:pt idx="8">
                  <c:v>-0.35527093790597941</c:v>
                </c:pt>
                <c:pt idx="9">
                  <c:v>0.46693445693046487</c:v>
                </c:pt>
                <c:pt idx="10">
                  <c:v>-0.2348531852920851</c:v>
                </c:pt>
                <c:pt idx="11">
                  <c:v>0.47899721703529297</c:v>
                </c:pt>
                <c:pt idx="12">
                  <c:v>-0.24429689365742713</c:v>
                </c:pt>
                <c:pt idx="13">
                  <c:v>0.70792999989695859</c:v>
                </c:pt>
                <c:pt idx="14">
                  <c:v>-0.51096604321235439</c:v>
                </c:pt>
                <c:pt idx="15">
                  <c:v>-0.29209918394993994</c:v>
                </c:pt>
                <c:pt idx="16">
                  <c:v>-0.69538261984648908</c:v>
                </c:pt>
                <c:pt idx="17">
                  <c:v>-0.30964842233913897</c:v>
                </c:pt>
                <c:pt idx="18">
                  <c:v>-0.48959949819368509</c:v>
                </c:pt>
                <c:pt idx="19">
                  <c:v>0.45896187433822155</c:v>
                </c:pt>
                <c:pt idx="20">
                  <c:v>0.64752815430071509</c:v>
                </c:pt>
                <c:pt idx="21">
                  <c:v>-0.52665186065146852</c:v>
                </c:pt>
                <c:pt idx="22">
                  <c:v>0.46626414542003691</c:v>
                </c:pt>
                <c:pt idx="23">
                  <c:v>-0.52705967709238855</c:v>
                </c:pt>
                <c:pt idx="24">
                  <c:v>-0.49573184808646531</c:v>
                </c:pt>
                <c:pt idx="25">
                  <c:v>-0.4184315600048773</c:v>
                </c:pt>
                <c:pt idx="26">
                  <c:v>0.42701590779126553</c:v>
                </c:pt>
                <c:pt idx="27">
                  <c:v>0.41764084283451397</c:v>
                </c:pt>
                <c:pt idx="28">
                  <c:v>-0.34106467261811912</c:v>
                </c:pt>
                <c:pt idx="29">
                  <c:v>0.35520923712750796</c:v>
                </c:pt>
                <c:pt idx="30">
                  <c:v>-0.59302083688452423</c:v>
                </c:pt>
                <c:pt idx="31">
                  <c:v>0.3332085534273509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C-1347-8C69-426238DE8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915680"/>
        <c:axId val="1411621312"/>
      </c:scatterChart>
      <c:valAx>
        <c:axId val="1411915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2020 QB Cap Hit %</a:t>
                </a:r>
              </a:p>
            </c:rich>
          </c:tx>
          <c:overlay val="0"/>
        </c:title>
        <c:numFmt formatCode="0.0000%" sourceLinked="1"/>
        <c:majorTickMark val="out"/>
        <c:minorTickMark val="none"/>
        <c:tickLblPos val="nextTo"/>
        <c:crossAx val="1411621312"/>
        <c:crosses val="autoZero"/>
        <c:crossBetween val="midCat"/>
      </c:valAx>
      <c:valAx>
        <c:axId val="1411621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19156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2019 QB Cap Hit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'QB Cap % Regression by Year'!$F$2:$F$33</c:f>
              <c:numCache>
                <c:formatCode>0.0000%</c:formatCode>
                <c:ptCount val="32"/>
                <c:pt idx="0">
                  <c:v>2.7541125013784647E-2</c:v>
                </c:pt>
                <c:pt idx="1">
                  <c:v>3.1293035925457825E-2</c:v>
                </c:pt>
                <c:pt idx="2">
                  <c:v>0.11026288636326932</c:v>
                </c:pt>
                <c:pt idx="3">
                  <c:v>3.6476176150420959E-2</c:v>
                </c:pt>
                <c:pt idx="4">
                  <c:v>1.1328014977456516E-2</c:v>
                </c:pt>
                <c:pt idx="5">
                  <c:v>8.7588896173966174E-2</c:v>
                </c:pt>
                <c:pt idx="6">
                  <c:v>3.4913350267362246E-2</c:v>
                </c:pt>
                <c:pt idx="7">
                  <c:v>4.3183707110017707E-3</c:v>
                </c:pt>
                <c:pt idx="8">
                  <c:v>1.9072766072416099E-2</c:v>
                </c:pt>
                <c:pt idx="9">
                  <c:v>4.7972833042016827E-2</c:v>
                </c:pt>
                <c:pt idx="10">
                  <c:v>2.8483285327620339E-3</c:v>
                </c:pt>
                <c:pt idx="11">
                  <c:v>0.1061566035184049</c:v>
                </c:pt>
                <c:pt idx="12">
                  <c:v>2.6889157432916286E-2</c:v>
                </c:pt>
                <c:pt idx="13">
                  <c:v>2.690443012120295E-2</c:v>
                </c:pt>
                <c:pt idx="14">
                  <c:v>0.12994828485648183</c:v>
                </c:pt>
                <c:pt idx="15">
                  <c:v>0.12493378373664367</c:v>
                </c:pt>
                <c:pt idx="16">
                  <c:v>1.1629533260935934E-2</c:v>
                </c:pt>
                <c:pt idx="17">
                  <c:v>2.3976783782355585E-2</c:v>
                </c:pt>
                <c:pt idx="18">
                  <c:v>5.5220518466636524E-2</c:v>
                </c:pt>
                <c:pt idx="19">
                  <c:v>1.937684659271938E-2</c:v>
                </c:pt>
                <c:pt idx="20">
                  <c:v>4.3300051619260635E-2</c:v>
                </c:pt>
                <c:pt idx="21">
                  <c:v>0.17381211970849456</c:v>
                </c:pt>
                <c:pt idx="22">
                  <c:v>0.15473783152294884</c:v>
                </c:pt>
                <c:pt idx="23">
                  <c:v>0.15181898381743128</c:v>
                </c:pt>
                <c:pt idx="24">
                  <c:v>8.5754486890497209E-2</c:v>
                </c:pt>
                <c:pt idx="25">
                  <c:v>2.7004001747568066E-3</c:v>
                </c:pt>
                <c:pt idx="26">
                  <c:v>0.1208164271722276</c:v>
                </c:pt>
                <c:pt idx="27">
                  <c:v>0.11312859570038448</c:v>
                </c:pt>
                <c:pt idx="28">
                  <c:v>3.3290716749413203E-2</c:v>
                </c:pt>
                <c:pt idx="29">
                  <c:v>5.8734289782592423E-2</c:v>
                </c:pt>
                <c:pt idx="30">
                  <c:v>9.0641147026371466E-2</c:v>
                </c:pt>
                <c:pt idx="31">
                  <c:v>0.14217127786545186</c:v>
                </c:pt>
              </c:numCache>
            </c:numRef>
          </c:xVal>
          <c:yVal>
            <c:numRef>
              <c:f>'QB Cap % Regression by Year'!$Z$60:$Z$91</c:f>
              <c:numCache>
                <c:formatCode>General</c:formatCode>
                <c:ptCount val="32"/>
                <c:pt idx="0">
                  <c:v>0.72803731345672151</c:v>
                </c:pt>
                <c:pt idx="1">
                  <c:v>-0.28203462491675546</c:v>
                </c:pt>
                <c:pt idx="2">
                  <c:v>0.50597221061398867</c:v>
                </c:pt>
                <c:pt idx="3">
                  <c:v>-0.29594867302607941</c:v>
                </c:pt>
                <c:pt idx="4">
                  <c:v>0.77156112011754496</c:v>
                </c:pt>
                <c:pt idx="5">
                  <c:v>-0.43315986441557569</c:v>
                </c:pt>
                <c:pt idx="6">
                  <c:v>-0.291753294630055</c:v>
                </c:pt>
                <c:pt idx="7">
                  <c:v>-0.20962161403211979</c:v>
                </c:pt>
                <c:pt idx="8">
                  <c:v>0.75077047300925193</c:v>
                </c:pt>
                <c:pt idx="9">
                  <c:v>-0.32681124477662343</c:v>
                </c:pt>
                <c:pt idx="10">
                  <c:v>-0.2056753118479244</c:v>
                </c:pt>
                <c:pt idx="11">
                  <c:v>0.51699545416405901</c:v>
                </c:pt>
                <c:pt idx="12">
                  <c:v>-0.27021249112270485</c:v>
                </c:pt>
                <c:pt idx="13">
                  <c:v>0.72974650961616083</c:v>
                </c:pt>
                <c:pt idx="14">
                  <c:v>-0.5468728928942268</c:v>
                </c:pt>
                <c:pt idx="15">
                  <c:v>-0.53341155347499791</c:v>
                </c:pt>
                <c:pt idx="16">
                  <c:v>-0.22924830037275318</c:v>
                </c:pt>
                <c:pt idx="17">
                  <c:v>-0.26239427565342971</c:v>
                </c:pt>
                <c:pt idx="18">
                  <c:v>0.6537324721010882</c:v>
                </c:pt>
                <c:pt idx="19">
                  <c:v>-0.25004582576040724</c:v>
                </c:pt>
                <c:pt idx="20">
                  <c:v>-0.31426724583029986</c:v>
                </c:pt>
                <c:pt idx="21">
                  <c:v>-0.66462458046210193</c:v>
                </c:pt>
                <c:pt idx="22">
                  <c:v>0.38658000825162131</c:v>
                </c:pt>
                <c:pt idx="23">
                  <c:v>0.39441560320673363</c:v>
                </c:pt>
                <c:pt idx="24">
                  <c:v>-0.4282354251925255</c:v>
                </c:pt>
                <c:pt idx="25">
                  <c:v>-0.20527820079156037</c:v>
                </c:pt>
                <c:pt idx="26">
                  <c:v>0.47764141727902665</c:v>
                </c:pt>
                <c:pt idx="27">
                  <c:v>-0.50172073533254757</c:v>
                </c:pt>
                <c:pt idx="28">
                  <c:v>-0.2873973636977204</c:v>
                </c:pt>
                <c:pt idx="29">
                  <c:v>-0.35570018474657039</c:v>
                </c:pt>
                <c:pt idx="30">
                  <c:v>0.55864642224486394</c:v>
                </c:pt>
                <c:pt idx="31">
                  <c:v>0.42031469891591977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17-6A44-A876-26C6BEF21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437200"/>
        <c:axId val="1533695584"/>
      </c:scatterChart>
      <c:valAx>
        <c:axId val="153343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2019 QB Cap Hit %</a:t>
                </a:r>
              </a:p>
            </c:rich>
          </c:tx>
          <c:overlay val="0"/>
        </c:title>
        <c:numFmt formatCode="0.0000%" sourceLinked="1"/>
        <c:majorTickMark val="out"/>
        <c:minorTickMark val="none"/>
        <c:tickLblPos val="nextTo"/>
        <c:crossAx val="1533695584"/>
        <c:crosses val="autoZero"/>
        <c:crossBetween val="midCat"/>
      </c:valAx>
      <c:valAx>
        <c:axId val="1533695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34372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2018 QB Cap Hit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'QB Cap % Regression by Year'!$H$2:$H$33</c:f>
              <c:numCache>
                <c:formatCode>0.0000%</c:formatCode>
                <c:ptCount val="32"/>
                <c:pt idx="0">
                  <c:v>2.1445069197755753E-2</c:v>
                </c:pt>
                <c:pt idx="1">
                  <c:v>5.0961405689137554E-2</c:v>
                </c:pt>
                <c:pt idx="2">
                  <c:v>0.12511895898296257</c:v>
                </c:pt>
                <c:pt idx="3">
                  <c:v>3.110693985143231E-2</c:v>
                </c:pt>
                <c:pt idx="4">
                  <c:v>7.7616439835824003E-2</c:v>
                </c:pt>
                <c:pt idx="5">
                  <c:v>9.0391462409920131E-2</c:v>
                </c:pt>
                <c:pt idx="6">
                  <c:v>3.2659631564075579E-2</c:v>
                </c:pt>
                <c:pt idx="7">
                  <c:v>0.14348877975879981</c:v>
                </c:pt>
                <c:pt idx="8">
                  <c:v>1.8296956991226472E-2</c:v>
                </c:pt>
                <c:pt idx="9">
                  <c:v>0.16915330810767612</c:v>
                </c:pt>
                <c:pt idx="10">
                  <c:v>5.0390504997768079E-2</c:v>
                </c:pt>
                <c:pt idx="11">
                  <c:v>4.2239585783037686E-2</c:v>
                </c:pt>
                <c:pt idx="12">
                  <c:v>8.2590024944169699E-2</c:v>
                </c:pt>
                <c:pt idx="13">
                  <c:v>2.1104087641801689E-2</c:v>
                </c:pt>
                <c:pt idx="14">
                  <c:v>0.13976612554049447</c:v>
                </c:pt>
                <c:pt idx="15">
                  <c:v>0.12409277604621351</c:v>
                </c:pt>
                <c:pt idx="16">
                  <c:v>4.1717308348283733E-3</c:v>
                </c:pt>
                <c:pt idx="17">
                  <c:v>0.12983915350205849</c:v>
                </c:pt>
                <c:pt idx="18">
                  <c:v>4.2407939197981886E-2</c:v>
                </c:pt>
                <c:pt idx="19">
                  <c:v>0.1064843555731157</c:v>
                </c:pt>
                <c:pt idx="20">
                  <c:v>3.6767035888442171E-2</c:v>
                </c:pt>
                <c:pt idx="21">
                  <c:v>0.15100010560890406</c:v>
                </c:pt>
                <c:pt idx="22">
                  <c:v>0.11890784475901556</c:v>
                </c:pt>
                <c:pt idx="23">
                  <c:v>0.12641464439492056</c:v>
                </c:pt>
                <c:pt idx="24">
                  <c:v>0.10192631169920686</c:v>
                </c:pt>
                <c:pt idx="25">
                  <c:v>0.11658059232343261</c:v>
                </c:pt>
                <c:pt idx="26">
                  <c:v>0.13634851097540748</c:v>
                </c:pt>
                <c:pt idx="27">
                  <c:v>4.182130566784191E-2</c:v>
                </c:pt>
                <c:pt idx="28">
                  <c:v>1.850383468874724E-2</c:v>
                </c:pt>
                <c:pt idx="29">
                  <c:v>4.2358823232083898E-2</c:v>
                </c:pt>
                <c:pt idx="30">
                  <c:v>0.18563771101858806</c:v>
                </c:pt>
                <c:pt idx="31">
                  <c:v>0.13583742940967269</c:v>
                </c:pt>
              </c:numCache>
            </c:numRef>
          </c:xVal>
          <c:yVal>
            <c:numRef>
              <c:f>'QB Cap % Regression by Year'!$AN$60:$AN$91</c:f>
              <c:numCache>
                <c:formatCode>General</c:formatCode>
                <c:ptCount val="32"/>
                <c:pt idx="0">
                  <c:v>-0.43899877422117217</c:v>
                </c:pt>
                <c:pt idx="1">
                  <c:v>-0.40920935893275168</c:v>
                </c:pt>
                <c:pt idx="2">
                  <c:v>0.66563428409482883</c:v>
                </c:pt>
                <c:pt idx="3">
                  <c:v>-0.42924751401821942</c:v>
                </c:pt>
                <c:pt idx="4">
                  <c:v>0.61769228185707048</c:v>
                </c:pt>
                <c:pt idx="5">
                  <c:v>-0.36941450380754576</c:v>
                </c:pt>
                <c:pt idx="6">
                  <c:v>-0.4276804571357935</c:v>
                </c:pt>
                <c:pt idx="7">
                  <c:v>-0.31582594149837617</c:v>
                </c:pt>
                <c:pt idx="8">
                  <c:v>0.55782398791523902</c:v>
                </c:pt>
                <c:pt idx="9">
                  <c:v>0.71007602954702587</c:v>
                </c:pt>
                <c:pt idx="10">
                  <c:v>-0.40978554147453217</c:v>
                </c:pt>
                <c:pt idx="11">
                  <c:v>-0.41801187124079109</c:v>
                </c:pt>
                <c:pt idx="12">
                  <c:v>-0.37728811849484745</c:v>
                </c:pt>
                <c:pt idx="13">
                  <c:v>0.56065708953485416</c:v>
                </c:pt>
                <c:pt idx="14">
                  <c:v>-0.31958303691286527</c:v>
                </c:pt>
                <c:pt idx="15">
                  <c:v>0.66459860713425367</c:v>
                </c:pt>
                <c:pt idx="16">
                  <c:v>0.54356807820440267</c:v>
                </c:pt>
                <c:pt idx="17">
                  <c:v>-0.32960185116157298</c:v>
                </c:pt>
                <c:pt idx="18">
                  <c:v>0.58215803974373981</c:v>
                </c:pt>
                <c:pt idx="19">
                  <c:v>-0.35317272265795796</c:v>
                </c:pt>
                <c:pt idx="20">
                  <c:v>0.5764649480099886</c:v>
                </c:pt>
                <c:pt idx="21">
                  <c:v>-0.30824512247699332</c:v>
                </c:pt>
                <c:pt idx="22">
                  <c:v>-0.34063429402207257</c:v>
                </c:pt>
                <c:pt idx="23">
                  <c:v>-0.33305804309044929</c:v>
                </c:pt>
                <c:pt idx="24">
                  <c:v>-0.35777293657347409</c:v>
                </c:pt>
                <c:pt idx="25">
                  <c:v>-0.34298307769665937</c:v>
                </c:pt>
                <c:pt idx="26">
                  <c:v>0.67696772948712969</c:v>
                </c:pt>
                <c:pt idx="27">
                  <c:v>-0.41843402119365175</c:v>
                </c:pt>
                <c:pt idx="28">
                  <c:v>-0.44196722039927666</c:v>
                </c:pt>
                <c:pt idx="29">
                  <c:v>0.58210846936748895</c:v>
                </c:pt>
                <c:pt idx="30">
                  <c:v>-0.27328705739168735</c:v>
                </c:pt>
                <c:pt idx="31">
                  <c:v>0.67645191950466876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00-9245-ADDE-1D6F1EAF0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321008"/>
        <c:axId val="1465348224"/>
      </c:scatterChart>
      <c:valAx>
        <c:axId val="155332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2018 QB Cap Hit %</a:t>
                </a:r>
              </a:p>
            </c:rich>
          </c:tx>
          <c:overlay val="0"/>
        </c:title>
        <c:numFmt formatCode="0.0000%" sourceLinked="1"/>
        <c:majorTickMark val="out"/>
        <c:minorTickMark val="none"/>
        <c:tickLblPos val="nextTo"/>
        <c:crossAx val="1465348224"/>
        <c:crosses val="autoZero"/>
        <c:crossBetween val="midCat"/>
      </c:valAx>
      <c:valAx>
        <c:axId val="146534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33210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QB Cap Hit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Sheet4!$B$2:$B$129</c:f>
              <c:numCache>
                <c:formatCode>#,##0</c:formatCode>
                <c:ptCount val="128"/>
                <c:pt idx="0">
                  <c:v>10210057</c:v>
                </c:pt>
                <c:pt idx="1">
                  <c:v>6880781</c:v>
                </c:pt>
                <c:pt idx="2">
                  <c:v>2833882</c:v>
                </c:pt>
                <c:pt idx="3">
                  <c:v>6391033</c:v>
                </c:pt>
                <c:pt idx="4">
                  <c:v>3013708</c:v>
                </c:pt>
                <c:pt idx="5">
                  <c:v>8225031</c:v>
                </c:pt>
                <c:pt idx="6">
                  <c:v>10569130</c:v>
                </c:pt>
                <c:pt idx="7">
                  <c:v>25910000</c:v>
                </c:pt>
                <c:pt idx="8">
                  <c:v>949473</c:v>
                </c:pt>
                <c:pt idx="9">
                  <c:v>21305882</c:v>
                </c:pt>
                <c:pt idx="10">
                  <c:v>6689725</c:v>
                </c:pt>
                <c:pt idx="11">
                  <c:v>11100000</c:v>
                </c:pt>
                <c:pt idx="12">
                  <c:v>4415000</c:v>
                </c:pt>
                <c:pt idx="13">
                  <c:v>7433381</c:v>
                </c:pt>
                <c:pt idx="14">
                  <c:v>22125000</c:v>
                </c:pt>
                <c:pt idx="15">
                  <c:v>6040626</c:v>
                </c:pt>
                <c:pt idx="16">
                  <c:v>17200000</c:v>
                </c:pt>
                <c:pt idx="17">
                  <c:v>7174288</c:v>
                </c:pt>
                <c:pt idx="18">
                  <c:v>1369357</c:v>
                </c:pt>
                <c:pt idx="19">
                  <c:v>10537000</c:v>
                </c:pt>
                <c:pt idx="20">
                  <c:v>3431265</c:v>
                </c:pt>
                <c:pt idx="21">
                  <c:v>10650000</c:v>
                </c:pt>
                <c:pt idx="22">
                  <c:v>27073568</c:v>
                </c:pt>
                <c:pt idx="23">
                  <c:v>31166666</c:v>
                </c:pt>
                <c:pt idx="24">
                  <c:v>26912500</c:v>
                </c:pt>
                <c:pt idx="25">
                  <c:v>6000000</c:v>
                </c:pt>
                <c:pt idx="26">
                  <c:v>7259000</c:v>
                </c:pt>
                <c:pt idx="27">
                  <c:v>10545588</c:v>
                </c:pt>
                <c:pt idx="28">
                  <c:v>9763721</c:v>
                </c:pt>
                <c:pt idx="29">
                  <c:v>20000000</c:v>
                </c:pt>
                <c:pt idx="30">
                  <c:v>26400000</c:v>
                </c:pt>
                <c:pt idx="31">
                  <c:v>32000000</c:v>
                </c:pt>
                <c:pt idx="32">
                  <c:v>5867191</c:v>
                </c:pt>
                <c:pt idx="33">
                  <c:v>8000000</c:v>
                </c:pt>
                <c:pt idx="34">
                  <c:v>1137500</c:v>
                </c:pt>
                <c:pt idx="35">
                  <c:v>8339374</c:v>
                </c:pt>
                <c:pt idx="36">
                  <c:v>2583176</c:v>
                </c:pt>
                <c:pt idx="37">
                  <c:v>6505903</c:v>
                </c:pt>
                <c:pt idx="38">
                  <c:v>9003540</c:v>
                </c:pt>
                <c:pt idx="39">
                  <c:v>23750000</c:v>
                </c:pt>
                <c:pt idx="40">
                  <c:v>9808207</c:v>
                </c:pt>
                <c:pt idx="41">
                  <c:v>25000000</c:v>
                </c:pt>
                <c:pt idx="42">
                  <c:v>897721</c:v>
                </c:pt>
                <c:pt idx="43">
                  <c:v>22500000</c:v>
                </c:pt>
                <c:pt idx="44">
                  <c:v>1593368</c:v>
                </c:pt>
                <c:pt idx="45">
                  <c:v>5346508</c:v>
                </c:pt>
                <c:pt idx="46">
                  <c:v>21500000</c:v>
                </c:pt>
                <c:pt idx="47">
                  <c:v>4832501</c:v>
                </c:pt>
                <c:pt idx="48">
                  <c:v>31409000</c:v>
                </c:pt>
                <c:pt idx="49">
                  <c:v>5922740</c:v>
                </c:pt>
                <c:pt idx="50">
                  <c:v>18656536</c:v>
                </c:pt>
                <c:pt idx="51">
                  <c:v>21400000</c:v>
                </c:pt>
                <c:pt idx="52">
                  <c:v>9327591</c:v>
                </c:pt>
                <c:pt idx="53">
                  <c:v>21300000</c:v>
                </c:pt>
                <c:pt idx="54">
                  <c:v>21642000</c:v>
                </c:pt>
                <c:pt idx="55">
                  <c:v>20666666</c:v>
                </c:pt>
                <c:pt idx="56">
                  <c:v>18962500</c:v>
                </c:pt>
                <c:pt idx="57">
                  <c:v>13953125</c:v>
                </c:pt>
                <c:pt idx="58">
                  <c:v>23650000</c:v>
                </c:pt>
                <c:pt idx="59">
                  <c:v>25000000</c:v>
                </c:pt>
                <c:pt idx="60">
                  <c:v>8080601</c:v>
                </c:pt>
                <c:pt idx="61">
                  <c:v>28842682</c:v>
                </c:pt>
                <c:pt idx="62">
                  <c:v>26100000</c:v>
                </c:pt>
                <c:pt idx="63">
                  <c:v>31000000</c:v>
                </c:pt>
                <c:pt idx="64">
                  <c:v>4814326</c:v>
                </c:pt>
                <c:pt idx="65">
                  <c:v>5500000</c:v>
                </c:pt>
                <c:pt idx="66">
                  <c:v>21500000</c:v>
                </c:pt>
                <c:pt idx="67">
                  <c:v>6874479</c:v>
                </c:pt>
                <c:pt idx="68">
                  <c:v>2152646</c:v>
                </c:pt>
                <c:pt idx="69">
                  <c:v>16200000</c:v>
                </c:pt>
                <c:pt idx="70">
                  <c:v>7427950</c:v>
                </c:pt>
                <c:pt idx="71">
                  <c:v>891333</c:v>
                </c:pt>
                <c:pt idx="72">
                  <c:v>3778440</c:v>
                </c:pt>
                <c:pt idx="73">
                  <c:v>9407500</c:v>
                </c:pt>
                <c:pt idx="74">
                  <c:v>542721</c:v>
                </c:pt>
                <c:pt idx="75">
                  <c:v>20922000</c:v>
                </c:pt>
                <c:pt idx="76">
                  <c:v>4900000</c:v>
                </c:pt>
                <c:pt idx="77">
                  <c:v>4479776</c:v>
                </c:pt>
                <c:pt idx="78">
                  <c:v>22500000</c:v>
                </c:pt>
                <c:pt idx="79">
                  <c:v>23000000</c:v>
                </c:pt>
                <c:pt idx="80">
                  <c:v>2120849</c:v>
                </c:pt>
                <c:pt idx="81">
                  <c:v>4666192</c:v>
                </c:pt>
                <c:pt idx="82">
                  <c:v>9407500</c:v>
                </c:pt>
                <c:pt idx="83">
                  <c:v>3500000</c:v>
                </c:pt>
                <c:pt idx="84">
                  <c:v>7917933</c:v>
                </c:pt>
                <c:pt idx="85">
                  <c:v>30700000</c:v>
                </c:pt>
                <c:pt idx="86">
                  <c:v>29672000</c:v>
                </c:pt>
                <c:pt idx="87">
                  <c:v>29000000</c:v>
                </c:pt>
                <c:pt idx="88">
                  <c:v>15800000</c:v>
                </c:pt>
                <c:pt idx="89">
                  <c:v>495000</c:v>
                </c:pt>
                <c:pt idx="90">
                  <c:v>22700000</c:v>
                </c:pt>
                <c:pt idx="91">
                  <c:v>20922000</c:v>
                </c:pt>
                <c:pt idx="92">
                  <c:v>6392481</c:v>
                </c:pt>
                <c:pt idx="93">
                  <c:v>10629577</c:v>
                </c:pt>
                <c:pt idx="94">
                  <c:v>20000000</c:v>
                </c:pt>
                <c:pt idx="95">
                  <c:v>26286668</c:v>
                </c:pt>
                <c:pt idx="96">
                  <c:v>3851461</c:v>
                </c:pt>
                <c:pt idx="97">
                  <c:v>8676666</c:v>
                </c:pt>
                <c:pt idx="98">
                  <c:v>22000000</c:v>
                </c:pt>
                <c:pt idx="99">
                  <c:v>5499584</c:v>
                </c:pt>
                <c:pt idx="100" formatCode="_(* #,##0_);_(* \(#,##0\);_(* &quot;-&quot;??_);_(@_)">
                  <c:v>13236058</c:v>
                </c:pt>
                <c:pt idx="101">
                  <c:v>16300000</c:v>
                </c:pt>
                <c:pt idx="102">
                  <c:v>5942360</c:v>
                </c:pt>
                <c:pt idx="103">
                  <c:v>23200000</c:v>
                </c:pt>
                <c:pt idx="104">
                  <c:v>3148700</c:v>
                </c:pt>
                <c:pt idx="105">
                  <c:v>24400000</c:v>
                </c:pt>
                <c:pt idx="106">
                  <c:v>10000000</c:v>
                </c:pt>
                <c:pt idx="107">
                  <c:v>7704446</c:v>
                </c:pt>
                <c:pt idx="108">
                  <c:v>15000000</c:v>
                </c:pt>
                <c:pt idx="109">
                  <c:v>3733141</c:v>
                </c:pt>
                <c:pt idx="110">
                  <c:v>25000000</c:v>
                </c:pt>
                <c:pt idx="111">
                  <c:v>22000000</c:v>
                </c:pt>
                <c:pt idx="112">
                  <c:v>725848</c:v>
                </c:pt>
                <c:pt idx="113">
                  <c:v>22200000</c:v>
                </c:pt>
                <c:pt idx="114">
                  <c:v>7275365</c:v>
                </c:pt>
                <c:pt idx="115">
                  <c:v>18400000</c:v>
                </c:pt>
                <c:pt idx="116">
                  <c:v>6598278</c:v>
                </c:pt>
                <c:pt idx="117">
                  <c:v>26500000</c:v>
                </c:pt>
                <c:pt idx="118">
                  <c:v>20900000</c:v>
                </c:pt>
                <c:pt idx="119">
                  <c:v>24000000</c:v>
                </c:pt>
                <c:pt idx="120">
                  <c:v>17700000</c:v>
                </c:pt>
                <c:pt idx="121">
                  <c:v>21500000</c:v>
                </c:pt>
                <c:pt idx="122">
                  <c:v>24000000</c:v>
                </c:pt>
                <c:pt idx="123">
                  <c:v>7941903</c:v>
                </c:pt>
                <c:pt idx="124">
                  <c:v>3199592</c:v>
                </c:pt>
                <c:pt idx="125">
                  <c:v>7619365</c:v>
                </c:pt>
                <c:pt idx="126">
                  <c:v>37000000</c:v>
                </c:pt>
                <c:pt idx="127">
                  <c:v>23786666</c:v>
                </c:pt>
              </c:numCache>
            </c:numRef>
          </c:xVal>
          <c:yVal>
            <c:numRef>
              <c:f>'Cap Hit Regression Model'!$C$26:$C$153</c:f>
              <c:numCache>
                <c:formatCode>General</c:formatCode>
                <c:ptCount val="11"/>
                <c:pt idx="0">
                  <c:v>0.61502410800244922</c:v>
                </c:pt>
                <c:pt idx="1">
                  <c:v>-0.40267258333523487</c:v>
                </c:pt>
                <c:pt idx="2">
                  <c:v>0.69093782193555153</c:v>
                </c:pt>
                <c:pt idx="3">
                  <c:v>-0.37261198273217755</c:v>
                </c:pt>
                <c:pt idx="4">
                  <c:v>-0.30151044875940075</c:v>
                </c:pt>
                <c:pt idx="5">
                  <c:v>0.63494772597275428</c:v>
                </c:pt>
                <c:pt idx="6">
                  <c:v>-0.38023654543433294</c:v>
                </c:pt>
                <c:pt idx="7">
                  <c:v>0.51753856056239134</c:v>
                </c:pt>
                <c:pt idx="8">
                  <c:v>-0.27538654067568197</c:v>
                </c:pt>
                <c:pt idx="9">
                  <c:v>-0.46430861510735805</c:v>
                </c:pt>
                <c:pt idx="10">
                  <c:v>0.50390589393112339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8F-4FF9-892F-C722FC91C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20896"/>
        <c:axId val="664222144"/>
      </c:scatterChart>
      <c:valAx>
        <c:axId val="66422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QB Cap Hit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64222144"/>
        <c:crosses val="autoZero"/>
        <c:crossBetween val="midCat"/>
      </c:valAx>
      <c:valAx>
        <c:axId val="66422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4220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WR Cap Hit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Sheet4!$C$2:$C$129</c:f>
              <c:numCache>
                <c:formatCode>#,##0</c:formatCode>
                <c:ptCount val="128"/>
                <c:pt idx="0">
                  <c:v>21686187</c:v>
                </c:pt>
                <c:pt idx="1">
                  <c:v>38128070</c:v>
                </c:pt>
                <c:pt idx="2">
                  <c:v>17479324</c:v>
                </c:pt>
                <c:pt idx="3">
                  <c:v>29017316</c:v>
                </c:pt>
                <c:pt idx="4">
                  <c:v>14263085</c:v>
                </c:pt>
                <c:pt idx="5">
                  <c:v>20732585</c:v>
                </c:pt>
                <c:pt idx="6">
                  <c:v>18913720</c:v>
                </c:pt>
                <c:pt idx="7">
                  <c:v>8016895</c:v>
                </c:pt>
                <c:pt idx="8">
                  <c:v>11363523</c:v>
                </c:pt>
                <c:pt idx="9">
                  <c:v>15708944</c:v>
                </c:pt>
                <c:pt idx="10">
                  <c:v>13254416</c:v>
                </c:pt>
                <c:pt idx="11">
                  <c:v>9609111</c:v>
                </c:pt>
                <c:pt idx="12">
                  <c:v>15600009</c:v>
                </c:pt>
                <c:pt idx="13">
                  <c:v>21183287</c:v>
                </c:pt>
                <c:pt idx="14">
                  <c:v>5538787</c:v>
                </c:pt>
                <c:pt idx="15">
                  <c:v>33861840</c:v>
                </c:pt>
                <c:pt idx="16">
                  <c:v>33005126</c:v>
                </c:pt>
                <c:pt idx="17">
                  <c:v>16907765</c:v>
                </c:pt>
                <c:pt idx="18">
                  <c:v>9700884</c:v>
                </c:pt>
                <c:pt idx="19">
                  <c:v>11187031</c:v>
                </c:pt>
                <c:pt idx="20">
                  <c:v>23177734</c:v>
                </c:pt>
                <c:pt idx="21">
                  <c:v>4907650</c:v>
                </c:pt>
                <c:pt idx="22">
                  <c:v>25020251</c:v>
                </c:pt>
                <c:pt idx="23">
                  <c:v>14269708</c:v>
                </c:pt>
                <c:pt idx="24">
                  <c:v>8989919</c:v>
                </c:pt>
                <c:pt idx="25">
                  <c:v>15928779</c:v>
                </c:pt>
                <c:pt idx="26">
                  <c:v>15035600</c:v>
                </c:pt>
                <c:pt idx="27">
                  <c:v>27577643</c:v>
                </c:pt>
                <c:pt idx="28">
                  <c:v>22336440</c:v>
                </c:pt>
                <c:pt idx="29">
                  <c:v>15106809</c:v>
                </c:pt>
                <c:pt idx="30">
                  <c:v>9002567</c:v>
                </c:pt>
                <c:pt idx="31">
                  <c:v>12488881</c:v>
                </c:pt>
                <c:pt idx="32">
                  <c:v>35060008</c:v>
                </c:pt>
                <c:pt idx="33">
                  <c:v>11976716</c:v>
                </c:pt>
                <c:pt idx="34">
                  <c:v>17073816</c:v>
                </c:pt>
                <c:pt idx="35">
                  <c:v>19357502</c:v>
                </c:pt>
                <c:pt idx="36">
                  <c:v>12651430</c:v>
                </c:pt>
                <c:pt idx="37">
                  <c:v>37001280</c:v>
                </c:pt>
                <c:pt idx="38">
                  <c:v>32642311</c:v>
                </c:pt>
                <c:pt idx="39">
                  <c:v>5488631</c:v>
                </c:pt>
                <c:pt idx="40">
                  <c:v>25882743</c:v>
                </c:pt>
                <c:pt idx="41">
                  <c:v>19454294</c:v>
                </c:pt>
                <c:pt idx="42">
                  <c:v>12640875</c:v>
                </c:pt>
                <c:pt idx="43">
                  <c:v>20929987</c:v>
                </c:pt>
                <c:pt idx="44">
                  <c:v>8900529</c:v>
                </c:pt>
                <c:pt idx="45">
                  <c:v>36384505</c:v>
                </c:pt>
                <c:pt idx="46">
                  <c:v>18015388</c:v>
                </c:pt>
                <c:pt idx="47">
                  <c:v>19196836</c:v>
                </c:pt>
                <c:pt idx="48">
                  <c:v>17787756</c:v>
                </c:pt>
                <c:pt idx="49">
                  <c:v>23654192</c:v>
                </c:pt>
                <c:pt idx="50">
                  <c:v>30063113</c:v>
                </c:pt>
                <c:pt idx="51">
                  <c:v>4725360</c:v>
                </c:pt>
                <c:pt idx="52">
                  <c:v>25004366</c:v>
                </c:pt>
                <c:pt idx="53">
                  <c:v>18305161</c:v>
                </c:pt>
                <c:pt idx="54">
                  <c:v>19440314</c:v>
                </c:pt>
                <c:pt idx="55">
                  <c:v>17913562</c:v>
                </c:pt>
                <c:pt idx="56">
                  <c:v>26602365</c:v>
                </c:pt>
                <c:pt idx="57">
                  <c:v>16260163</c:v>
                </c:pt>
                <c:pt idx="58">
                  <c:v>14340040</c:v>
                </c:pt>
                <c:pt idx="59">
                  <c:v>14238069</c:v>
                </c:pt>
                <c:pt idx="60">
                  <c:v>22796847</c:v>
                </c:pt>
                <c:pt idx="61">
                  <c:v>16351235</c:v>
                </c:pt>
                <c:pt idx="62">
                  <c:v>10572933</c:v>
                </c:pt>
                <c:pt idx="63">
                  <c:v>16142632</c:v>
                </c:pt>
                <c:pt idx="64">
                  <c:v>18531034</c:v>
                </c:pt>
                <c:pt idx="65">
                  <c:v>21053505</c:v>
                </c:pt>
                <c:pt idx="66">
                  <c:v>19308462</c:v>
                </c:pt>
                <c:pt idx="67">
                  <c:v>19301035</c:v>
                </c:pt>
                <c:pt idx="68">
                  <c:v>12328334</c:v>
                </c:pt>
                <c:pt idx="69">
                  <c:v>28699513</c:v>
                </c:pt>
                <c:pt idx="70">
                  <c:v>35415966</c:v>
                </c:pt>
                <c:pt idx="71">
                  <c:v>4477455</c:v>
                </c:pt>
                <c:pt idx="72">
                  <c:v>31009021</c:v>
                </c:pt>
                <c:pt idx="73">
                  <c:v>31309349</c:v>
                </c:pt>
                <c:pt idx="74">
                  <c:v>13887186</c:v>
                </c:pt>
                <c:pt idx="75">
                  <c:v>15728193</c:v>
                </c:pt>
                <c:pt idx="76">
                  <c:v>4285421</c:v>
                </c:pt>
                <c:pt idx="77">
                  <c:v>25875032</c:v>
                </c:pt>
                <c:pt idx="78">
                  <c:v>14039347</c:v>
                </c:pt>
                <c:pt idx="79">
                  <c:v>23454490</c:v>
                </c:pt>
                <c:pt idx="80">
                  <c:v>24275326</c:v>
                </c:pt>
                <c:pt idx="81">
                  <c:v>14843171</c:v>
                </c:pt>
                <c:pt idx="82">
                  <c:v>19604044</c:v>
                </c:pt>
                <c:pt idx="83">
                  <c:v>9842827</c:v>
                </c:pt>
                <c:pt idx="84">
                  <c:v>29401082</c:v>
                </c:pt>
                <c:pt idx="85">
                  <c:v>16588909</c:v>
                </c:pt>
                <c:pt idx="86">
                  <c:v>16187872</c:v>
                </c:pt>
                <c:pt idx="87">
                  <c:v>22220967</c:v>
                </c:pt>
                <c:pt idx="88">
                  <c:v>15244226</c:v>
                </c:pt>
                <c:pt idx="89">
                  <c:v>8996354</c:v>
                </c:pt>
                <c:pt idx="90">
                  <c:v>12243323</c:v>
                </c:pt>
                <c:pt idx="91">
                  <c:v>21779847</c:v>
                </c:pt>
                <c:pt idx="92">
                  <c:v>16901911</c:v>
                </c:pt>
                <c:pt idx="93">
                  <c:v>26888537</c:v>
                </c:pt>
                <c:pt idx="94">
                  <c:v>15872699</c:v>
                </c:pt>
                <c:pt idx="95">
                  <c:v>12655240</c:v>
                </c:pt>
                <c:pt idx="96">
                  <c:v>3051410</c:v>
                </c:pt>
                <c:pt idx="97">
                  <c:v>25546203</c:v>
                </c:pt>
                <c:pt idx="98">
                  <c:v>15834119</c:v>
                </c:pt>
                <c:pt idx="99">
                  <c:v>13028896</c:v>
                </c:pt>
                <c:pt idx="100">
                  <c:v>12647687</c:v>
                </c:pt>
                <c:pt idx="101">
                  <c:v>22075064</c:v>
                </c:pt>
                <c:pt idx="102">
                  <c:v>19406950</c:v>
                </c:pt>
                <c:pt idx="103">
                  <c:v>12737051</c:v>
                </c:pt>
                <c:pt idx="104">
                  <c:v>22925904</c:v>
                </c:pt>
                <c:pt idx="105">
                  <c:v>20853465</c:v>
                </c:pt>
                <c:pt idx="106">
                  <c:v>17241855</c:v>
                </c:pt>
                <c:pt idx="107">
                  <c:v>8298067</c:v>
                </c:pt>
                <c:pt idx="108">
                  <c:v>14434886</c:v>
                </c:pt>
                <c:pt idx="109">
                  <c:v>13281458</c:v>
                </c:pt>
                <c:pt idx="110">
                  <c:v>18561305</c:v>
                </c:pt>
                <c:pt idx="111">
                  <c:v>25292310</c:v>
                </c:pt>
                <c:pt idx="112">
                  <c:v>25292310</c:v>
                </c:pt>
                <c:pt idx="113">
                  <c:v>12265128</c:v>
                </c:pt>
                <c:pt idx="114">
                  <c:v>16517876</c:v>
                </c:pt>
                <c:pt idx="115">
                  <c:v>11239280</c:v>
                </c:pt>
                <c:pt idx="116">
                  <c:v>25966938</c:v>
                </c:pt>
                <c:pt idx="117">
                  <c:v>10246803</c:v>
                </c:pt>
                <c:pt idx="118">
                  <c:v>26987742</c:v>
                </c:pt>
                <c:pt idx="119">
                  <c:v>14974641</c:v>
                </c:pt>
                <c:pt idx="120">
                  <c:v>24287868</c:v>
                </c:pt>
                <c:pt idx="121">
                  <c:v>13127149</c:v>
                </c:pt>
                <c:pt idx="122">
                  <c:v>12830886</c:v>
                </c:pt>
                <c:pt idx="123">
                  <c:v>34033543</c:v>
                </c:pt>
                <c:pt idx="124">
                  <c:v>21730942</c:v>
                </c:pt>
                <c:pt idx="125">
                  <c:v>14065612</c:v>
                </c:pt>
                <c:pt idx="126">
                  <c:v>18410911</c:v>
                </c:pt>
                <c:pt idx="127">
                  <c:v>19331260</c:v>
                </c:pt>
              </c:numCache>
            </c:numRef>
          </c:xVal>
          <c:yVal>
            <c:numRef>
              <c:f>'Cap Hit Regression Model'!$C$26:$C$153</c:f>
              <c:numCache>
                <c:formatCode>General</c:formatCode>
                <c:ptCount val="11"/>
                <c:pt idx="0">
                  <c:v>0.61502410800244922</c:v>
                </c:pt>
                <c:pt idx="1">
                  <c:v>-0.40267258333523487</c:v>
                </c:pt>
                <c:pt idx="2">
                  <c:v>0.69093782193555153</c:v>
                </c:pt>
                <c:pt idx="3">
                  <c:v>-0.37261198273217755</c:v>
                </c:pt>
                <c:pt idx="4">
                  <c:v>-0.30151044875940075</c:v>
                </c:pt>
                <c:pt idx="5">
                  <c:v>0.63494772597275428</c:v>
                </c:pt>
                <c:pt idx="6">
                  <c:v>-0.38023654543433294</c:v>
                </c:pt>
                <c:pt idx="7">
                  <c:v>0.51753856056239134</c:v>
                </c:pt>
                <c:pt idx="8">
                  <c:v>-0.27538654067568197</c:v>
                </c:pt>
                <c:pt idx="9">
                  <c:v>-0.46430861510735805</c:v>
                </c:pt>
                <c:pt idx="10">
                  <c:v>0.50390589393112339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60-48B0-A6D1-1FFB71C49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977248"/>
        <c:axId val="2089977664"/>
      </c:scatterChart>
      <c:valAx>
        <c:axId val="208997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WR Cap Hit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089977664"/>
        <c:crosses val="autoZero"/>
        <c:crossBetween val="midCat"/>
      </c:valAx>
      <c:valAx>
        <c:axId val="208997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977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10210057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Sheet4!$B$3:$B$129</c:f>
              <c:numCache>
                <c:formatCode>#,##0</c:formatCode>
                <c:ptCount val="127"/>
                <c:pt idx="0">
                  <c:v>6880781</c:v>
                </c:pt>
                <c:pt idx="1">
                  <c:v>2833882</c:v>
                </c:pt>
                <c:pt idx="2">
                  <c:v>6391033</c:v>
                </c:pt>
                <c:pt idx="3">
                  <c:v>3013708</c:v>
                </c:pt>
                <c:pt idx="4">
                  <c:v>8225031</c:v>
                </c:pt>
                <c:pt idx="5">
                  <c:v>10569130</c:v>
                </c:pt>
                <c:pt idx="6">
                  <c:v>25910000</c:v>
                </c:pt>
                <c:pt idx="7">
                  <c:v>949473</c:v>
                </c:pt>
                <c:pt idx="8">
                  <c:v>21305882</c:v>
                </c:pt>
                <c:pt idx="9">
                  <c:v>6689725</c:v>
                </c:pt>
                <c:pt idx="10">
                  <c:v>11100000</c:v>
                </c:pt>
                <c:pt idx="11">
                  <c:v>4415000</c:v>
                </c:pt>
                <c:pt idx="12">
                  <c:v>7433381</c:v>
                </c:pt>
                <c:pt idx="13">
                  <c:v>22125000</c:v>
                </c:pt>
                <c:pt idx="14">
                  <c:v>6040626</c:v>
                </c:pt>
                <c:pt idx="15">
                  <c:v>17200000</c:v>
                </c:pt>
                <c:pt idx="16">
                  <c:v>7174288</c:v>
                </c:pt>
                <c:pt idx="17">
                  <c:v>1369357</c:v>
                </c:pt>
                <c:pt idx="18">
                  <c:v>10537000</c:v>
                </c:pt>
                <c:pt idx="19">
                  <c:v>3431265</c:v>
                </c:pt>
                <c:pt idx="20">
                  <c:v>10650000</c:v>
                </c:pt>
                <c:pt idx="21">
                  <c:v>27073568</c:v>
                </c:pt>
                <c:pt idx="22">
                  <c:v>31166666</c:v>
                </c:pt>
                <c:pt idx="23">
                  <c:v>26912500</c:v>
                </c:pt>
                <c:pt idx="24">
                  <c:v>6000000</c:v>
                </c:pt>
                <c:pt idx="25">
                  <c:v>7259000</c:v>
                </c:pt>
                <c:pt idx="26">
                  <c:v>10545588</c:v>
                </c:pt>
                <c:pt idx="27">
                  <c:v>9763721</c:v>
                </c:pt>
                <c:pt idx="28">
                  <c:v>20000000</c:v>
                </c:pt>
                <c:pt idx="29">
                  <c:v>26400000</c:v>
                </c:pt>
                <c:pt idx="30">
                  <c:v>32000000</c:v>
                </c:pt>
                <c:pt idx="31">
                  <c:v>5867191</c:v>
                </c:pt>
                <c:pt idx="32">
                  <c:v>8000000</c:v>
                </c:pt>
                <c:pt idx="33">
                  <c:v>1137500</c:v>
                </c:pt>
                <c:pt idx="34">
                  <c:v>8339374</c:v>
                </c:pt>
                <c:pt idx="35">
                  <c:v>2583176</c:v>
                </c:pt>
                <c:pt idx="36">
                  <c:v>6505903</c:v>
                </c:pt>
                <c:pt idx="37">
                  <c:v>9003540</c:v>
                </c:pt>
                <c:pt idx="38">
                  <c:v>23750000</c:v>
                </c:pt>
                <c:pt idx="39">
                  <c:v>9808207</c:v>
                </c:pt>
                <c:pt idx="40">
                  <c:v>25000000</c:v>
                </c:pt>
                <c:pt idx="41">
                  <c:v>897721</c:v>
                </c:pt>
                <c:pt idx="42">
                  <c:v>22500000</c:v>
                </c:pt>
                <c:pt idx="43">
                  <c:v>1593368</c:v>
                </c:pt>
                <c:pt idx="44">
                  <c:v>5346508</c:v>
                </c:pt>
                <c:pt idx="45">
                  <c:v>21500000</c:v>
                </c:pt>
                <c:pt idx="46">
                  <c:v>4832501</c:v>
                </c:pt>
                <c:pt idx="47">
                  <c:v>31409000</c:v>
                </c:pt>
                <c:pt idx="48">
                  <c:v>5922740</c:v>
                </c:pt>
                <c:pt idx="49">
                  <c:v>18656536</c:v>
                </c:pt>
                <c:pt idx="50">
                  <c:v>21400000</c:v>
                </c:pt>
                <c:pt idx="51">
                  <c:v>9327591</c:v>
                </c:pt>
                <c:pt idx="52">
                  <c:v>21300000</c:v>
                </c:pt>
                <c:pt idx="53">
                  <c:v>21642000</c:v>
                </c:pt>
                <c:pt idx="54">
                  <c:v>20666666</c:v>
                </c:pt>
                <c:pt idx="55">
                  <c:v>18962500</c:v>
                </c:pt>
                <c:pt idx="56">
                  <c:v>13953125</c:v>
                </c:pt>
                <c:pt idx="57">
                  <c:v>23650000</c:v>
                </c:pt>
                <c:pt idx="58">
                  <c:v>25000000</c:v>
                </c:pt>
                <c:pt idx="59">
                  <c:v>8080601</c:v>
                </c:pt>
                <c:pt idx="60">
                  <c:v>28842682</c:v>
                </c:pt>
                <c:pt idx="61">
                  <c:v>26100000</c:v>
                </c:pt>
                <c:pt idx="62">
                  <c:v>31000000</c:v>
                </c:pt>
                <c:pt idx="63">
                  <c:v>4814326</c:v>
                </c:pt>
                <c:pt idx="64">
                  <c:v>5500000</c:v>
                </c:pt>
                <c:pt idx="65">
                  <c:v>21500000</c:v>
                </c:pt>
                <c:pt idx="66">
                  <c:v>6874479</c:v>
                </c:pt>
                <c:pt idx="67">
                  <c:v>2152646</c:v>
                </c:pt>
                <c:pt idx="68">
                  <c:v>16200000</c:v>
                </c:pt>
                <c:pt idx="69">
                  <c:v>7427950</c:v>
                </c:pt>
                <c:pt idx="70">
                  <c:v>891333</c:v>
                </c:pt>
                <c:pt idx="71">
                  <c:v>3778440</c:v>
                </c:pt>
                <c:pt idx="72">
                  <c:v>9407500</c:v>
                </c:pt>
                <c:pt idx="73">
                  <c:v>542721</c:v>
                </c:pt>
                <c:pt idx="74">
                  <c:v>20922000</c:v>
                </c:pt>
                <c:pt idx="75">
                  <c:v>4900000</c:v>
                </c:pt>
                <c:pt idx="76">
                  <c:v>4479776</c:v>
                </c:pt>
                <c:pt idx="77">
                  <c:v>22500000</c:v>
                </c:pt>
                <c:pt idx="78">
                  <c:v>23000000</c:v>
                </c:pt>
                <c:pt idx="79">
                  <c:v>2120849</c:v>
                </c:pt>
                <c:pt idx="80">
                  <c:v>4666192</c:v>
                </c:pt>
                <c:pt idx="81">
                  <c:v>9407500</c:v>
                </c:pt>
                <c:pt idx="82">
                  <c:v>3500000</c:v>
                </c:pt>
                <c:pt idx="83">
                  <c:v>7917933</c:v>
                </c:pt>
                <c:pt idx="84">
                  <c:v>30700000</c:v>
                </c:pt>
                <c:pt idx="85">
                  <c:v>29672000</c:v>
                </c:pt>
                <c:pt idx="86">
                  <c:v>29000000</c:v>
                </c:pt>
                <c:pt idx="87">
                  <c:v>15800000</c:v>
                </c:pt>
                <c:pt idx="88">
                  <c:v>495000</c:v>
                </c:pt>
                <c:pt idx="89">
                  <c:v>22700000</c:v>
                </c:pt>
                <c:pt idx="90">
                  <c:v>20922000</c:v>
                </c:pt>
                <c:pt idx="91">
                  <c:v>6392481</c:v>
                </c:pt>
                <c:pt idx="92">
                  <c:v>10629577</c:v>
                </c:pt>
                <c:pt idx="93">
                  <c:v>20000000</c:v>
                </c:pt>
                <c:pt idx="94">
                  <c:v>26286668</c:v>
                </c:pt>
                <c:pt idx="95">
                  <c:v>3851461</c:v>
                </c:pt>
                <c:pt idx="96">
                  <c:v>8676666</c:v>
                </c:pt>
                <c:pt idx="97">
                  <c:v>22000000</c:v>
                </c:pt>
                <c:pt idx="98">
                  <c:v>5499584</c:v>
                </c:pt>
                <c:pt idx="99" formatCode="_(* #,##0_);_(* \(#,##0\);_(* &quot;-&quot;??_);_(@_)">
                  <c:v>13236058</c:v>
                </c:pt>
                <c:pt idx="100">
                  <c:v>16300000</c:v>
                </c:pt>
                <c:pt idx="101">
                  <c:v>5942360</c:v>
                </c:pt>
                <c:pt idx="102">
                  <c:v>23200000</c:v>
                </c:pt>
                <c:pt idx="103">
                  <c:v>3148700</c:v>
                </c:pt>
                <c:pt idx="104">
                  <c:v>24400000</c:v>
                </c:pt>
                <c:pt idx="105">
                  <c:v>10000000</c:v>
                </c:pt>
                <c:pt idx="106">
                  <c:v>7704446</c:v>
                </c:pt>
                <c:pt idx="107">
                  <c:v>15000000</c:v>
                </c:pt>
                <c:pt idx="108">
                  <c:v>3733141</c:v>
                </c:pt>
                <c:pt idx="109">
                  <c:v>25000000</c:v>
                </c:pt>
                <c:pt idx="110">
                  <c:v>22000000</c:v>
                </c:pt>
                <c:pt idx="111">
                  <c:v>725848</c:v>
                </c:pt>
                <c:pt idx="112">
                  <c:v>22200000</c:v>
                </c:pt>
                <c:pt idx="113">
                  <c:v>7275365</c:v>
                </c:pt>
                <c:pt idx="114">
                  <c:v>18400000</c:v>
                </c:pt>
                <c:pt idx="115">
                  <c:v>6598278</c:v>
                </c:pt>
                <c:pt idx="116">
                  <c:v>26500000</c:v>
                </c:pt>
                <c:pt idx="117">
                  <c:v>20900000</c:v>
                </c:pt>
                <c:pt idx="118">
                  <c:v>24000000</c:v>
                </c:pt>
                <c:pt idx="119">
                  <c:v>17700000</c:v>
                </c:pt>
                <c:pt idx="120">
                  <c:v>21500000</c:v>
                </c:pt>
                <c:pt idx="121">
                  <c:v>24000000</c:v>
                </c:pt>
                <c:pt idx="122">
                  <c:v>7941903</c:v>
                </c:pt>
                <c:pt idx="123">
                  <c:v>3199592</c:v>
                </c:pt>
                <c:pt idx="124">
                  <c:v>7619365</c:v>
                </c:pt>
                <c:pt idx="125">
                  <c:v>37000000</c:v>
                </c:pt>
                <c:pt idx="126">
                  <c:v>23786666</c:v>
                </c:pt>
              </c:numCache>
            </c:numRef>
          </c:xVal>
          <c:yVal>
            <c:numRef>
              <c:f>'Cap Hit Regression Model'!$T$25:$T$151</c:f>
              <c:numCache>
                <c:formatCode>General</c:formatCode>
                <c:ptCount val="11"/>
                <c:pt idx="0">
                  <c:v>0.62306764571396578</c:v>
                </c:pt>
                <c:pt idx="1">
                  <c:v>-0.34925529172825465</c:v>
                </c:pt>
                <c:pt idx="2">
                  <c:v>0.68438754136459068</c:v>
                </c:pt>
                <c:pt idx="3">
                  <c:v>-0.34518390022044709</c:v>
                </c:pt>
                <c:pt idx="4">
                  <c:v>-0.317107394907294</c:v>
                </c:pt>
                <c:pt idx="5">
                  <c:v>0.63956963857392057</c:v>
                </c:pt>
                <c:pt idx="6">
                  <c:v>-0.37991741346521002</c:v>
                </c:pt>
                <c:pt idx="7">
                  <c:v>0.49255028861753569</c:v>
                </c:pt>
                <c:pt idx="8">
                  <c:v>-0.2999469188070974</c:v>
                </c:pt>
                <c:pt idx="9">
                  <c:v>-0.46917458432499015</c:v>
                </c:pt>
                <c:pt idx="10">
                  <c:v>-0.34766699779767057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B6-4DD1-B9C8-34636BA4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179456"/>
        <c:axId val="2004180704"/>
      </c:scatterChart>
      <c:valAx>
        <c:axId val="200417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10210057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004180704"/>
        <c:crosses val="autoZero"/>
        <c:crossBetween val="midCat"/>
      </c:valAx>
      <c:valAx>
        <c:axId val="2004180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4179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QB Cap Hit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Sheet4!$B$2:$B$129</c:f>
              <c:numCache>
                <c:formatCode>#,##0</c:formatCode>
                <c:ptCount val="128"/>
                <c:pt idx="0">
                  <c:v>10210057</c:v>
                </c:pt>
                <c:pt idx="1">
                  <c:v>6880781</c:v>
                </c:pt>
                <c:pt idx="2">
                  <c:v>2833882</c:v>
                </c:pt>
                <c:pt idx="3">
                  <c:v>6391033</c:v>
                </c:pt>
                <c:pt idx="4">
                  <c:v>3013708</c:v>
                </c:pt>
                <c:pt idx="5">
                  <c:v>8225031</c:v>
                </c:pt>
                <c:pt idx="6">
                  <c:v>10569130</c:v>
                </c:pt>
                <c:pt idx="7">
                  <c:v>25910000</c:v>
                </c:pt>
                <c:pt idx="8">
                  <c:v>949473</c:v>
                </c:pt>
                <c:pt idx="9">
                  <c:v>21305882</c:v>
                </c:pt>
                <c:pt idx="10">
                  <c:v>6689725</c:v>
                </c:pt>
                <c:pt idx="11">
                  <c:v>11100000</c:v>
                </c:pt>
                <c:pt idx="12">
                  <c:v>4415000</c:v>
                </c:pt>
                <c:pt idx="13">
                  <c:v>7433381</c:v>
                </c:pt>
                <c:pt idx="14">
                  <c:v>22125000</c:v>
                </c:pt>
                <c:pt idx="15">
                  <c:v>6040626</c:v>
                </c:pt>
                <c:pt idx="16">
                  <c:v>17200000</c:v>
                </c:pt>
                <c:pt idx="17">
                  <c:v>7174288</c:v>
                </c:pt>
                <c:pt idx="18">
                  <c:v>1369357</c:v>
                </c:pt>
                <c:pt idx="19">
                  <c:v>10537000</c:v>
                </c:pt>
                <c:pt idx="20">
                  <c:v>3431265</c:v>
                </c:pt>
                <c:pt idx="21">
                  <c:v>10650000</c:v>
                </c:pt>
                <c:pt idx="22">
                  <c:v>27073568</c:v>
                </c:pt>
                <c:pt idx="23">
                  <c:v>31166666</c:v>
                </c:pt>
                <c:pt idx="24">
                  <c:v>26912500</c:v>
                </c:pt>
                <c:pt idx="25">
                  <c:v>6000000</c:v>
                </c:pt>
                <c:pt idx="26">
                  <c:v>7259000</c:v>
                </c:pt>
                <c:pt idx="27">
                  <c:v>10545588</c:v>
                </c:pt>
                <c:pt idx="28">
                  <c:v>9763721</c:v>
                </c:pt>
                <c:pt idx="29">
                  <c:v>20000000</c:v>
                </c:pt>
                <c:pt idx="30">
                  <c:v>26400000</c:v>
                </c:pt>
                <c:pt idx="31">
                  <c:v>32000000</c:v>
                </c:pt>
                <c:pt idx="32">
                  <c:v>5867191</c:v>
                </c:pt>
                <c:pt idx="33">
                  <c:v>8000000</c:v>
                </c:pt>
                <c:pt idx="34">
                  <c:v>1137500</c:v>
                </c:pt>
                <c:pt idx="35">
                  <c:v>8339374</c:v>
                </c:pt>
                <c:pt idx="36">
                  <c:v>2583176</c:v>
                </c:pt>
                <c:pt idx="37">
                  <c:v>6505903</c:v>
                </c:pt>
                <c:pt idx="38">
                  <c:v>9003540</c:v>
                </c:pt>
                <c:pt idx="39">
                  <c:v>23750000</c:v>
                </c:pt>
                <c:pt idx="40">
                  <c:v>9808207</c:v>
                </c:pt>
                <c:pt idx="41">
                  <c:v>25000000</c:v>
                </c:pt>
                <c:pt idx="42">
                  <c:v>897721</c:v>
                </c:pt>
                <c:pt idx="43">
                  <c:v>22500000</c:v>
                </c:pt>
                <c:pt idx="44">
                  <c:v>1593368</c:v>
                </c:pt>
                <c:pt idx="45">
                  <c:v>5346508</c:v>
                </c:pt>
                <c:pt idx="46">
                  <c:v>21500000</c:v>
                </c:pt>
                <c:pt idx="47">
                  <c:v>4832501</c:v>
                </c:pt>
                <c:pt idx="48">
                  <c:v>31409000</c:v>
                </c:pt>
                <c:pt idx="49">
                  <c:v>5922740</c:v>
                </c:pt>
                <c:pt idx="50">
                  <c:v>18656536</c:v>
                </c:pt>
                <c:pt idx="51">
                  <c:v>21400000</c:v>
                </c:pt>
                <c:pt idx="52">
                  <c:v>9327591</c:v>
                </c:pt>
                <c:pt idx="53">
                  <c:v>21300000</c:v>
                </c:pt>
                <c:pt idx="54">
                  <c:v>21642000</c:v>
                </c:pt>
                <c:pt idx="55">
                  <c:v>20666666</c:v>
                </c:pt>
                <c:pt idx="56">
                  <c:v>18962500</c:v>
                </c:pt>
                <c:pt idx="57">
                  <c:v>13953125</c:v>
                </c:pt>
                <c:pt idx="58">
                  <c:v>23650000</c:v>
                </c:pt>
                <c:pt idx="59">
                  <c:v>25000000</c:v>
                </c:pt>
                <c:pt idx="60">
                  <c:v>8080601</c:v>
                </c:pt>
                <c:pt idx="61">
                  <c:v>28842682</c:v>
                </c:pt>
                <c:pt idx="62">
                  <c:v>26100000</c:v>
                </c:pt>
                <c:pt idx="63">
                  <c:v>31000000</c:v>
                </c:pt>
                <c:pt idx="64">
                  <c:v>4814326</c:v>
                </c:pt>
                <c:pt idx="65">
                  <c:v>5500000</c:v>
                </c:pt>
                <c:pt idx="66">
                  <c:v>21500000</c:v>
                </c:pt>
                <c:pt idx="67">
                  <c:v>6874479</c:v>
                </c:pt>
                <c:pt idx="68">
                  <c:v>2152646</c:v>
                </c:pt>
                <c:pt idx="69">
                  <c:v>16200000</c:v>
                </c:pt>
                <c:pt idx="70">
                  <c:v>7427950</c:v>
                </c:pt>
                <c:pt idx="71">
                  <c:v>891333</c:v>
                </c:pt>
                <c:pt idx="72">
                  <c:v>3778440</c:v>
                </c:pt>
                <c:pt idx="73">
                  <c:v>9407500</c:v>
                </c:pt>
                <c:pt idx="74">
                  <c:v>542721</c:v>
                </c:pt>
                <c:pt idx="75">
                  <c:v>20922000</c:v>
                </c:pt>
                <c:pt idx="76">
                  <c:v>4900000</c:v>
                </c:pt>
                <c:pt idx="77">
                  <c:v>4479776</c:v>
                </c:pt>
                <c:pt idx="78">
                  <c:v>22500000</c:v>
                </c:pt>
                <c:pt idx="79">
                  <c:v>23000000</c:v>
                </c:pt>
                <c:pt idx="80">
                  <c:v>2120849</c:v>
                </c:pt>
                <c:pt idx="81">
                  <c:v>4666192</c:v>
                </c:pt>
                <c:pt idx="82">
                  <c:v>9407500</c:v>
                </c:pt>
                <c:pt idx="83">
                  <c:v>3500000</c:v>
                </c:pt>
                <c:pt idx="84">
                  <c:v>7917933</c:v>
                </c:pt>
                <c:pt idx="85">
                  <c:v>30700000</c:v>
                </c:pt>
                <c:pt idx="86">
                  <c:v>29672000</c:v>
                </c:pt>
                <c:pt idx="87">
                  <c:v>29000000</c:v>
                </c:pt>
                <c:pt idx="88">
                  <c:v>15800000</c:v>
                </c:pt>
                <c:pt idx="89">
                  <c:v>495000</c:v>
                </c:pt>
                <c:pt idx="90">
                  <c:v>22700000</c:v>
                </c:pt>
                <c:pt idx="91">
                  <c:v>20922000</c:v>
                </c:pt>
                <c:pt idx="92">
                  <c:v>6392481</c:v>
                </c:pt>
                <c:pt idx="93">
                  <c:v>10629577</c:v>
                </c:pt>
                <c:pt idx="94">
                  <c:v>20000000</c:v>
                </c:pt>
                <c:pt idx="95">
                  <c:v>26286668</c:v>
                </c:pt>
                <c:pt idx="96">
                  <c:v>3851461</c:v>
                </c:pt>
                <c:pt idx="97">
                  <c:v>8676666</c:v>
                </c:pt>
                <c:pt idx="98">
                  <c:v>22000000</c:v>
                </c:pt>
                <c:pt idx="99">
                  <c:v>5499584</c:v>
                </c:pt>
                <c:pt idx="100" formatCode="_(* #,##0_);_(* \(#,##0\);_(* &quot;-&quot;??_);_(@_)">
                  <c:v>13236058</c:v>
                </c:pt>
                <c:pt idx="101">
                  <c:v>16300000</c:v>
                </c:pt>
                <c:pt idx="102">
                  <c:v>5942360</c:v>
                </c:pt>
                <c:pt idx="103">
                  <c:v>23200000</c:v>
                </c:pt>
                <c:pt idx="104">
                  <c:v>3148700</c:v>
                </c:pt>
                <c:pt idx="105">
                  <c:v>24400000</c:v>
                </c:pt>
                <c:pt idx="106">
                  <c:v>10000000</c:v>
                </c:pt>
                <c:pt idx="107">
                  <c:v>7704446</c:v>
                </c:pt>
                <c:pt idx="108">
                  <c:v>15000000</c:v>
                </c:pt>
                <c:pt idx="109">
                  <c:v>3733141</c:v>
                </c:pt>
                <c:pt idx="110">
                  <c:v>25000000</c:v>
                </c:pt>
                <c:pt idx="111">
                  <c:v>22000000</c:v>
                </c:pt>
                <c:pt idx="112">
                  <c:v>725848</c:v>
                </c:pt>
                <c:pt idx="113">
                  <c:v>22200000</c:v>
                </c:pt>
                <c:pt idx="114">
                  <c:v>7275365</c:v>
                </c:pt>
                <c:pt idx="115">
                  <c:v>18400000</c:v>
                </c:pt>
                <c:pt idx="116">
                  <c:v>6598278</c:v>
                </c:pt>
                <c:pt idx="117">
                  <c:v>26500000</c:v>
                </c:pt>
                <c:pt idx="118">
                  <c:v>20900000</c:v>
                </c:pt>
                <c:pt idx="119">
                  <c:v>24000000</c:v>
                </c:pt>
                <c:pt idx="120">
                  <c:v>17700000</c:v>
                </c:pt>
                <c:pt idx="121">
                  <c:v>21500000</c:v>
                </c:pt>
                <c:pt idx="122">
                  <c:v>24000000</c:v>
                </c:pt>
                <c:pt idx="123">
                  <c:v>7941903</c:v>
                </c:pt>
                <c:pt idx="124">
                  <c:v>3199592</c:v>
                </c:pt>
                <c:pt idx="125">
                  <c:v>7619365</c:v>
                </c:pt>
                <c:pt idx="126">
                  <c:v>37000000</c:v>
                </c:pt>
                <c:pt idx="127">
                  <c:v>23786666</c:v>
                </c:pt>
              </c:numCache>
            </c:numRef>
          </c:xVal>
          <c:yVal>
            <c:numRef>
              <c:f>'Cap Hit Regression Model'!$T$25:$T$152</c:f>
              <c:numCache>
                <c:formatCode>General</c:formatCode>
                <c:ptCount val="11"/>
                <c:pt idx="0">
                  <c:v>0.62306764571396578</c:v>
                </c:pt>
                <c:pt idx="1">
                  <c:v>-0.34925529172825465</c:v>
                </c:pt>
                <c:pt idx="2">
                  <c:v>0.68438754136459068</c:v>
                </c:pt>
                <c:pt idx="3">
                  <c:v>-0.34518390022044709</c:v>
                </c:pt>
                <c:pt idx="4">
                  <c:v>-0.317107394907294</c:v>
                </c:pt>
                <c:pt idx="5">
                  <c:v>0.63956963857392057</c:v>
                </c:pt>
                <c:pt idx="6">
                  <c:v>-0.37991741346521002</c:v>
                </c:pt>
                <c:pt idx="7">
                  <c:v>0.49255028861753569</c:v>
                </c:pt>
                <c:pt idx="8">
                  <c:v>-0.2999469188070974</c:v>
                </c:pt>
                <c:pt idx="9">
                  <c:v>-0.46917458432499015</c:v>
                </c:pt>
                <c:pt idx="10">
                  <c:v>-0.34766699779767057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C-493E-AC3A-7A6C4E4D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363024"/>
        <c:axId val="826372176"/>
      </c:scatterChart>
      <c:valAx>
        <c:axId val="82636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QB Cap Hit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826372176"/>
        <c:crosses val="autoZero"/>
        <c:crossBetween val="midCat"/>
      </c:valAx>
      <c:valAx>
        <c:axId val="826372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3630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QB Cap Hit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Sheet4!$B$2:$B$129</c:f>
              <c:numCache>
                <c:formatCode>#,##0</c:formatCode>
                <c:ptCount val="128"/>
                <c:pt idx="0">
                  <c:v>10210057</c:v>
                </c:pt>
                <c:pt idx="1">
                  <c:v>6880781</c:v>
                </c:pt>
                <c:pt idx="2">
                  <c:v>2833882</c:v>
                </c:pt>
                <c:pt idx="3">
                  <c:v>6391033</c:v>
                </c:pt>
                <c:pt idx="4">
                  <c:v>3013708</c:v>
                </c:pt>
                <c:pt idx="5">
                  <c:v>8225031</c:v>
                </c:pt>
                <c:pt idx="6">
                  <c:v>10569130</c:v>
                </c:pt>
                <c:pt idx="7">
                  <c:v>25910000</c:v>
                </c:pt>
                <c:pt idx="8">
                  <c:v>949473</c:v>
                </c:pt>
                <c:pt idx="9">
                  <c:v>21305882</c:v>
                </c:pt>
                <c:pt idx="10">
                  <c:v>6689725</c:v>
                </c:pt>
                <c:pt idx="11">
                  <c:v>11100000</c:v>
                </c:pt>
                <c:pt idx="12">
                  <c:v>4415000</c:v>
                </c:pt>
                <c:pt idx="13">
                  <c:v>7433381</c:v>
                </c:pt>
                <c:pt idx="14">
                  <c:v>22125000</c:v>
                </c:pt>
                <c:pt idx="15">
                  <c:v>6040626</c:v>
                </c:pt>
                <c:pt idx="16">
                  <c:v>17200000</c:v>
                </c:pt>
                <c:pt idx="17">
                  <c:v>7174288</c:v>
                </c:pt>
                <c:pt idx="18">
                  <c:v>1369357</c:v>
                </c:pt>
                <c:pt idx="19">
                  <c:v>10537000</c:v>
                </c:pt>
                <c:pt idx="20">
                  <c:v>3431265</c:v>
                </c:pt>
                <c:pt idx="21">
                  <c:v>10650000</c:v>
                </c:pt>
                <c:pt idx="22">
                  <c:v>27073568</c:v>
                </c:pt>
                <c:pt idx="23">
                  <c:v>31166666</c:v>
                </c:pt>
                <c:pt idx="24">
                  <c:v>26912500</c:v>
                </c:pt>
                <c:pt idx="25">
                  <c:v>6000000</c:v>
                </c:pt>
                <c:pt idx="26">
                  <c:v>7259000</c:v>
                </c:pt>
                <c:pt idx="27">
                  <c:v>10545588</c:v>
                </c:pt>
                <c:pt idx="28">
                  <c:v>9763721</c:v>
                </c:pt>
                <c:pt idx="29">
                  <c:v>20000000</c:v>
                </c:pt>
                <c:pt idx="30">
                  <c:v>26400000</c:v>
                </c:pt>
                <c:pt idx="31">
                  <c:v>32000000</c:v>
                </c:pt>
                <c:pt idx="32">
                  <c:v>5867191</c:v>
                </c:pt>
                <c:pt idx="33">
                  <c:v>8000000</c:v>
                </c:pt>
                <c:pt idx="34">
                  <c:v>1137500</c:v>
                </c:pt>
                <c:pt idx="35">
                  <c:v>8339374</c:v>
                </c:pt>
                <c:pt idx="36">
                  <c:v>2583176</c:v>
                </c:pt>
                <c:pt idx="37">
                  <c:v>6505903</c:v>
                </c:pt>
                <c:pt idx="38">
                  <c:v>9003540</c:v>
                </c:pt>
                <c:pt idx="39">
                  <c:v>23750000</c:v>
                </c:pt>
                <c:pt idx="40">
                  <c:v>9808207</c:v>
                </c:pt>
                <c:pt idx="41">
                  <c:v>25000000</c:v>
                </c:pt>
                <c:pt idx="42">
                  <c:v>897721</c:v>
                </c:pt>
                <c:pt idx="43">
                  <c:v>22500000</c:v>
                </c:pt>
                <c:pt idx="44">
                  <c:v>1593368</c:v>
                </c:pt>
                <c:pt idx="45">
                  <c:v>5346508</c:v>
                </c:pt>
                <c:pt idx="46">
                  <c:v>21500000</c:v>
                </c:pt>
                <c:pt idx="47">
                  <c:v>4832501</c:v>
                </c:pt>
                <c:pt idx="48">
                  <c:v>31409000</c:v>
                </c:pt>
                <c:pt idx="49">
                  <c:v>5922740</c:v>
                </c:pt>
                <c:pt idx="50">
                  <c:v>18656536</c:v>
                </c:pt>
                <c:pt idx="51">
                  <c:v>21400000</c:v>
                </c:pt>
                <c:pt idx="52">
                  <c:v>9327591</c:v>
                </c:pt>
                <c:pt idx="53">
                  <c:v>21300000</c:v>
                </c:pt>
                <c:pt idx="54">
                  <c:v>21642000</c:v>
                </c:pt>
                <c:pt idx="55">
                  <c:v>20666666</c:v>
                </c:pt>
                <c:pt idx="56">
                  <c:v>18962500</c:v>
                </c:pt>
                <c:pt idx="57">
                  <c:v>13953125</c:v>
                </c:pt>
                <c:pt idx="58">
                  <c:v>23650000</c:v>
                </c:pt>
                <c:pt idx="59">
                  <c:v>25000000</c:v>
                </c:pt>
                <c:pt idx="60">
                  <c:v>8080601</c:v>
                </c:pt>
                <c:pt idx="61">
                  <c:v>28842682</c:v>
                </c:pt>
                <c:pt idx="62">
                  <c:v>26100000</c:v>
                </c:pt>
                <c:pt idx="63">
                  <c:v>31000000</c:v>
                </c:pt>
                <c:pt idx="64">
                  <c:v>4814326</c:v>
                </c:pt>
                <c:pt idx="65">
                  <c:v>5500000</c:v>
                </c:pt>
                <c:pt idx="66">
                  <c:v>21500000</c:v>
                </c:pt>
                <c:pt idx="67">
                  <c:v>6874479</c:v>
                </c:pt>
                <c:pt idx="68">
                  <c:v>2152646</c:v>
                </c:pt>
                <c:pt idx="69">
                  <c:v>16200000</c:v>
                </c:pt>
                <c:pt idx="70">
                  <c:v>7427950</c:v>
                </c:pt>
                <c:pt idx="71">
                  <c:v>891333</c:v>
                </c:pt>
                <c:pt idx="72">
                  <c:v>3778440</c:v>
                </c:pt>
                <c:pt idx="73">
                  <c:v>9407500</c:v>
                </c:pt>
                <c:pt idx="74">
                  <c:v>542721</c:v>
                </c:pt>
                <c:pt idx="75">
                  <c:v>20922000</c:v>
                </c:pt>
                <c:pt idx="76">
                  <c:v>4900000</c:v>
                </c:pt>
                <c:pt idx="77">
                  <c:v>4479776</c:v>
                </c:pt>
                <c:pt idx="78">
                  <c:v>22500000</c:v>
                </c:pt>
                <c:pt idx="79">
                  <c:v>23000000</c:v>
                </c:pt>
                <c:pt idx="80">
                  <c:v>2120849</c:v>
                </c:pt>
                <c:pt idx="81">
                  <c:v>4666192</c:v>
                </c:pt>
                <c:pt idx="82">
                  <c:v>9407500</c:v>
                </c:pt>
                <c:pt idx="83">
                  <c:v>3500000</c:v>
                </c:pt>
                <c:pt idx="84">
                  <c:v>7917933</c:v>
                </c:pt>
                <c:pt idx="85">
                  <c:v>30700000</c:v>
                </c:pt>
                <c:pt idx="86">
                  <c:v>29672000</c:v>
                </c:pt>
                <c:pt idx="87">
                  <c:v>29000000</c:v>
                </c:pt>
                <c:pt idx="88">
                  <c:v>15800000</c:v>
                </c:pt>
                <c:pt idx="89">
                  <c:v>495000</c:v>
                </c:pt>
                <c:pt idx="90">
                  <c:v>22700000</c:v>
                </c:pt>
                <c:pt idx="91">
                  <c:v>20922000</c:v>
                </c:pt>
                <c:pt idx="92">
                  <c:v>6392481</c:v>
                </c:pt>
                <c:pt idx="93">
                  <c:v>10629577</c:v>
                </c:pt>
                <c:pt idx="94">
                  <c:v>20000000</c:v>
                </c:pt>
                <c:pt idx="95">
                  <c:v>26286668</c:v>
                </c:pt>
                <c:pt idx="96">
                  <c:v>3851461</c:v>
                </c:pt>
                <c:pt idx="97">
                  <c:v>8676666</c:v>
                </c:pt>
                <c:pt idx="98">
                  <c:v>22000000</c:v>
                </c:pt>
                <c:pt idx="99">
                  <c:v>5499584</c:v>
                </c:pt>
                <c:pt idx="100" formatCode="_(* #,##0_);_(* \(#,##0\);_(* &quot;-&quot;??_);_(@_)">
                  <c:v>13236058</c:v>
                </c:pt>
                <c:pt idx="101">
                  <c:v>16300000</c:v>
                </c:pt>
                <c:pt idx="102">
                  <c:v>5942360</c:v>
                </c:pt>
                <c:pt idx="103">
                  <c:v>23200000</c:v>
                </c:pt>
                <c:pt idx="104">
                  <c:v>3148700</c:v>
                </c:pt>
                <c:pt idx="105">
                  <c:v>24400000</c:v>
                </c:pt>
                <c:pt idx="106">
                  <c:v>10000000</c:v>
                </c:pt>
                <c:pt idx="107">
                  <c:v>7704446</c:v>
                </c:pt>
                <c:pt idx="108">
                  <c:v>15000000</c:v>
                </c:pt>
                <c:pt idx="109">
                  <c:v>3733141</c:v>
                </c:pt>
                <c:pt idx="110">
                  <c:v>25000000</c:v>
                </c:pt>
                <c:pt idx="111">
                  <c:v>22000000</c:v>
                </c:pt>
                <c:pt idx="112">
                  <c:v>725848</c:v>
                </c:pt>
                <c:pt idx="113">
                  <c:v>22200000</c:v>
                </c:pt>
                <c:pt idx="114">
                  <c:v>7275365</c:v>
                </c:pt>
                <c:pt idx="115">
                  <c:v>18400000</c:v>
                </c:pt>
                <c:pt idx="116">
                  <c:v>6598278</c:v>
                </c:pt>
                <c:pt idx="117">
                  <c:v>26500000</c:v>
                </c:pt>
                <c:pt idx="118">
                  <c:v>20900000</c:v>
                </c:pt>
                <c:pt idx="119">
                  <c:v>24000000</c:v>
                </c:pt>
                <c:pt idx="120">
                  <c:v>17700000</c:v>
                </c:pt>
                <c:pt idx="121">
                  <c:v>21500000</c:v>
                </c:pt>
                <c:pt idx="122">
                  <c:v>24000000</c:v>
                </c:pt>
                <c:pt idx="123">
                  <c:v>7941903</c:v>
                </c:pt>
                <c:pt idx="124">
                  <c:v>3199592</c:v>
                </c:pt>
                <c:pt idx="125">
                  <c:v>7619365</c:v>
                </c:pt>
                <c:pt idx="126">
                  <c:v>37000000</c:v>
                </c:pt>
                <c:pt idx="127">
                  <c:v>23786666</c:v>
                </c:pt>
              </c:numCache>
            </c:numRef>
          </c:xVal>
          <c:yVal>
            <c:numRef>
              <c:f>'Cap Hit Regression Model'!$C$183:$C$310</c:f>
              <c:numCache>
                <c:formatCode>General</c:formatCode>
                <c:ptCount val="128"/>
                <c:pt idx="0">
                  <c:v>0.52655290091990548</c:v>
                </c:pt>
                <c:pt idx="1">
                  <c:v>-0.35427425888889413</c:v>
                </c:pt>
                <c:pt idx="2">
                  <c:v>0.7345385258872239</c:v>
                </c:pt>
                <c:pt idx="3">
                  <c:v>-0.3987506307393221</c:v>
                </c:pt>
                <c:pt idx="4">
                  <c:v>-0.33716043582756572</c:v>
                </c:pt>
                <c:pt idx="5">
                  <c:v>0.55832938192722281</c:v>
                </c:pt>
                <c:pt idx="6">
                  <c:v>-0.35772017830385638</c:v>
                </c:pt>
                <c:pt idx="7">
                  <c:v>0.51886137418932909</c:v>
                </c:pt>
                <c:pt idx="8">
                  <c:v>-0.22817404294198118</c:v>
                </c:pt>
                <c:pt idx="9">
                  <c:v>-0.54146935575466193</c:v>
                </c:pt>
                <c:pt idx="10">
                  <c:v>-0.28712727978684616</c:v>
                </c:pt>
                <c:pt idx="11">
                  <c:v>0.71249116636843213</c:v>
                </c:pt>
                <c:pt idx="12">
                  <c:v>-0.25158411208850839</c:v>
                </c:pt>
                <c:pt idx="13">
                  <c:v>0.54033571199841213</c:v>
                </c:pt>
                <c:pt idx="14">
                  <c:v>0.52224163822081437</c:v>
                </c:pt>
                <c:pt idx="15">
                  <c:v>-0.32518666742205038</c:v>
                </c:pt>
                <c:pt idx="16">
                  <c:v>0.48074107552872047</c:v>
                </c:pt>
                <c:pt idx="17">
                  <c:v>-0.30793281681927237</c:v>
                </c:pt>
                <c:pt idx="18">
                  <c:v>0.64747792807363347</c:v>
                </c:pt>
                <c:pt idx="19">
                  <c:v>-0.45125821174918335</c:v>
                </c:pt>
                <c:pt idx="20">
                  <c:v>-0.32682300929268526</c:v>
                </c:pt>
                <c:pt idx="21">
                  <c:v>-0.2793248052234279</c:v>
                </c:pt>
                <c:pt idx="22">
                  <c:v>0.5371628303574143</c:v>
                </c:pt>
                <c:pt idx="23">
                  <c:v>-0.58394941915903742</c:v>
                </c:pt>
                <c:pt idx="24">
                  <c:v>-0.52023041312064944</c:v>
                </c:pt>
                <c:pt idx="25">
                  <c:v>-0.31124081894499289</c:v>
                </c:pt>
                <c:pt idx="26">
                  <c:v>-0.3358873578771055</c:v>
                </c:pt>
                <c:pt idx="27">
                  <c:v>0.64500583622029717</c:v>
                </c:pt>
                <c:pt idx="28">
                  <c:v>0.67057109255593517</c:v>
                </c:pt>
                <c:pt idx="29">
                  <c:v>0.5518056555311619</c:v>
                </c:pt>
                <c:pt idx="30">
                  <c:v>0.41605644735299463</c:v>
                </c:pt>
                <c:pt idx="31">
                  <c:v>-0.52438605647085845</c:v>
                </c:pt>
                <c:pt idx="32">
                  <c:v>0.50942165331527023</c:v>
                </c:pt>
                <c:pt idx="33">
                  <c:v>-0.34935819967456744</c:v>
                </c:pt>
                <c:pt idx="34">
                  <c:v>-0.25725431001528221</c:v>
                </c:pt>
                <c:pt idx="35">
                  <c:v>-0.324769007727091</c:v>
                </c:pt>
                <c:pt idx="36">
                  <c:v>0.66746673922403188</c:v>
                </c:pt>
                <c:pt idx="37">
                  <c:v>-0.40002446880364151</c:v>
                </c:pt>
                <c:pt idx="38">
                  <c:v>0.58808917431810959</c:v>
                </c:pt>
                <c:pt idx="39">
                  <c:v>0.49785223235614895</c:v>
                </c:pt>
                <c:pt idx="40">
                  <c:v>-0.36216470652690524</c:v>
                </c:pt>
                <c:pt idx="41">
                  <c:v>0.38337295907940416</c:v>
                </c:pt>
                <c:pt idx="42">
                  <c:v>-0.25450963232250667</c:v>
                </c:pt>
                <c:pt idx="43">
                  <c:v>0.51565192977624319</c:v>
                </c:pt>
                <c:pt idx="44">
                  <c:v>-0.2710047672390597</c:v>
                </c:pt>
                <c:pt idx="45">
                  <c:v>0.54618164330920271</c:v>
                </c:pt>
                <c:pt idx="46">
                  <c:v>-0.49559204333437401</c:v>
                </c:pt>
                <c:pt idx="47">
                  <c:v>-0.41611048371169651</c:v>
                </c:pt>
                <c:pt idx="48">
                  <c:v>-0.55843541531140417</c:v>
                </c:pt>
                <c:pt idx="49">
                  <c:v>-0.33429836767526999</c:v>
                </c:pt>
                <c:pt idx="50">
                  <c:v>-0.53715597932789083</c:v>
                </c:pt>
                <c:pt idx="51">
                  <c:v>0.4886537444119875</c:v>
                </c:pt>
                <c:pt idx="52">
                  <c:v>0.64270874633940167</c:v>
                </c:pt>
                <c:pt idx="53">
                  <c:v>-0.51392632988735854</c:v>
                </c:pt>
                <c:pt idx="54">
                  <c:v>0.58219520906550948</c:v>
                </c:pt>
                <c:pt idx="55">
                  <c:v>-0.42494986072281249</c:v>
                </c:pt>
                <c:pt idx="56">
                  <c:v>-0.4892558116417921</c:v>
                </c:pt>
                <c:pt idx="57">
                  <c:v>-0.44246135723772284</c:v>
                </c:pt>
                <c:pt idx="58">
                  <c:v>0.49910163006658093</c:v>
                </c:pt>
                <c:pt idx="59">
                  <c:v>0.53277038304212965</c:v>
                </c:pt>
                <c:pt idx="60">
                  <c:v>-0.28193812040813693</c:v>
                </c:pt>
                <c:pt idx="61">
                  <c:v>0.43091192985615789</c:v>
                </c:pt>
                <c:pt idx="62">
                  <c:v>-0.56326156496536295</c:v>
                </c:pt>
                <c:pt idx="63">
                  <c:v>0.42525884691252147</c:v>
                </c:pt>
                <c:pt idx="64">
                  <c:v>0.56666490332209152</c:v>
                </c:pt>
                <c:pt idx="65">
                  <c:v>-0.25369907864978192</c:v>
                </c:pt>
                <c:pt idx="66">
                  <c:v>0.6103904253302872</c:v>
                </c:pt>
                <c:pt idx="67">
                  <c:v>-0.31557466484342317</c:v>
                </c:pt>
                <c:pt idx="68">
                  <c:v>0.73428963521952573</c:v>
                </c:pt>
                <c:pt idx="69">
                  <c:v>-0.46646223882182958</c:v>
                </c:pt>
                <c:pt idx="70">
                  <c:v>-0.41987741907158305</c:v>
                </c:pt>
                <c:pt idx="71">
                  <c:v>-0.30154137090102806</c:v>
                </c:pt>
                <c:pt idx="72">
                  <c:v>0.67074709357863205</c:v>
                </c:pt>
                <c:pt idx="73">
                  <c:v>-0.44061822965998998</c:v>
                </c:pt>
                <c:pt idx="74">
                  <c:v>-0.3438184452553244</c:v>
                </c:pt>
                <c:pt idx="75">
                  <c:v>0.54146687513246317</c:v>
                </c:pt>
                <c:pt idx="76">
                  <c:v>-0.27340208889871909</c:v>
                </c:pt>
                <c:pt idx="77">
                  <c:v>0.69416206666165436</c:v>
                </c:pt>
                <c:pt idx="78">
                  <c:v>-0.41967104118206922</c:v>
                </c:pt>
                <c:pt idx="79">
                  <c:v>-0.55383913921501049</c:v>
                </c:pt>
                <c:pt idx="80">
                  <c:v>-0.3851968011650333</c:v>
                </c:pt>
                <c:pt idx="81">
                  <c:v>-0.23349646635869481</c:v>
                </c:pt>
                <c:pt idx="82">
                  <c:v>0.61728295530341604</c:v>
                </c:pt>
                <c:pt idx="83">
                  <c:v>-0.2269116126246952</c:v>
                </c:pt>
                <c:pt idx="84">
                  <c:v>-0.32579437863377947</c:v>
                </c:pt>
                <c:pt idx="85">
                  <c:v>-0.54013139420345846</c:v>
                </c:pt>
                <c:pt idx="86">
                  <c:v>0.55066255458947311</c:v>
                </c:pt>
                <c:pt idx="87">
                  <c:v>0.40010455927729394</c:v>
                </c:pt>
                <c:pt idx="88">
                  <c:v>-0.49184631640633858</c:v>
                </c:pt>
                <c:pt idx="89">
                  <c:v>-0.31306783373000818</c:v>
                </c:pt>
                <c:pt idx="90">
                  <c:v>0.53424671618437203</c:v>
                </c:pt>
                <c:pt idx="91">
                  <c:v>-0.48685686131168221</c:v>
                </c:pt>
                <c:pt idx="92">
                  <c:v>-0.25767406304418394</c:v>
                </c:pt>
                <c:pt idx="93">
                  <c:v>-0.41132834519125722</c:v>
                </c:pt>
                <c:pt idx="94">
                  <c:v>0.44056236757517864</c:v>
                </c:pt>
                <c:pt idx="95">
                  <c:v>0.49283013563745537</c:v>
                </c:pt>
                <c:pt idx="96">
                  <c:v>-0.32945763447994547</c:v>
                </c:pt>
                <c:pt idx="97">
                  <c:v>-0.4308726413901518</c:v>
                </c:pt>
                <c:pt idx="98">
                  <c:v>0.57646771841171862</c:v>
                </c:pt>
                <c:pt idx="99">
                  <c:v>-0.2797462313564239</c:v>
                </c:pt>
                <c:pt idx="100">
                  <c:v>0.69500418221688887</c:v>
                </c:pt>
                <c:pt idx="101">
                  <c:v>-0.47859256593911381</c:v>
                </c:pt>
                <c:pt idx="102">
                  <c:v>-0.28119730684110794</c:v>
                </c:pt>
                <c:pt idx="103">
                  <c:v>-0.43718958370258054</c:v>
                </c:pt>
                <c:pt idx="104">
                  <c:v>0.71346268359731968</c:v>
                </c:pt>
                <c:pt idx="105">
                  <c:v>0.53160758609379632</c:v>
                </c:pt>
                <c:pt idx="106">
                  <c:v>-0.49733698635493284</c:v>
                </c:pt>
                <c:pt idx="107">
                  <c:v>-0.26344952083592715</c:v>
                </c:pt>
                <c:pt idx="108">
                  <c:v>-0.37558660380093001</c:v>
                </c:pt>
                <c:pt idx="109">
                  <c:v>0.74948469607083967</c:v>
                </c:pt>
                <c:pt idx="110">
                  <c:v>-0.42820196710944125</c:v>
                </c:pt>
                <c:pt idx="111">
                  <c:v>0.48993139618898862</c:v>
                </c:pt>
                <c:pt idx="112">
                  <c:v>0.66053343223417527</c:v>
                </c:pt>
                <c:pt idx="113">
                  <c:v>-0.36732053163470973</c:v>
                </c:pt>
                <c:pt idx="114">
                  <c:v>0.60130448119810909</c:v>
                </c:pt>
                <c:pt idx="115">
                  <c:v>-0.35885949687895624</c:v>
                </c:pt>
                <c:pt idx="116">
                  <c:v>0.67796279002623849</c:v>
                </c:pt>
                <c:pt idx="117">
                  <c:v>-0.40146487627097571</c:v>
                </c:pt>
                <c:pt idx="118">
                  <c:v>-0.35427387018995282</c:v>
                </c:pt>
                <c:pt idx="119">
                  <c:v>-0.54134332502855709</c:v>
                </c:pt>
                <c:pt idx="120">
                  <c:v>-0.41586149762702418</c:v>
                </c:pt>
                <c:pt idx="121">
                  <c:v>-0.55011819037051013</c:v>
                </c:pt>
                <c:pt idx="122">
                  <c:v>0.5298137327578929</c:v>
                </c:pt>
                <c:pt idx="123">
                  <c:v>-0.49108650798613657</c:v>
                </c:pt>
                <c:pt idx="124">
                  <c:v>-0.29732490573899895</c:v>
                </c:pt>
                <c:pt idx="125">
                  <c:v>0.57729143377837455</c:v>
                </c:pt>
                <c:pt idx="126">
                  <c:v>-0.57855508179052706</c:v>
                </c:pt>
                <c:pt idx="127">
                  <c:v>0.5895146048481833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E8-425E-9D5B-33F59BB55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70832"/>
        <c:axId val="826172912"/>
      </c:scatterChart>
      <c:valAx>
        <c:axId val="82617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QB Cap Hit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826172912"/>
        <c:crosses val="autoZero"/>
        <c:crossBetween val="midCat"/>
      </c:valAx>
      <c:valAx>
        <c:axId val="826172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708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WR Cap Hit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Sheet4!$C$2:$C$129</c:f>
              <c:numCache>
                <c:formatCode>#,##0</c:formatCode>
                <c:ptCount val="128"/>
                <c:pt idx="0">
                  <c:v>21686187</c:v>
                </c:pt>
                <c:pt idx="1">
                  <c:v>38128070</c:v>
                </c:pt>
                <c:pt idx="2">
                  <c:v>17479324</c:v>
                </c:pt>
                <c:pt idx="3">
                  <c:v>29017316</c:v>
                </c:pt>
                <c:pt idx="4">
                  <c:v>14263085</c:v>
                </c:pt>
                <c:pt idx="5">
                  <c:v>20732585</c:v>
                </c:pt>
                <c:pt idx="6">
                  <c:v>18913720</c:v>
                </c:pt>
                <c:pt idx="7">
                  <c:v>8016895</c:v>
                </c:pt>
                <c:pt idx="8">
                  <c:v>11363523</c:v>
                </c:pt>
                <c:pt idx="9">
                  <c:v>15708944</c:v>
                </c:pt>
                <c:pt idx="10">
                  <c:v>13254416</c:v>
                </c:pt>
                <c:pt idx="11">
                  <c:v>9609111</c:v>
                </c:pt>
                <c:pt idx="12">
                  <c:v>15600009</c:v>
                </c:pt>
                <c:pt idx="13">
                  <c:v>21183287</c:v>
                </c:pt>
                <c:pt idx="14">
                  <c:v>5538787</c:v>
                </c:pt>
                <c:pt idx="15">
                  <c:v>33861840</c:v>
                </c:pt>
                <c:pt idx="16">
                  <c:v>33005126</c:v>
                </c:pt>
                <c:pt idx="17">
                  <c:v>16907765</c:v>
                </c:pt>
                <c:pt idx="18">
                  <c:v>9700884</c:v>
                </c:pt>
                <c:pt idx="19">
                  <c:v>11187031</c:v>
                </c:pt>
                <c:pt idx="20">
                  <c:v>23177734</c:v>
                </c:pt>
                <c:pt idx="21">
                  <c:v>4907650</c:v>
                </c:pt>
                <c:pt idx="22">
                  <c:v>25020251</c:v>
                </c:pt>
                <c:pt idx="23">
                  <c:v>14269708</c:v>
                </c:pt>
                <c:pt idx="24">
                  <c:v>8989919</c:v>
                </c:pt>
                <c:pt idx="25">
                  <c:v>15928779</c:v>
                </c:pt>
                <c:pt idx="26">
                  <c:v>15035600</c:v>
                </c:pt>
                <c:pt idx="27">
                  <c:v>27577643</c:v>
                </c:pt>
                <c:pt idx="28">
                  <c:v>22336440</c:v>
                </c:pt>
                <c:pt idx="29">
                  <c:v>15106809</c:v>
                </c:pt>
                <c:pt idx="30">
                  <c:v>9002567</c:v>
                </c:pt>
                <c:pt idx="31">
                  <c:v>12488881</c:v>
                </c:pt>
                <c:pt idx="32">
                  <c:v>35060008</c:v>
                </c:pt>
                <c:pt idx="33">
                  <c:v>11976716</c:v>
                </c:pt>
                <c:pt idx="34">
                  <c:v>17073816</c:v>
                </c:pt>
                <c:pt idx="35">
                  <c:v>19357502</c:v>
                </c:pt>
                <c:pt idx="36">
                  <c:v>12651430</c:v>
                </c:pt>
                <c:pt idx="37">
                  <c:v>37001280</c:v>
                </c:pt>
                <c:pt idx="38">
                  <c:v>32642311</c:v>
                </c:pt>
                <c:pt idx="39">
                  <c:v>5488631</c:v>
                </c:pt>
                <c:pt idx="40">
                  <c:v>25882743</c:v>
                </c:pt>
                <c:pt idx="41">
                  <c:v>19454294</c:v>
                </c:pt>
                <c:pt idx="42">
                  <c:v>12640875</c:v>
                </c:pt>
                <c:pt idx="43">
                  <c:v>20929987</c:v>
                </c:pt>
                <c:pt idx="44">
                  <c:v>8900529</c:v>
                </c:pt>
                <c:pt idx="45">
                  <c:v>36384505</c:v>
                </c:pt>
                <c:pt idx="46">
                  <c:v>18015388</c:v>
                </c:pt>
                <c:pt idx="47">
                  <c:v>19196836</c:v>
                </c:pt>
                <c:pt idx="48">
                  <c:v>17787756</c:v>
                </c:pt>
                <c:pt idx="49">
                  <c:v>23654192</c:v>
                </c:pt>
                <c:pt idx="50">
                  <c:v>30063113</c:v>
                </c:pt>
                <c:pt idx="51">
                  <c:v>4725360</c:v>
                </c:pt>
                <c:pt idx="52">
                  <c:v>25004366</c:v>
                </c:pt>
                <c:pt idx="53">
                  <c:v>18305161</c:v>
                </c:pt>
                <c:pt idx="54">
                  <c:v>19440314</c:v>
                </c:pt>
                <c:pt idx="55">
                  <c:v>17913562</c:v>
                </c:pt>
                <c:pt idx="56">
                  <c:v>26602365</c:v>
                </c:pt>
                <c:pt idx="57">
                  <c:v>16260163</c:v>
                </c:pt>
                <c:pt idx="58">
                  <c:v>14340040</c:v>
                </c:pt>
                <c:pt idx="59">
                  <c:v>14238069</c:v>
                </c:pt>
                <c:pt idx="60">
                  <c:v>22796847</c:v>
                </c:pt>
                <c:pt idx="61">
                  <c:v>16351235</c:v>
                </c:pt>
                <c:pt idx="62">
                  <c:v>10572933</c:v>
                </c:pt>
                <c:pt idx="63">
                  <c:v>16142632</c:v>
                </c:pt>
                <c:pt idx="64">
                  <c:v>18531034</c:v>
                </c:pt>
                <c:pt idx="65">
                  <c:v>21053505</c:v>
                </c:pt>
                <c:pt idx="66">
                  <c:v>19308462</c:v>
                </c:pt>
                <c:pt idx="67">
                  <c:v>19301035</c:v>
                </c:pt>
                <c:pt idx="68">
                  <c:v>12328334</c:v>
                </c:pt>
                <c:pt idx="69">
                  <c:v>28699513</c:v>
                </c:pt>
                <c:pt idx="70">
                  <c:v>35415966</c:v>
                </c:pt>
                <c:pt idx="71">
                  <c:v>4477455</c:v>
                </c:pt>
                <c:pt idx="72">
                  <c:v>31009021</c:v>
                </c:pt>
                <c:pt idx="73">
                  <c:v>31309349</c:v>
                </c:pt>
                <c:pt idx="74">
                  <c:v>13887186</c:v>
                </c:pt>
                <c:pt idx="75">
                  <c:v>15728193</c:v>
                </c:pt>
                <c:pt idx="76">
                  <c:v>4285421</c:v>
                </c:pt>
                <c:pt idx="77">
                  <c:v>25875032</c:v>
                </c:pt>
                <c:pt idx="78">
                  <c:v>14039347</c:v>
                </c:pt>
                <c:pt idx="79">
                  <c:v>23454490</c:v>
                </c:pt>
                <c:pt idx="80">
                  <c:v>24275326</c:v>
                </c:pt>
                <c:pt idx="81">
                  <c:v>14843171</c:v>
                </c:pt>
                <c:pt idx="82">
                  <c:v>19604044</c:v>
                </c:pt>
                <c:pt idx="83">
                  <c:v>9842827</c:v>
                </c:pt>
                <c:pt idx="84">
                  <c:v>29401082</c:v>
                </c:pt>
                <c:pt idx="85">
                  <c:v>16588909</c:v>
                </c:pt>
                <c:pt idx="86">
                  <c:v>16187872</c:v>
                </c:pt>
                <c:pt idx="87">
                  <c:v>22220967</c:v>
                </c:pt>
                <c:pt idx="88">
                  <c:v>15244226</c:v>
                </c:pt>
                <c:pt idx="89">
                  <c:v>8996354</c:v>
                </c:pt>
                <c:pt idx="90">
                  <c:v>12243323</c:v>
                </c:pt>
                <c:pt idx="91">
                  <c:v>21779847</c:v>
                </c:pt>
                <c:pt idx="92">
                  <c:v>16901911</c:v>
                </c:pt>
                <c:pt idx="93">
                  <c:v>26888537</c:v>
                </c:pt>
                <c:pt idx="94">
                  <c:v>15872699</c:v>
                </c:pt>
                <c:pt idx="95">
                  <c:v>12655240</c:v>
                </c:pt>
                <c:pt idx="96">
                  <c:v>3051410</c:v>
                </c:pt>
                <c:pt idx="97">
                  <c:v>25546203</c:v>
                </c:pt>
                <c:pt idx="98">
                  <c:v>15834119</c:v>
                </c:pt>
                <c:pt idx="99">
                  <c:v>13028896</c:v>
                </c:pt>
                <c:pt idx="100">
                  <c:v>12647687</c:v>
                </c:pt>
                <c:pt idx="101">
                  <c:v>22075064</c:v>
                </c:pt>
                <c:pt idx="102">
                  <c:v>19406950</c:v>
                </c:pt>
                <c:pt idx="103">
                  <c:v>12737051</c:v>
                </c:pt>
                <c:pt idx="104">
                  <c:v>22925904</c:v>
                </c:pt>
                <c:pt idx="105">
                  <c:v>20853465</c:v>
                </c:pt>
                <c:pt idx="106">
                  <c:v>17241855</c:v>
                </c:pt>
                <c:pt idx="107">
                  <c:v>8298067</c:v>
                </c:pt>
                <c:pt idx="108">
                  <c:v>14434886</c:v>
                </c:pt>
                <c:pt idx="109">
                  <c:v>13281458</c:v>
                </c:pt>
                <c:pt idx="110">
                  <c:v>18561305</c:v>
                </c:pt>
                <c:pt idx="111">
                  <c:v>25292310</c:v>
                </c:pt>
                <c:pt idx="112">
                  <c:v>25292310</c:v>
                </c:pt>
                <c:pt idx="113">
                  <c:v>12265128</c:v>
                </c:pt>
                <c:pt idx="114">
                  <c:v>16517876</c:v>
                </c:pt>
                <c:pt idx="115">
                  <c:v>11239280</c:v>
                </c:pt>
                <c:pt idx="116">
                  <c:v>25966938</c:v>
                </c:pt>
                <c:pt idx="117">
                  <c:v>10246803</c:v>
                </c:pt>
                <c:pt idx="118">
                  <c:v>26987742</c:v>
                </c:pt>
                <c:pt idx="119">
                  <c:v>14974641</c:v>
                </c:pt>
                <c:pt idx="120">
                  <c:v>24287868</c:v>
                </c:pt>
                <c:pt idx="121">
                  <c:v>13127149</c:v>
                </c:pt>
                <c:pt idx="122">
                  <c:v>12830886</c:v>
                </c:pt>
                <c:pt idx="123">
                  <c:v>34033543</c:v>
                </c:pt>
                <c:pt idx="124">
                  <c:v>21730942</c:v>
                </c:pt>
                <c:pt idx="125">
                  <c:v>14065612</c:v>
                </c:pt>
                <c:pt idx="126">
                  <c:v>18410911</c:v>
                </c:pt>
                <c:pt idx="127">
                  <c:v>19331260</c:v>
                </c:pt>
              </c:numCache>
            </c:numRef>
          </c:xVal>
          <c:yVal>
            <c:numRef>
              <c:f>'Cap Hit Regression Model'!$C$183:$C$310</c:f>
              <c:numCache>
                <c:formatCode>General</c:formatCode>
                <c:ptCount val="128"/>
                <c:pt idx="0">
                  <c:v>0.52655290091990548</c:v>
                </c:pt>
                <c:pt idx="1">
                  <c:v>-0.35427425888889413</c:v>
                </c:pt>
                <c:pt idx="2">
                  <c:v>0.7345385258872239</c:v>
                </c:pt>
                <c:pt idx="3">
                  <c:v>-0.3987506307393221</c:v>
                </c:pt>
                <c:pt idx="4">
                  <c:v>-0.33716043582756572</c:v>
                </c:pt>
                <c:pt idx="5">
                  <c:v>0.55832938192722281</c:v>
                </c:pt>
                <c:pt idx="6">
                  <c:v>-0.35772017830385638</c:v>
                </c:pt>
                <c:pt idx="7">
                  <c:v>0.51886137418932909</c:v>
                </c:pt>
                <c:pt idx="8">
                  <c:v>-0.22817404294198118</c:v>
                </c:pt>
                <c:pt idx="9">
                  <c:v>-0.54146935575466193</c:v>
                </c:pt>
                <c:pt idx="10">
                  <c:v>-0.28712727978684616</c:v>
                </c:pt>
                <c:pt idx="11">
                  <c:v>0.71249116636843213</c:v>
                </c:pt>
                <c:pt idx="12">
                  <c:v>-0.25158411208850839</c:v>
                </c:pt>
                <c:pt idx="13">
                  <c:v>0.54033571199841213</c:v>
                </c:pt>
                <c:pt idx="14">
                  <c:v>0.52224163822081437</c:v>
                </c:pt>
                <c:pt idx="15">
                  <c:v>-0.32518666742205038</c:v>
                </c:pt>
                <c:pt idx="16">
                  <c:v>0.48074107552872047</c:v>
                </c:pt>
                <c:pt idx="17">
                  <c:v>-0.30793281681927237</c:v>
                </c:pt>
                <c:pt idx="18">
                  <c:v>0.64747792807363347</c:v>
                </c:pt>
                <c:pt idx="19">
                  <c:v>-0.45125821174918335</c:v>
                </c:pt>
                <c:pt idx="20">
                  <c:v>-0.32682300929268526</c:v>
                </c:pt>
                <c:pt idx="21">
                  <c:v>-0.2793248052234279</c:v>
                </c:pt>
                <c:pt idx="22">
                  <c:v>0.5371628303574143</c:v>
                </c:pt>
                <c:pt idx="23">
                  <c:v>-0.58394941915903742</c:v>
                </c:pt>
                <c:pt idx="24">
                  <c:v>-0.52023041312064944</c:v>
                </c:pt>
                <c:pt idx="25">
                  <c:v>-0.31124081894499289</c:v>
                </c:pt>
                <c:pt idx="26">
                  <c:v>-0.3358873578771055</c:v>
                </c:pt>
                <c:pt idx="27">
                  <c:v>0.64500583622029717</c:v>
                </c:pt>
                <c:pt idx="28">
                  <c:v>0.67057109255593517</c:v>
                </c:pt>
                <c:pt idx="29">
                  <c:v>0.5518056555311619</c:v>
                </c:pt>
                <c:pt idx="30">
                  <c:v>0.41605644735299463</c:v>
                </c:pt>
                <c:pt idx="31">
                  <c:v>-0.52438605647085845</c:v>
                </c:pt>
                <c:pt idx="32">
                  <c:v>0.50942165331527023</c:v>
                </c:pt>
                <c:pt idx="33">
                  <c:v>-0.34935819967456744</c:v>
                </c:pt>
                <c:pt idx="34">
                  <c:v>-0.25725431001528221</c:v>
                </c:pt>
                <c:pt idx="35">
                  <c:v>-0.324769007727091</c:v>
                </c:pt>
                <c:pt idx="36">
                  <c:v>0.66746673922403188</c:v>
                </c:pt>
                <c:pt idx="37">
                  <c:v>-0.40002446880364151</c:v>
                </c:pt>
                <c:pt idx="38">
                  <c:v>0.58808917431810959</c:v>
                </c:pt>
                <c:pt idx="39">
                  <c:v>0.49785223235614895</c:v>
                </c:pt>
                <c:pt idx="40">
                  <c:v>-0.36216470652690524</c:v>
                </c:pt>
                <c:pt idx="41">
                  <c:v>0.38337295907940416</c:v>
                </c:pt>
                <c:pt idx="42">
                  <c:v>-0.25450963232250667</c:v>
                </c:pt>
                <c:pt idx="43">
                  <c:v>0.51565192977624319</c:v>
                </c:pt>
                <c:pt idx="44">
                  <c:v>-0.2710047672390597</c:v>
                </c:pt>
                <c:pt idx="45">
                  <c:v>0.54618164330920271</c:v>
                </c:pt>
                <c:pt idx="46">
                  <c:v>-0.49559204333437401</c:v>
                </c:pt>
                <c:pt idx="47">
                  <c:v>-0.41611048371169651</c:v>
                </c:pt>
                <c:pt idx="48">
                  <c:v>-0.55843541531140417</c:v>
                </c:pt>
                <c:pt idx="49">
                  <c:v>-0.33429836767526999</c:v>
                </c:pt>
                <c:pt idx="50">
                  <c:v>-0.53715597932789083</c:v>
                </c:pt>
                <c:pt idx="51">
                  <c:v>0.4886537444119875</c:v>
                </c:pt>
                <c:pt idx="52">
                  <c:v>0.64270874633940167</c:v>
                </c:pt>
                <c:pt idx="53">
                  <c:v>-0.51392632988735854</c:v>
                </c:pt>
                <c:pt idx="54">
                  <c:v>0.58219520906550948</c:v>
                </c:pt>
                <c:pt idx="55">
                  <c:v>-0.42494986072281249</c:v>
                </c:pt>
                <c:pt idx="56">
                  <c:v>-0.4892558116417921</c:v>
                </c:pt>
                <c:pt idx="57">
                  <c:v>-0.44246135723772284</c:v>
                </c:pt>
                <c:pt idx="58">
                  <c:v>0.49910163006658093</c:v>
                </c:pt>
                <c:pt idx="59">
                  <c:v>0.53277038304212965</c:v>
                </c:pt>
                <c:pt idx="60">
                  <c:v>-0.28193812040813693</c:v>
                </c:pt>
                <c:pt idx="61">
                  <c:v>0.43091192985615789</c:v>
                </c:pt>
                <c:pt idx="62">
                  <c:v>-0.56326156496536295</c:v>
                </c:pt>
                <c:pt idx="63">
                  <c:v>0.42525884691252147</c:v>
                </c:pt>
                <c:pt idx="64">
                  <c:v>0.56666490332209152</c:v>
                </c:pt>
                <c:pt idx="65">
                  <c:v>-0.25369907864978192</c:v>
                </c:pt>
                <c:pt idx="66">
                  <c:v>0.6103904253302872</c:v>
                </c:pt>
                <c:pt idx="67">
                  <c:v>-0.31557466484342317</c:v>
                </c:pt>
                <c:pt idx="68">
                  <c:v>0.73428963521952573</c:v>
                </c:pt>
                <c:pt idx="69">
                  <c:v>-0.46646223882182958</c:v>
                </c:pt>
                <c:pt idx="70">
                  <c:v>-0.41987741907158305</c:v>
                </c:pt>
                <c:pt idx="71">
                  <c:v>-0.30154137090102806</c:v>
                </c:pt>
                <c:pt idx="72">
                  <c:v>0.67074709357863205</c:v>
                </c:pt>
                <c:pt idx="73">
                  <c:v>-0.44061822965998998</c:v>
                </c:pt>
                <c:pt idx="74">
                  <c:v>-0.3438184452553244</c:v>
                </c:pt>
                <c:pt idx="75">
                  <c:v>0.54146687513246317</c:v>
                </c:pt>
                <c:pt idx="76">
                  <c:v>-0.27340208889871909</c:v>
                </c:pt>
                <c:pt idx="77">
                  <c:v>0.69416206666165436</c:v>
                </c:pt>
                <c:pt idx="78">
                  <c:v>-0.41967104118206922</c:v>
                </c:pt>
                <c:pt idx="79">
                  <c:v>-0.55383913921501049</c:v>
                </c:pt>
                <c:pt idx="80">
                  <c:v>-0.3851968011650333</c:v>
                </c:pt>
                <c:pt idx="81">
                  <c:v>-0.23349646635869481</c:v>
                </c:pt>
                <c:pt idx="82">
                  <c:v>0.61728295530341604</c:v>
                </c:pt>
                <c:pt idx="83">
                  <c:v>-0.2269116126246952</c:v>
                </c:pt>
                <c:pt idx="84">
                  <c:v>-0.32579437863377947</c:v>
                </c:pt>
                <c:pt idx="85">
                  <c:v>-0.54013139420345846</c:v>
                </c:pt>
                <c:pt idx="86">
                  <c:v>0.55066255458947311</c:v>
                </c:pt>
                <c:pt idx="87">
                  <c:v>0.40010455927729394</c:v>
                </c:pt>
                <c:pt idx="88">
                  <c:v>-0.49184631640633858</c:v>
                </c:pt>
                <c:pt idx="89">
                  <c:v>-0.31306783373000818</c:v>
                </c:pt>
                <c:pt idx="90">
                  <c:v>0.53424671618437203</c:v>
                </c:pt>
                <c:pt idx="91">
                  <c:v>-0.48685686131168221</c:v>
                </c:pt>
                <c:pt idx="92">
                  <c:v>-0.25767406304418394</c:v>
                </c:pt>
                <c:pt idx="93">
                  <c:v>-0.41132834519125722</c:v>
                </c:pt>
                <c:pt idx="94">
                  <c:v>0.44056236757517864</c:v>
                </c:pt>
                <c:pt idx="95">
                  <c:v>0.49283013563745537</c:v>
                </c:pt>
                <c:pt idx="96">
                  <c:v>-0.32945763447994547</c:v>
                </c:pt>
                <c:pt idx="97">
                  <c:v>-0.4308726413901518</c:v>
                </c:pt>
                <c:pt idx="98">
                  <c:v>0.57646771841171862</c:v>
                </c:pt>
                <c:pt idx="99">
                  <c:v>-0.2797462313564239</c:v>
                </c:pt>
                <c:pt idx="100">
                  <c:v>0.69500418221688887</c:v>
                </c:pt>
                <c:pt idx="101">
                  <c:v>-0.47859256593911381</c:v>
                </c:pt>
                <c:pt idx="102">
                  <c:v>-0.28119730684110794</c:v>
                </c:pt>
                <c:pt idx="103">
                  <c:v>-0.43718958370258054</c:v>
                </c:pt>
                <c:pt idx="104">
                  <c:v>0.71346268359731968</c:v>
                </c:pt>
                <c:pt idx="105">
                  <c:v>0.53160758609379632</c:v>
                </c:pt>
                <c:pt idx="106">
                  <c:v>-0.49733698635493284</c:v>
                </c:pt>
                <c:pt idx="107">
                  <c:v>-0.26344952083592715</c:v>
                </c:pt>
                <c:pt idx="108">
                  <c:v>-0.37558660380093001</c:v>
                </c:pt>
                <c:pt idx="109">
                  <c:v>0.74948469607083967</c:v>
                </c:pt>
                <c:pt idx="110">
                  <c:v>-0.42820196710944125</c:v>
                </c:pt>
                <c:pt idx="111">
                  <c:v>0.48993139618898862</c:v>
                </c:pt>
                <c:pt idx="112">
                  <c:v>0.66053343223417527</c:v>
                </c:pt>
                <c:pt idx="113">
                  <c:v>-0.36732053163470973</c:v>
                </c:pt>
                <c:pt idx="114">
                  <c:v>0.60130448119810909</c:v>
                </c:pt>
                <c:pt idx="115">
                  <c:v>-0.35885949687895624</c:v>
                </c:pt>
                <c:pt idx="116">
                  <c:v>0.67796279002623849</c:v>
                </c:pt>
                <c:pt idx="117">
                  <c:v>-0.40146487627097571</c:v>
                </c:pt>
                <c:pt idx="118">
                  <c:v>-0.35427387018995282</c:v>
                </c:pt>
                <c:pt idx="119">
                  <c:v>-0.54134332502855709</c:v>
                </c:pt>
                <c:pt idx="120">
                  <c:v>-0.41586149762702418</c:v>
                </c:pt>
                <c:pt idx="121">
                  <c:v>-0.55011819037051013</c:v>
                </c:pt>
                <c:pt idx="122">
                  <c:v>0.5298137327578929</c:v>
                </c:pt>
                <c:pt idx="123">
                  <c:v>-0.49108650798613657</c:v>
                </c:pt>
                <c:pt idx="124">
                  <c:v>-0.29732490573899895</c:v>
                </c:pt>
                <c:pt idx="125">
                  <c:v>0.57729143377837455</c:v>
                </c:pt>
                <c:pt idx="126">
                  <c:v>-0.57855508179052706</c:v>
                </c:pt>
                <c:pt idx="127">
                  <c:v>0.5895146048481833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49-474F-A15D-D05B77AA0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70832"/>
        <c:axId val="826171248"/>
      </c:scatterChart>
      <c:valAx>
        <c:axId val="82617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WR Cap Hit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826171248"/>
        <c:crosses val="autoZero"/>
        <c:crossBetween val="midCat"/>
      </c:valAx>
      <c:valAx>
        <c:axId val="826171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708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DL Cap Hit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Sheet4!$D$2:$D$129</c:f>
              <c:numCache>
                <c:formatCode>#,##0</c:formatCode>
                <c:ptCount val="128"/>
                <c:pt idx="0">
                  <c:v>44893171</c:v>
                </c:pt>
                <c:pt idx="1">
                  <c:v>23243047</c:v>
                </c:pt>
                <c:pt idx="2">
                  <c:v>18078850</c:v>
                </c:pt>
                <c:pt idx="3">
                  <c:v>34973797</c:v>
                </c:pt>
                <c:pt idx="4">
                  <c:v>32457099</c:v>
                </c:pt>
                <c:pt idx="5">
                  <c:v>42309667</c:v>
                </c:pt>
                <c:pt idx="6">
                  <c:v>22622158</c:v>
                </c:pt>
                <c:pt idx="7">
                  <c:v>23607371</c:v>
                </c:pt>
                <c:pt idx="8">
                  <c:v>15572249</c:v>
                </c:pt>
                <c:pt idx="9">
                  <c:v>41014890</c:v>
                </c:pt>
                <c:pt idx="10">
                  <c:v>16895108</c:v>
                </c:pt>
                <c:pt idx="11">
                  <c:v>10522352</c:v>
                </c:pt>
                <c:pt idx="12">
                  <c:v>13229999</c:v>
                </c:pt>
                <c:pt idx="13">
                  <c:v>46997427</c:v>
                </c:pt>
                <c:pt idx="14">
                  <c:v>29909788</c:v>
                </c:pt>
                <c:pt idx="15">
                  <c:v>20106714</c:v>
                </c:pt>
                <c:pt idx="16">
                  <c:v>39192754</c:v>
                </c:pt>
                <c:pt idx="17">
                  <c:v>19180174</c:v>
                </c:pt>
                <c:pt idx="18">
                  <c:v>39333988</c:v>
                </c:pt>
                <c:pt idx="19">
                  <c:v>42722187</c:v>
                </c:pt>
                <c:pt idx="20">
                  <c:v>27497241</c:v>
                </c:pt>
                <c:pt idx="21">
                  <c:v>10885853</c:v>
                </c:pt>
                <c:pt idx="22">
                  <c:v>13807191</c:v>
                </c:pt>
                <c:pt idx="23">
                  <c:v>33110598</c:v>
                </c:pt>
                <c:pt idx="24">
                  <c:v>29242629</c:v>
                </c:pt>
                <c:pt idx="25">
                  <c:v>22031170</c:v>
                </c:pt>
                <c:pt idx="26">
                  <c:v>24918618</c:v>
                </c:pt>
                <c:pt idx="27">
                  <c:v>19934866</c:v>
                </c:pt>
                <c:pt idx="28">
                  <c:v>17629637</c:v>
                </c:pt>
                <c:pt idx="29">
                  <c:v>25316788</c:v>
                </c:pt>
                <c:pt idx="30">
                  <c:v>42414405</c:v>
                </c:pt>
                <c:pt idx="31">
                  <c:v>20653756</c:v>
                </c:pt>
                <c:pt idx="32">
                  <c:v>52069306</c:v>
                </c:pt>
                <c:pt idx="33">
                  <c:v>27061045</c:v>
                </c:pt>
                <c:pt idx="34">
                  <c:v>19430612</c:v>
                </c:pt>
                <c:pt idx="35">
                  <c:v>19865850</c:v>
                </c:pt>
                <c:pt idx="36">
                  <c:v>32691302</c:v>
                </c:pt>
                <c:pt idx="37">
                  <c:v>33001103</c:v>
                </c:pt>
                <c:pt idx="38">
                  <c:v>32230944</c:v>
                </c:pt>
                <c:pt idx="39">
                  <c:v>31921708</c:v>
                </c:pt>
                <c:pt idx="40">
                  <c:v>22984091</c:v>
                </c:pt>
                <c:pt idx="41">
                  <c:v>48420128</c:v>
                </c:pt>
                <c:pt idx="42">
                  <c:v>20426192</c:v>
                </c:pt>
                <c:pt idx="43">
                  <c:v>26649498</c:v>
                </c:pt>
                <c:pt idx="44">
                  <c:v>23402156</c:v>
                </c:pt>
                <c:pt idx="45">
                  <c:v>45496203</c:v>
                </c:pt>
                <c:pt idx="46">
                  <c:v>31234919</c:v>
                </c:pt>
                <c:pt idx="47">
                  <c:v>43428542</c:v>
                </c:pt>
                <c:pt idx="48">
                  <c:v>26879478</c:v>
                </c:pt>
                <c:pt idx="49">
                  <c:v>24656941</c:v>
                </c:pt>
                <c:pt idx="50">
                  <c:v>40965221</c:v>
                </c:pt>
                <c:pt idx="51">
                  <c:v>37822068</c:v>
                </c:pt>
                <c:pt idx="52">
                  <c:v>23068232</c:v>
                </c:pt>
                <c:pt idx="53">
                  <c:v>35040418</c:v>
                </c:pt>
                <c:pt idx="54">
                  <c:v>15596388</c:v>
                </c:pt>
                <c:pt idx="55">
                  <c:v>18995749</c:v>
                </c:pt>
                <c:pt idx="56">
                  <c:v>32071368</c:v>
                </c:pt>
                <c:pt idx="57">
                  <c:v>34023211</c:v>
                </c:pt>
                <c:pt idx="58">
                  <c:v>29600110</c:v>
                </c:pt>
                <c:pt idx="59">
                  <c:v>20859879</c:v>
                </c:pt>
                <c:pt idx="60">
                  <c:v>11144285</c:v>
                </c:pt>
                <c:pt idx="61">
                  <c:v>33593498</c:v>
                </c:pt>
                <c:pt idx="62">
                  <c:v>38518524</c:v>
                </c:pt>
                <c:pt idx="63">
                  <c:v>31133362</c:v>
                </c:pt>
                <c:pt idx="64">
                  <c:v>46958168</c:v>
                </c:pt>
                <c:pt idx="65">
                  <c:v>10440743</c:v>
                </c:pt>
                <c:pt idx="66">
                  <c:v>10415951</c:v>
                </c:pt>
                <c:pt idx="67">
                  <c:v>20551194</c:v>
                </c:pt>
                <c:pt idx="68">
                  <c:v>20573423</c:v>
                </c:pt>
                <c:pt idx="69">
                  <c:v>31749685</c:v>
                </c:pt>
                <c:pt idx="70">
                  <c:v>35700710</c:v>
                </c:pt>
                <c:pt idx="71">
                  <c:v>31602528</c:v>
                </c:pt>
                <c:pt idx="72">
                  <c:v>25398512</c:v>
                </c:pt>
                <c:pt idx="73">
                  <c:v>37444415</c:v>
                </c:pt>
                <c:pt idx="74">
                  <c:v>37970172</c:v>
                </c:pt>
                <c:pt idx="75">
                  <c:v>25616765</c:v>
                </c:pt>
                <c:pt idx="76">
                  <c:v>19510137</c:v>
                </c:pt>
                <c:pt idx="77">
                  <c:v>21002552</c:v>
                </c:pt>
                <c:pt idx="78">
                  <c:v>15894216</c:v>
                </c:pt>
                <c:pt idx="79">
                  <c:v>38608227</c:v>
                </c:pt>
                <c:pt idx="80">
                  <c:v>40695017</c:v>
                </c:pt>
                <c:pt idx="81">
                  <c:v>9505194</c:v>
                </c:pt>
                <c:pt idx="82">
                  <c:v>29221523</c:v>
                </c:pt>
                <c:pt idx="83">
                  <c:v>11450911</c:v>
                </c:pt>
                <c:pt idx="84">
                  <c:v>18218693</c:v>
                </c:pt>
                <c:pt idx="85">
                  <c:v>24830065</c:v>
                </c:pt>
                <c:pt idx="86">
                  <c:v>9096104</c:v>
                </c:pt>
                <c:pt idx="87">
                  <c:v>37796633</c:v>
                </c:pt>
                <c:pt idx="88">
                  <c:v>40742096</c:v>
                </c:pt>
                <c:pt idx="89">
                  <c:v>33346291</c:v>
                </c:pt>
                <c:pt idx="90">
                  <c:v>24925435</c:v>
                </c:pt>
                <c:pt idx="91">
                  <c:v>29556492</c:v>
                </c:pt>
                <c:pt idx="92">
                  <c:v>10771447</c:v>
                </c:pt>
                <c:pt idx="93">
                  <c:v>30861092</c:v>
                </c:pt>
                <c:pt idx="94">
                  <c:v>46630155</c:v>
                </c:pt>
                <c:pt idx="95">
                  <c:v>26833057</c:v>
                </c:pt>
                <c:pt idx="96" formatCode="&quot;$&quot;#,##0_);[Red]\(&quot;$&quot;#,##0\)">
                  <c:v>32413909</c:v>
                </c:pt>
                <c:pt idx="97" formatCode="&quot;$&quot;#,##0_);[Red]\(&quot;$&quot;#,##0\)">
                  <c:v>38244972</c:v>
                </c:pt>
                <c:pt idx="98" formatCode="&quot;$&quot;#,##0_);[Red]\(&quot;$&quot;#,##0\)">
                  <c:v>17020868</c:v>
                </c:pt>
                <c:pt idx="99" formatCode="&quot;$&quot;#,##0_);[Red]\(&quot;$&quot;#,##0\)">
                  <c:v>17514689</c:v>
                </c:pt>
                <c:pt idx="100" formatCode="&quot;$&quot;#,##0_);[Red]\(&quot;$&quot;#,##0\)">
                  <c:v>9561330</c:v>
                </c:pt>
                <c:pt idx="101" formatCode="&quot;$&quot;#,##0_);[Red]\(&quot;$&quot;#,##0\)">
                  <c:v>35609625</c:v>
                </c:pt>
                <c:pt idx="102" formatCode="&quot;$&quot;#,##0_);[Red]\(&quot;$&quot;#,##0\)">
                  <c:v>15435859</c:v>
                </c:pt>
                <c:pt idx="103" formatCode="&quot;$&quot;#,##0_);[Red]\(&quot;$&quot;#,##0\)">
                  <c:v>18441798</c:v>
                </c:pt>
                <c:pt idx="104" formatCode="&quot;$&quot;#,##0_);[Red]\(&quot;$&quot;#,##0\)">
                  <c:v>20244649</c:v>
                </c:pt>
                <c:pt idx="105" formatCode="&quot;$&quot;#,##0_);[Red]\(&quot;$&quot;#,##0\)">
                  <c:v>20408109</c:v>
                </c:pt>
                <c:pt idx="106" formatCode="&quot;$&quot;#,##0_);[Red]\(&quot;$&quot;#,##0\)">
                  <c:v>50991496</c:v>
                </c:pt>
                <c:pt idx="107" formatCode="&quot;$&quot;#,##0_);[Red]\(&quot;$&quot;#,##0\)">
                  <c:v>11879403</c:v>
                </c:pt>
                <c:pt idx="108" formatCode="&quot;$&quot;#,##0_);[Red]\(&quot;$&quot;#,##0\)">
                  <c:v>19807123</c:v>
                </c:pt>
                <c:pt idx="109" formatCode="&quot;$&quot;#,##0_);[Red]\(&quot;$&quot;#,##0\)">
                  <c:v>14751750</c:v>
                </c:pt>
                <c:pt idx="110" formatCode="&quot;$&quot;#,##0_);[Red]\(&quot;$&quot;#,##0\)">
                  <c:v>12216679</c:v>
                </c:pt>
                <c:pt idx="111" formatCode="&quot;$&quot;#,##0_);[Red]\(&quot;$&quot;#,##0\)">
                  <c:v>31350583</c:v>
                </c:pt>
                <c:pt idx="112" formatCode="&quot;$&quot;#,##0_);[Red]\(&quot;$&quot;#,##0\)">
                  <c:v>33927142</c:v>
                </c:pt>
                <c:pt idx="113" formatCode="&quot;$&quot;#,##0_);[Red]\(&quot;$&quot;#,##0\)">
                  <c:v>6724656</c:v>
                </c:pt>
                <c:pt idx="114" formatCode="&quot;$&quot;#,##0_);[Red]\(&quot;$&quot;#,##0\)">
                  <c:v>36658292</c:v>
                </c:pt>
                <c:pt idx="115" formatCode="&quot;$&quot;#,##0_);[Red]\(&quot;$&quot;#,##0\)">
                  <c:v>11701129</c:v>
                </c:pt>
                <c:pt idx="116" formatCode="&quot;$&quot;#,##0_);[Red]\(&quot;$&quot;#,##0\)">
                  <c:v>20570010</c:v>
                </c:pt>
                <c:pt idx="117" formatCode="&quot;$&quot;#,##0_);[Red]\(&quot;$&quot;#,##0\)">
                  <c:v>6650881</c:v>
                </c:pt>
                <c:pt idx="118" formatCode="&quot;$&quot;#,##0_);[Red]\(&quot;$&quot;#,##0\)">
                  <c:v>2637451</c:v>
                </c:pt>
                <c:pt idx="119" formatCode="&quot;$&quot;#,##0_);[Red]\(&quot;$&quot;#,##0\)">
                  <c:v>36673595</c:v>
                </c:pt>
                <c:pt idx="120" formatCode="&quot;$&quot;#,##0_);[Red]\(&quot;$&quot;#,##0\)">
                  <c:v>20579225</c:v>
                </c:pt>
                <c:pt idx="121" formatCode="&quot;$&quot;#,##0_);[Red]\(&quot;$&quot;#,##0\)">
                  <c:v>43018046</c:v>
                </c:pt>
                <c:pt idx="122" formatCode="&quot;$&quot;#,##0_);[Red]\(&quot;$&quot;#,##0\)">
                  <c:v>23460324</c:v>
                </c:pt>
                <c:pt idx="123" formatCode="&quot;$&quot;#,##0_);[Red]\(&quot;$&quot;#,##0\)">
                  <c:v>48960168</c:v>
                </c:pt>
                <c:pt idx="124" formatCode="&quot;$&quot;#,##0_);[Red]\(&quot;$&quot;#,##0\)">
                  <c:v>22548633</c:v>
                </c:pt>
                <c:pt idx="125" formatCode="&quot;$&quot;#,##0_);[Red]\(&quot;$&quot;#,##0\)">
                  <c:v>41348549</c:v>
                </c:pt>
                <c:pt idx="126" formatCode="&quot;$&quot;#,##0_);[Red]\(&quot;$&quot;#,##0\)">
                  <c:v>21265578</c:v>
                </c:pt>
                <c:pt idx="127" formatCode="&quot;$&quot;#,##0_);[Red]\(&quot;$&quot;#,##0\)">
                  <c:v>10624024</c:v>
                </c:pt>
              </c:numCache>
            </c:numRef>
          </c:xVal>
          <c:yVal>
            <c:numRef>
              <c:f>'Cap Hit Regression Model'!$C$183:$C$310</c:f>
              <c:numCache>
                <c:formatCode>General</c:formatCode>
                <c:ptCount val="128"/>
                <c:pt idx="0">
                  <c:v>0.52655290091990548</c:v>
                </c:pt>
                <c:pt idx="1">
                  <c:v>-0.35427425888889413</c:v>
                </c:pt>
                <c:pt idx="2">
                  <c:v>0.7345385258872239</c:v>
                </c:pt>
                <c:pt idx="3">
                  <c:v>-0.3987506307393221</c:v>
                </c:pt>
                <c:pt idx="4">
                  <c:v>-0.33716043582756572</c:v>
                </c:pt>
                <c:pt idx="5">
                  <c:v>0.55832938192722281</c:v>
                </c:pt>
                <c:pt idx="6">
                  <c:v>-0.35772017830385638</c:v>
                </c:pt>
                <c:pt idx="7">
                  <c:v>0.51886137418932909</c:v>
                </c:pt>
                <c:pt idx="8">
                  <c:v>-0.22817404294198118</c:v>
                </c:pt>
                <c:pt idx="9">
                  <c:v>-0.54146935575466193</c:v>
                </c:pt>
                <c:pt idx="10">
                  <c:v>-0.28712727978684616</c:v>
                </c:pt>
                <c:pt idx="11">
                  <c:v>0.71249116636843213</c:v>
                </c:pt>
                <c:pt idx="12">
                  <c:v>-0.25158411208850839</c:v>
                </c:pt>
                <c:pt idx="13">
                  <c:v>0.54033571199841213</c:v>
                </c:pt>
                <c:pt idx="14">
                  <c:v>0.52224163822081437</c:v>
                </c:pt>
                <c:pt idx="15">
                  <c:v>-0.32518666742205038</c:v>
                </c:pt>
                <c:pt idx="16">
                  <c:v>0.48074107552872047</c:v>
                </c:pt>
                <c:pt idx="17">
                  <c:v>-0.30793281681927237</c:v>
                </c:pt>
                <c:pt idx="18">
                  <c:v>0.64747792807363347</c:v>
                </c:pt>
                <c:pt idx="19">
                  <c:v>-0.45125821174918335</c:v>
                </c:pt>
                <c:pt idx="20">
                  <c:v>-0.32682300929268526</c:v>
                </c:pt>
                <c:pt idx="21">
                  <c:v>-0.2793248052234279</c:v>
                </c:pt>
                <c:pt idx="22">
                  <c:v>0.5371628303574143</c:v>
                </c:pt>
                <c:pt idx="23">
                  <c:v>-0.58394941915903742</c:v>
                </c:pt>
                <c:pt idx="24">
                  <c:v>-0.52023041312064944</c:v>
                </c:pt>
                <c:pt idx="25">
                  <c:v>-0.31124081894499289</c:v>
                </c:pt>
                <c:pt idx="26">
                  <c:v>-0.3358873578771055</c:v>
                </c:pt>
                <c:pt idx="27">
                  <c:v>0.64500583622029717</c:v>
                </c:pt>
                <c:pt idx="28">
                  <c:v>0.67057109255593517</c:v>
                </c:pt>
                <c:pt idx="29">
                  <c:v>0.5518056555311619</c:v>
                </c:pt>
                <c:pt idx="30">
                  <c:v>0.41605644735299463</c:v>
                </c:pt>
                <c:pt idx="31">
                  <c:v>-0.52438605647085845</c:v>
                </c:pt>
                <c:pt idx="32">
                  <c:v>0.50942165331527023</c:v>
                </c:pt>
                <c:pt idx="33">
                  <c:v>-0.34935819967456744</c:v>
                </c:pt>
                <c:pt idx="34">
                  <c:v>-0.25725431001528221</c:v>
                </c:pt>
                <c:pt idx="35">
                  <c:v>-0.324769007727091</c:v>
                </c:pt>
                <c:pt idx="36">
                  <c:v>0.66746673922403188</c:v>
                </c:pt>
                <c:pt idx="37">
                  <c:v>-0.40002446880364151</c:v>
                </c:pt>
                <c:pt idx="38">
                  <c:v>0.58808917431810959</c:v>
                </c:pt>
                <c:pt idx="39">
                  <c:v>0.49785223235614895</c:v>
                </c:pt>
                <c:pt idx="40">
                  <c:v>-0.36216470652690524</c:v>
                </c:pt>
                <c:pt idx="41">
                  <c:v>0.38337295907940416</c:v>
                </c:pt>
                <c:pt idx="42">
                  <c:v>-0.25450963232250667</c:v>
                </c:pt>
                <c:pt idx="43">
                  <c:v>0.51565192977624319</c:v>
                </c:pt>
                <c:pt idx="44">
                  <c:v>-0.2710047672390597</c:v>
                </c:pt>
                <c:pt idx="45">
                  <c:v>0.54618164330920271</c:v>
                </c:pt>
                <c:pt idx="46">
                  <c:v>-0.49559204333437401</c:v>
                </c:pt>
                <c:pt idx="47">
                  <c:v>-0.41611048371169651</c:v>
                </c:pt>
                <c:pt idx="48">
                  <c:v>-0.55843541531140417</c:v>
                </c:pt>
                <c:pt idx="49">
                  <c:v>-0.33429836767526999</c:v>
                </c:pt>
                <c:pt idx="50">
                  <c:v>-0.53715597932789083</c:v>
                </c:pt>
                <c:pt idx="51">
                  <c:v>0.4886537444119875</c:v>
                </c:pt>
                <c:pt idx="52">
                  <c:v>0.64270874633940167</c:v>
                </c:pt>
                <c:pt idx="53">
                  <c:v>-0.51392632988735854</c:v>
                </c:pt>
                <c:pt idx="54">
                  <c:v>0.58219520906550948</c:v>
                </c:pt>
                <c:pt idx="55">
                  <c:v>-0.42494986072281249</c:v>
                </c:pt>
                <c:pt idx="56">
                  <c:v>-0.4892558116417921</c:v>
                </c:pt>
                <c:pt idx="57">
                  <c:v>-0.44246135723772284</c:v>
                </c:pt>
                <c:pt idx="58">
                  <c:v>0.49910163006658093</c:v>
                </c:pt>
                <c:pt idx="59">
                  <c:v>0.53277038304212965</c:v>
                </c:pt>
                <c:pt idx="60">
                  <c:v>-0.28193812040813693</c:v>
                </c:pt>
                <c:pt idx="61">
                  <c:v>0.43091192985615789</c:v>
                </c:pt>
                <c:pt idx="62">
                  <c:v>-0.56326156496536295</c:v>
                </c:pt>
                <c:pt idx="63">
                  <c:v>0.42525884691252147</c:v>
                </c:pt>
                <c:pt idx="64">
                  <c:v>0.56666490332209152</c:v>
                </c:pt>
                <c:pt idx="65">
                  <c:v>-0.25369907864978192</c:v>
                </c:pt>
                <c:pt idx="66">
                  <c:v>0.6103904253302872</c:v>
                </c:pt>
                <c:pt idx="67">
                  <c:v>-0.31557466484342317</c:v>
                </c:pt>
                <c:pt idx="68">
                  <c:v>0.73428963521952573</c:v>
                </c:pt>
                <c:pt idx="69">
                  <c:v>-0.46646223882182958</c:v>
                </c:pt>
                <c:pt idx="70">
                  <c:v>-0.41987741907158305</c:v>
                </c:pt>
                <c:pt idx="71">
                  <c:v>-0.30154137090102806</c:v>
                </c:pt>
                <c:pt idx="72">
                  <c:v>0.67074709357863205</c:v>
                </c:pt>
                <c:pt idx="73">
                  <c:v>-0.44061822965998998</c:v>
                </c:pt>
                <c:pt idx="74">
                  <c:v>-0.3438184452553244</c:v>
                </c:pt>
                <c:pt idx="75">
                  <c:v>0.54146687513246317</c:v>
                </c:pt>
                <c:pt idx="76">
                  <c:v>-0.27340208889871909</c:v>
                </c:pt>
                <c:pt idx="77">
                  <c:v>0.69416206666165436</c:v>
                </c:pt>
                <c:pt idx="78">
                  <c:v>-0.41967104118206922</c:v>
                </c:pt>
                <c:pt idx="79">
                  <c:v>-0.55383913921501049</c:v>
                </c:pt>
                <c:pt idx="80">
                  <c:v>-0.3851968011650333</c:v>
                </c:pt>
                <c:pt idx="81">
                  <c:v>-0.23349646635869481</c:v>
                </c:pt>
                <c:pt idx="82">
                  <c:v>0.61728295530341604</c:v>
                </c:pt>
                <c:pt idx="83">
                  <c:v>-0.2269116126246952</c:v>
                </c:pt>
                <c:pt idx="84">
                  <c:v>-0.32579437863377947</c:v>
                </c:pt>
                <c:pt idx="85">
                  <c:v>-0.54013139420345846</c:v>
                </c:pt>
                <c:pt idx="86">
                  <c:v>0.55066255458947311</c:v>
                </c:pt>
                <c:pt idx="87">
                  <c:v>0.40010455927729394</c:v>
                </c:pt>
                <c:pt idx="88">
                  <c:v>-0.49184631640633858</c:v>
                </c:pt>
                <c:pt idx="89">
                  <c:v>-0.31306783373000818</c:v>
                </c:pt>
                <c:pt idx="90">
                  <c:v>0.53424671618437203</c:v>
                </c:pt>
                <c:pt idx="91">
                  <c:v>-0.48685686131168221</c:v>
                </c:pt>
                <c:pt idx="92">
                  <c:v>-0.25767406304418394</c:v>
                </c:pt>
                <c:pt idx="93">
                  <c:v>-0.41132834519125722</c:v>
                </c:pt>
                <c:pt idx="94">
                  <c:v>0.44056236757517864</c:v>
                </c:pt>
                <c:pt idx="95">
                  <c:v>0.49283013563745537</c:v>
                </c:pt>
                <c:pt idx="96">
                  <c:v>-0.32945763447994547</c:v>
                </c:pt>
                <c:pt idx="97">
                  <c:v>-0.4308726413901518</c:v>
                </c:pt>
                <c:pt idx="98">
                  <c:v>0.57646771841171862</c:v>
                </c:pt>
                <c:pt idx="99">
                  <c:v>-0.2797462313564239</c:v>
                </c:pt>
                <c:pt idx="100">
                  <c:v>0.69500418221688887</c:v>
                </c:pt>
                <c:pt idx="101">
                  <c:v>-0.47859256593911381</c:v>
                </c:pt>
                <c:pt idx="102">
                  <c:v>-0.28119730684110794</c:v>
                </c:pt>
                <c:pt idx="103">
                  <c:v>-0.43718958370258054</c:v>
                </c:pt>
                <c:pt idx="104">
                  <c:v>0.71346268359731968</c:v>
                </c:pt>
                <c:pt idx="105">
                  <c:v>0.53160758609379632</c:v>
                </c:pt>
                <c:pt idx="106">
                  <c:v>-0.49733698635493284</c:v>
                </c:pt>
                <c:pt idx="107">
                  <c:v>-0.26344952083592715</c:v>
                </c:pt>
                <c:pt idx="108">
                  <c:v>-0.37558660380093001</c:v>
                </c:pt>
                <c:pt idx="109">
                  <c:v>0.74948469607083967</c:v>
                </c:pt>
                <c:pt idx="110">
                  <c:v>-0.42820196710944125</c:v>
                </c:pt>
                <c:pt idx="111">
                  <c:v>0.48993139618898862</c:v>
                </c:pt>
                <c:pt idx="112">
                  <c:v>0.66053343223417527</c:v>
                </c:pt>
                <c:pt idx="113">
                  <c:v>-0.36732053163470973</c:v>
                </c:pt>
                <c:pt idx="114">
                  <c:v>0.60130448119810909</c:v>
                </c:pt>
                <c:pt idx="115">
                  <c:v>-0.35885949687895624</c:v>
                </c:pt>
                <c:pt idx="116">
                  <c:v>0.67796279002623849</c:v>
                </c:pt>
                <c:pt idx="117">
                  <c:v>-0.40146487627097571</c:v>
                </c:pt>
                <c:pt idx="118">
                  <c:v>-0.35427387018995282</c:v>
                </c:pt>
                <c:pt idx="119">
                  <c:v>-0.54134332502855709</c:v>
                </c:pt>
                <c:pt idx="120">
                  <c:v>-0.41586149762702418</c:v>
                </c:pt>
                <c:pt idx="121">
                  <c:v>-0.55011819037051013</c:v>
                </c:pt>
                <c:pt idx="122">
                  <c:v>0.5298137327578929</c:v>
                </c:pt>
                <c:pt idx="123">
                  <c:v>-0.49108650798613657</c:v>
                </c:pt>
                <c:pt idx="124">
                  <c:v>-0.29732490573899895</c:v>
                </c:pt>
                <c:pt idx="125">
                  <c:v>0.57729143377837455</c:v>
                </c:pt>
                <c:pt idx="126">
                  <c:v>-0.57855508179052706</c:v>
                </c:pt>
                <c:pt idx="127">
                  <c:v>0.5895146048481833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9-42E3-A8A0-78D7665F5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671664"/>
        <c:axId val="629645872"/>
      </c:scatterChart>
      <c:valAx>
        <c:axId val="62967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DL Cap Hit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29645872"/>
        <c:crosses val="autoZero"/>
        <c:crossBetween val="midCat"/>
      </c:valAx>
      <c:valAx>
        <c:axId val="629645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671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QB Cap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Sheet4!$P$2:$P$129</c:f>
              <c:numCache>
                <c:formatCode>0.000%</c:formatCode>
                <c:ptCount val="128"/>
                <c:pt idx="0">
                  <c:v>5.4385416846552133E-2</c:v>
                </c:pt>
                <c:pt idx="1">
                  <c:v>3.5256415347462086E-2</c:v>
                </c:pt>
                <c:pt idx="2">
                  <c:v>1.4128919413389705E-2</c:v>
                </c:pt>
                <c:pt idx="3">
                  <c:v>3.1064145890591002E-2</c:v>
                </c:pt>
                <c:pt idx="4">
                  <c:v>1.6487995037715895E-2</c:v>
                </c:pt>
                <c:pt idx="5">
                  <c:v>4.2998472234752144E-2</c:v>
                </c:pt>
                <c:pt idx="6">
                  <c:v>5.2208375512438121E-2</c:v>
                </c:pt>
                <c:pt idx="7">
                  <c:v>0.14729363158844103</c:v>
                </c:pt>
                <c:pt idx="8">
                  <c:v>5.0821372200654325E-3</c:v>
                </c:pt>
                <c:pt idx="9">
                  <c:v>0.11374193024936356</c:v>
                </c:pt>
                <c:pt idx="10">
                  <c:v>3.7067677873114824E-2</c:v>
                </c:pt>
                <c:pt idx="11">
                  <c:v>6.0189765642417244E-2</c:v>
                </c:pt>
                <c:pt idx="12">
                  <c:v>2.3441169402476786E-2</c:v>
                </c:pt>
                <c:pt idx="13">
                  <c:v>4.0156095429848236E-2</c:v>
                </c:pt>
                <c:pt idx="14">
                  <c:v>0.11648968851178534</c:v>
                </c:pt>
                <c:pt idx="15">
                  <c:v>3.300029326790687E-2</c:v>
                </c:pt>
                <c:pt idx="16">
                  <c:v>8.3768804897393176E-2</c:v>
                </c:pt>
                <c:pt idx="17">
                  <c:v>3.9306633183916959E-2</c:v>
                </c:pt>
                <c:pt idx="18">
                  <c:v>7.2383258798542262E-3</c:v>
                </c:pt>
                <c:pt idx="19">
                  <c:v>5.4436011050205436E-2</c:v>
                </c:pt>
                <c:pt idx="20">
                  <c:v>1.8178946745595736E-2</c:v>
                </c:pt>
                <c:pt idx="21">
                  <c:v>5.4172959610447081E-2</c:v>
                </c:pt>
                <c:pt idx="22">
                  <c:v>0.14931553063479747</c:v>
                </c:pt>
                <c:pt idx="23">
                  <c:v>0.16523462234455474</c:v>
                </c:pt>
                <c:pt idx="24">
                  <c:v>0.14508102599425571</c:v>
                </c:pt>
                <c:pt idx="25">
                  <c:v>3.3008396659438027E-2</c:v>
                </c:pt>
                <c:pt idx="26">
                  <c:v>3.9192870268878209E-2</c:v>
                </c:pt>
                <c:pt idx="27">
                  <c:v>5.8224572868169538E-2</c:v>
                </c:pt>
                <c:pt idx="28">
                  <c:v>5.1084823557034205E-2</c:v>
                </c:pt>
                <c:pt idx="29">
                  <c:v>0.1085555594545094</c:v>
                </c:pt>
                <c:pt idx="30">
                  <c:v>0.1353145196877347</c:v>
                </c:pt>
                <c:pt idx="31">
                  <c:v>0.18528906179317833</c:v>
                </c:pt>
                <c:pt idx="32">
                  <c:v>2.6885515797478034E-2</c:v>
                </c:pt>
                <c:pt idx="33">
                  <c:v>3.9456457118996133E-2</c:v>
                </c:pt>
                <c:pt idx="34">
                  <c:v>6.2329194377107756E-3</c:v>
                </c:pt>
                <c:pt idx="35">
                  <c:v>4.5695513233353725E-2</c:v>
                </c:pt>
                <c:pt idx="36">
                  <c:v>1.3525243266970346E-2</c:v>
                </c:pt>
                <c:pt idx="37">
                  <c:v>3.291838748256061E-2</c:v>
                </c:pt>
                <c:pt idx="38">
                  <c:v>4.5220792911878256E-2</c:v>
                </c:pt>
                <c:pt idx="39">
                  <c:v>0.12200136504887325</c:v>
                </c:pt>
                <c:pt idx="40">
                  <c:v>4.6532610632493261E-2</c:v>
                </c:pt>
                <c:pt idx="41">
                  <c:v>0.1080447912906978</c:v>
                </c:pt>
                <c:pt idx="42">
                  <c:v>4.8712871832980436E-3</c:v>
                </c:pt>
                <c:pt idx="43">
                  <c:v>0.10387139875090627</c:v>
                </c:pt>
                <c:pt idx="44">
                  <c:v>8.1385578325842561E-3</c:v>
                </c:pt>
                <c:pt idx="45">
                  <c:v>2.4666775612774916E-2</c:v>
                </c:pt>
                <c:pt idx="46">
                  <c:v>0.10039895509437256</c:v>
                </c:pt>
                <c:pt idx="47">
                  <c:v>2.4676872443671866E-2</c:v>
                </c:pt>
                <c:pt idx="48">
                  <c:v>0.16420216086572395</c:v>
                </c:pt>
                <c:pt idx="49">
                  <c:v>3.0748439807694355E-2</c:v>
                </c:pt>
                <c:pt idx="50">
                  <c:v>9.3006701679140991E-2</c:v>
                </c:pt>
                <c:pt idx="51">
                  <c:v>0.11080309174798893</c:v>
                </c:pt>
                <c:pt idx="52">
                  <c:v>4.5564199553097602E-2</c:v>
                </c:pt>
                <c:pt idx="53">
                  <c:v>0.1058258286218275</c:v>
                </c:pt>
                <c:pt idx="54">
                  <c:v>0.1082767011548289</c:v>
                </c:pt>
                <c:pt idx="55">
                  <c:v>0.10596692220881336</c:v>
                </c:pt>
                <c:pt idx="56">
                  <c:v>9.5128330814721412E-2</c:v>
                </c:pt>
                <c:pt idx="57">
                  <c:v>6.8384497496315658E-2</c:v>
                </c:pt>
                <c:pt idx="58">
                  <c:v>0.12185554220749316</c:v>
                </c:pt>
                <c:pt idx="59">
                  <c:v>0.12509906407235294</c:v>
                </c:pt>
                <c:pt idx="60">
                  <c:v>4.1617622598624823E-2</c:v>
                </c:pt>
                <c:pt idx="61">
                  <c:v>0.1466987307523312</c:v>
                </c:pt>
                <c:pt idx="62">
                  <c:v>0.12878772025173529</c:v>
                </c:pt>
                <c:pt idx="63">
                  <c:v>0.15431037919983698</c:v>
                </c:pt>
                <c:pt idx="64">
                  <c:v>2.7541125013784647E-2</c:v>
                </c:pt>
                <c:pt idx="65">
                  <c:v>3.1293035925457825E-2</c:v>
                </c:pt>
                <c:pt idx="66">
                  <c:v>0.11026288636326932</c:v>
                </c:pt>
                <c:pt idx="67">
                  <c:v>3.6476176150420959E-2</c:v>
                </c:pt>
                <c:pt idx="68">
                  <c:v>1.1328014977456516E-2</c:v>
                </c:pt>
                <c:pt idx="69">
                  <c:v>8.7588896173966174E-2</c:v>
                </c:pt>
                <c:pt idx="70">
                  <c:v>3.4913350267362246E-2</c:v>
                </c:pt>
                <c:pt idx="71">
                  <c:v>4.3183707110017707E-3</c:v>
                </c:pt>
                <c:pt idx="72">
                  <c:v>1.9072766072416099E-2</c:v>
                </c:pt>
                <c:pt idx="73">
                  <c:v>4.7972833042016827E-2</c:v>
                </c:pt>
                <c:pt idx="74">
                  <c:v>2.8483285327620339E-3</c:v>
                </c:pt>
                <c:pt idx="75">
                  <c:v>0.1061566035184049</c:v>
                </c:pt>
                <c:pt idx="76">
                  <c:v>2.6889157432916286E-2</c:v>
                </c:pt>
                <c:pt idx="77">
                  <c:v>2.690443012120295E-2</c:v>
                </c:pt>
                <c:pt idx="78">
                  <c:v>0.12994828485648183</c:v>
                </c:pt>
                <c:pt idx="79">
                  <c:v>0.12493378373664367</c:v>
                </c:pt>
                <c:pt idx="80">
                  <c:v>1.1629533260935934E-2</c:v>
                </c:pt>
                <c:pt idx="81">
                  <c:v>2.3976783782355585E-2</c:v>
                </c:pt>
                <c:pt idx="82">
                  <c:v>5.5220518466636524E-2</c:v>
                </c:pt>
                <c:pt idx="83">
                  <c:v>1.937684659271938E-2</c:v>
                </c:pt>
                <c:pt idx="84">
                  <c:v>4.3300051619260635E-2</c:v>
                </c:pt>
                <c:pt idx="85">
                  <c:v>0.17381211970849456</c:v>
                </c:pt>
                <c:pt idx="86">
                  <c:v>0.15473783152294884</c:v>
                </c:pt>
                <c:pt idx="87">
                  <c:v>0.15181898381743128</c:v>
                </c:pt>
                <c:pt idx="88">
                  <c:v>8.5754486890497209E-2</c:v>
                </c:pt>
                <c:pt idx="89">
                  <c:v>2.7004001747568066E-3</c:v>
                </c:pt>
                <c:pt idx="90">
                  <c:v>0.1208164271722276</c:v>
                </c:pt>
                <c:pt idx="91">
                  <c:v>0.11312859570038448</c:v>
                </c:pt>
                <c:pt idx="92">
                  <c:v>3.3290716749413203E-2</c:v>
                </c:pt>
                <c:pt idx="93">
                  <c:v>5.8734289782592423E-2</c:v>
                </c:pt>
                <c:pt idx="94">
                  <c:v>9.0641147026371466E-2</c:v>
                </c:pt>
                <c:pt idx="95">
                  <c:v>0.14217127786545186</c:v>
                </c:pt>
                <c:pt idx="96">
                  <c:v>2.1445069197755753E-2</c:v>
                </c:pt>
                <c:pt idx="97">
                  <c:v>5.0961405689137554E-2</c:v>
                </c:pt>
                <c:pt idx="98">
                  <c:v>0.12511895898296257</c:v>
                </c:pt>
                <c:pt idx="99">
                  <c:v>3.110693985143231E-2</c:v>
                </c:pt>
                <c:pt idx="100">
                  <c:v>7.7616439835824003E-2</c:v>
                </c:pt>
                <c:pt idx="101">
                  <c:v>9.0391462409920131E-2</c:v>
                </c:pt>
                <c:pt idx="102">
                  <c:v>3.2659631564075579E-2</c:v>
                </c:pt>
                <c:pt idx="103">
                  <c:v>0.14348877975879981</c:v>
                </c:pt>
                <c:pt idx="104">
                  <c:v>1.8296956991226472E-2</c:v>
                </c:pt>
                <c:pt idx="105">
                  <c:v>0.16915330810767612</c:v>
                </c:pt>
                <c:pt idx="106">
                  <c:v>5.0390504997768079E-2</c:v>
                </c:pt>
                <c:pt idx="107">
                  <c:v>4.2239585783037686E-2</c:v>
                </c:pt>
                <c:pt idx="108">
                  <c:v>8.2590024944169699E-2</c:v>
                </c:pt>
                <c:pt idx="109">
                  <c:v>2.1104087641801689E-2</c:v>
                </c:pt>
                <c:pt idx="110">
                  <c:v>0.13976612554049447</c:v>
                </c:pt>
                <c:pt idx="111">
                  <c:v>0.12409277604621351</c:v>
                </c:pt>
                <c:pt idx="112">
                  <c:v>4.1717308348283733E-3</c:v>
                </c:pt>
                <c:pt idx="113">
                  <c:v>0.12983915350205849</c:v>
                </c:pt>
                <c:pt idx="114">
                  <c:v>4.2407939197981886E-2</c:v>
                </c:pt>
                <c:pt idx="115">
                  <c:v>0.1064843555731157</c:v>
                </c:pt>
                <c:pt idx="116">
                  <c:v>3.6767035888442171E-2</c:v>
                </c:pt>
                <c:pt idx="117">
                  <c:v>0.15100010560890406</c:v>
                </c:pt>
                <c:pt idx="118">
                  <c:v>0.11890784475901556</c:v>
                </c:pt>
                <c:pt idx="119">
                  <c:v>0.12641464439492056</c:v>
                </c:pt>
                <c:pt idx="120">
                  <c:v>0.10192631169920686</c:v>
                </c:pt>
                <c:pt idx="121">
                  <c:v>0.11658059232343261</c:v>
                </c:pt>
                <c:pt idx="122">
                  <c:v>0.13634851097540748</c:v>
                </c:pt>
                <c:pt idx="123">
                  <c:v>4.182130566784191E-2</c:v>
                </c:pt>
                <c:pt idx="124">
                  <c:v>1.850383468874724E-2</c:v>
                </c:pt>
                <c:pt idx="125">
                  <c:v>4.2358823232083898E-2</c:v>
                </c:pt>
                <c:pt idx="126">
                  <c:v>0.18563771101858806</c:v>
                </c:pt>
                <c:pt idx="127">
                  <c:v>0.13583742940967269</c:v>
                </c:pt>
              </c:numCache>
            </c:numRef>
          </c:xVal>
          <c:yVal>
            <c:numRef>
              <c:f>'Cap Hit %Regression Model'!$C$26:$C$153</c:f>
              <c:numCache>
                <c:formatCode>General</c:formatCode>
                <c:ptCount val="11"/>
                <c:pt idx="0">
                  <c:v>0.6135847130088794</c:v>
                </c:pt>
                <c:pt idx="1">
                  <c:v>-0.39404843555593838</c:v>
                </c:pt>
                <c:pt idx="2">
                  <c:v>0.68584675301836517</c:v>
                </c:pt>
                <c:pt idx="3">
                  <c:v>-0.36342233448992861</c:v>
                </c:pt>
                <c:pt idx="4">
                  <c:v>-0.31354191442701757</c:v>
                </c:pt>
                <c:pt idx="5">
                  <c:v>0.63362256488753665</c:v>
                </c:pt>
                <c:pt idx="6">
                  <c:v>-0.37326490529126544</c:v>
                </c:pt>
                <c:pt idx="7">
                  <c:v>0.5077052518071079</c:v>
                </c:pt>
                <c:pt idx="8">
                  <c:v>-0.28894343521024052</c:v>
                </c:pt>
                <c:pt idx="9">
                  <c:v>-0.4599186954333383</c:v>
                </c:pt>
                <c:pt idx="10">
                  <c:v>0.49548963001442847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2F-442A-8D66-3352353AD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703184"/>
        <c:axId val="732686960"/>
      </c:scatterChart>
      <c:valAx>
        <c:axId val="73270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QB Cap %</a:t>
                </a:r>
              </a:p>
            </c:rich>
          </c:tx>
          <c:overlay val="0"/>
        </c:title>
        <c:numFmt formatCode="0.000%" sourceLinked="1"/>
        <c:majorTickMark val="out"/>
        <c:minorTickMark val="none"/>
        <c:tickLblPos val="nextTo"/>
        <c:crossAx val="732686960"/>
        <c:crosses val="autoZero"/>
        <c:crossBetween val="midCat"/>
      </c:valAx>
      <c:valAx>
        <c:axId val="732686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27031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WR Cap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Sheet4!$Q$2:$Q$129</c:f>
              <c:numCache>
                <c:formatCode>0.00%</c:formatCode>
                <c:ptCount val="128"/>
                <c:pt idx="0">
                  <c:v>0.11551476351280701</c:v>
                </c:pt>
                <c:pt idx="1">
                  <c:v>0.19536431581198538</c:v>
                </c:pt>
                <c:pt idx="2">
                  <c:v>8.71468749215841E-2</c:v>
                </c:pt>
                <c:pt idx="3">
                  <c:v>0.14104107075919972</c:v>
                </c:pt>
                <c:pt idx="4">
                  <c:v>7.8033331265842609E-2</c:v>
                </c:pt>
                <c:pt idx="5">
                  <c:v>0.10838493866796839</c:v>
                </c:pt>
                <c:pt idx="6">
                  <c:v>9.3428181515139944E-2</c:v>
                </c:pt>
                <c:pt idx="7">
                  <c:v>4.5574588136364912E-2</c:v>
                </c:pt>
                <c:pt idx="8">
                  <c:v>6.0824250072797868E-2</c:v>
                </c:pt>
                <c:pt idx="9">
                  <c:v>8.3862550855165641E-2</c:v>
                </c:pt>
                <c:pt idx="10">
                  <c:v>7.3442544003566534E-2</c:v>
                </c:pt>
                <c:pt idx="11">
                  <c:v>5.2105417938916543E-2</c:v>
                </c:pt>
                <c:pt idx="12">
                  <c:v>8.2827282819742359E-2</c:v>
                </c:pt>
                <c:pt idx="13">
                  <c:v>0.11443488424579119</c:v>
                </c:pt>
                <c:pt idx="14">
                  <c:v>2.9162104965565015E-2</c:v>
                </c:pt>
                <c:pt idx="15">
                  <c:v>0.18498921313634376</c:v>
                </c:pt>
                <c:pt idx="16">
                  <c:v>0.16074418375045807</c:v>
                </c:pt>
                <c:pt idx="17">
                  <c:v>9.2634602460184165E-2</c:v>
                </c:pt>
                <c:pt idx="18">
                  <c:v>5.1278198245354414E-2</c:v>
                </c:pt>
                <c:pt idx="19">
                  <c:v>5.7794186498528119E-2</c:v>
                </c:pt>
                <c:pt idx="20">
                  <c:v>0.12279634247707001</c:v>
                </c:pt>
                <c:pt idx="21">
                  <c:v>2.4963561054667661E-2</c:v>
                </c:pt>
                <c:pt idx="22">
                  <c:v>0.13799112310135192</c:v>
                </c:pt>
                <c:pt idx="23">
                  <c:v>7.5652936773765653E-2</c:v>
                </c:pt>
                <c:pt idx="24">
                  <c:v>4.846322980493277E-2</c:v>
                </c:pt>
                <c:pt idx="25">
                  <c:v>8.7630575922087769E-2</c:v>
                </c:pt>
                <c:pt idx="26">
                  <c:v>8.118037198164281E-2</c:v>
                </c:pt>
                <c:pt idx="27">
                  <c:v>0.15226239488835194</c:v>
                </c:pt>
                <c:pt idx="28">
                  <c:v>0.11686662249897156</c:v>
                </c:pt>
                <c:pt idx="29">
                  <c:v>8.1996405128370878E-2</c:v>
                </c:pt>
                <c:pt idx="30">
                  <c:v>4.6143107180365552E-2</c:v>
                </c:pt>
                <c:pt idx="31">
                  <c:v>7.2314157604270332E-2</c:v>
                </c:pt>
                <c:pt idx="32" formatCode="0.000%">
                  <c:v>0.16065718653844852</c:v>
                </c:pt>
                <c:pt idx="33" formatCode="0.000%">
                  <c:v>5.9069847660049357E-2</c:v>
                </c:pt>
                <c:pt idx="34" formatCode="0.000%">
                  <c:v>9.3555797470151428E-2</c:v>
                </c:pt>
                <c:pt idx="35" formatCode="0.000%">
                  <c:v>0.10606923119237381</c:v>
                </c:pt>
                <c:pt idx="36" formatCode="0.000%">
                  <c:v>6.6241583393871206E-2</c:v>
                </c:pt>
                <c:pt idx="37" formatCode="0.000%">
                  <c:v>0.18721804988342436</c:v>
                </c:pt>
                <c:pt idx="38" formatCode="0.000%">
                  <c:v>0.16394786782711307</c:v>
                </c:pt>
                <c:pt idx="39" formatCode="0.000%">
                  <c:v>2.8194546284192098E-2</c:v>
                </c:pt>
                <c:pt idx="40" formatCode="0.000%">
                  <c:v>0.12279426832242533</c:v>
                </c:pt>
                <c:pt idx="41" formatCode="0.000%">
                  <c:v>8.4077405397514987E-2</c:v>
                </c:pt>
                <c:pt idx="42" formatCode="0.000%">
                  <c:v>6.8592950786683898E-2</c:v>
                </c:pt>
                <c:pt idx="43" formatCode="0.000%">
                  <c:v>9.6623423356812635E-2</c:v>
                </c:pt>
                <c:pt idx="44" formatCode="0.000%">
                  <c:v>4.546185815649198E-2</c:v>
                </c:pt>
                <c:pt idx="45" formatCode="0.000%">
                  <c:v>0.16786441180241141</c:v>
                </c:pt>
                <c:pt idx="46" formatCode="0.000%">
                  <c:v>8.4126796782311553E-2</c:v>
                </c:pt>
                <c:pt idx="47" formatCode="0.000%">
                  <c:v>9.8027475481968454E-2</c:v>
                </c:pt>
                <c:pt idx="48" formatCode="0.000%">
                  <c:v>9.2992071449337646E-2</c:v>
                </c:pt>
                <c:pt idx="49" formatCode="0.000%">
                  <c:v>0.12280287483692436</c:v>
                </c:pt>
                <c:pt idx="50" formatCode="0.000%">
                  <c:v>0.14987085396438574</c:v>
                </c:pt>
                <c:pt idx="51" formatCode="0.000%">
                  <c:v>2.4466565309452196E-2</c:v>
                </c:pt>
                <c:pt idx="52" formatCode="0.000%">
                  <c:v>0.12214342611320424</c:v>
                </c:pt>
                <c:pt idx="53" formatCode="0.000%">
                  <c:v>9.0946423985021618E-2</c:v>
                </c:pt>
                <c:pt idx="54" formatCode="0.000%">
                  <c:v>9.7261485506609208E-2</c:v>
                </c:pt>
                <c:pt idx="55" formatCode="0.000%">
                  <c:v>9.1850568975990379E-2</c:v>
                </c:pt>
                <c:pt idx="56" formatCode="0.000%">
                  <c:v>0.13345490194720983</c:v>
                </c:pt>
                <c:pt idx="57" formatCode="0.000%">
                  <c:v>7.9691329072389488E-2</c:v>
                </c:pt>
                <c:pt idx="58" formatCode="0.000%">
                  <c:v>7.3886399555058782E-2</c:v>
                </c:pt>
                <c:pt idx="59" formatCode="0.000%">
                  <c:v>7.1246764243903277E-2</c:v>
                </c:pt>
                <c:pt idx="60" formatCode="0.000%">
                  <c:v>0.11741089244285077</c:v>
                </c:pt>
                <c:pt idx="61" formatCode="0.000%">
                  <c:v>8.3165130785448252E-2</c:v>
                </c:pt>
                <c:pt idx="62" formatCode="0.000%">
                  <c:v>5.2171032085990048E-2</c:v>
                </c:pt>
                <c:pt idx="63" formatCode="0.000%">
                  <c:v>8.0354053716239437E-2</c:v>
                </c:pt>
                <c:pt idx="64">
                  <c:v>0.106009755888715</c:v>
                </c:pt>
                <c:pt idx="65">
                  <c:v>0.11978692514941927</c:v>
                </c:pt>
                <c:pt idx="66">
                  <c:v>9.9023569830488559E-2</c:v>
                </c:pt>
                <c:pt idx="67">
                  <c:v>0.10241182677922796</c:v>
                </c:pt>
                <c:pt idx="68">
                  <c:v>6.4876227767634062E-2</c:v>
                </c:pt>
                <c:pt idx="69">
                  <c:v>0.15517028792595014</c:v>
                </c:pt>
                <c:pt idx="70">
                  <c:v>0.16646450582125516</c:v>
                </c:pt>
                <c:pt idx="71">
                  <c:v>2.1692577893815703E-2</c:v>
                </c:pt>
                <c:pt idx="72">
                  <c:v>0.15652698035899429</c:v>
                </c:pt>
                <c:pt idx="73">
                  <c:v>0.15965965157919071</c:v>
                </c:pt>
                <c:pt idx="74">
                  <c:v>7.2883245946947811E-2</c:v>
                </c:pt>
                <c:pt idx="75">
                  <c:v>7.9803630071788131E-2</c:v>
                </c:pt>
                <c:pt idx="76">
                  <c:v>2.3516604068433783E-2</c:v>
                </c:pt>
                <c:pt idx="77">
                  <c:v>0.15539906243702592</c:v>
                </c:pt>
                <c:pt idx="78">
                  <c:v>8.1083958362444156E-2</c:v>
                </c:pt>
                <c:pt idx="79">
                  <c:v>0.12740252962231616</c:v>
                </c:pt>
                <c:pt idx="80">
                  <c:v>0.13311212214403895</c:v>
                </c:pt>
                <c:pt idx="81">
                  <c:v>7.6270222423665962E-2</c:v>
                </c:pt>
                <c:pt idx="82">
                  <c:v>0.11507259885439862</c:v>
                </c:pt>
                <c:pt idx="83">
                  <c:v>5.4492271090764662E-2</c:v>
                </c:pt>
                <c:pt idx="84">
                  <c:v>0.160782917494012</c:v>
                </c:pt>
                <c:pt idx="85">
                  <c:v>9.3920307392225483E-2</c:v>
                </c:pt>
                <c:pt idx="86">
                  <c:v>8.4418853135988847E-2</c:v>
                </c:pt>
                <c:pt idx="87">
                  <c:v>0.11632981480623016</c:v>
                </c:pt>
                <c:pt idx="88">
                  <c:v>8.2738023966631435E-2</c:v>
                </c:pt>
                <c:pt idx="89">
                  <c:v>4.90782947753012E-2</c:v>
                </c:pt>
                <c:pt idx="90">
                  <c:v>6.5162755135487194E-2</c:v>
                </c:pt>
                <c:pt idx="91">
                  <c:v>0.11776711144628772</c:v>
                </c:pt>
                <c:pt idx="92">
                  <c:v>8.8021651002919088E-2</c:v>
                </c:pt>
                <c:pt idx="93">
                  <c:v>0.14857403300130931</c:v>
                </c:pt>
                <c:pt idx="94">
                  <c:v>7.1935982188216965E-2</c:v>
                </c:pt>
                <c:pt idx="95">
                  <c:v>6.844578561626681E-2</c:v>
                </c:pt>
                <c:pt idx="96">
                  <c:v>1.6990357321734241E-2</c:v>
                </c:pt>
                <c:pt idx="97">
                  <c:v>0.15004270245046461</c:v>
                </c:pt>
                <c:pt idx="98">
                  <c:v>9.005220389510675E-2</c:v>
                </c:pt>
                <c:pt idx="99">
                  <c:v>7.3694498384344526E-2</c:v>
                </c:pt>
                <c:pt idx="100">
                  <c:v>7.4166223591482699E-2</c:v>
                </c:pt>
                <c:pt idx="101">
                  <c:v>0.12241701335905404</c:v>
                </c:pt>
                <c:pt idx="102">
                  <c:v>0.10666197214279118</c:v>
                </c:pt>
                <c:pt idx="103">
                  <c:v>7.8776892487741418E-2</c:v>
                </c:pt>
                <c:pt idx="104">
                  <c:v>0.13322141819575919</c:v>
                </c:pt>
                <c:pt idx="105">
                  <c:v>0.14456690943678854</c:v>
                </c:pt>
                <c:pt idx="106">
                  <c:v>8.6882578054829254E-2</c:v>
                </c:pt>
                <c:pt idx="107">
                  <c:v>4.5494109878879571E-2</c:v>
                </c:pt>
                <c:pt idx="108">
                  <c:v>7.9478506320416392E-2</c:v>
                </c:pt>
                <c:pt idx="109">
                  <c:v>7.5082364594026368E-2</c:v>
                </c:pt>
                <c:pt idx="110">
                  <c:v>0.10376966739301631</c:v>
                </c:pt>
                <c:pt idx="111">
                  <c:v>0.14266331638733665</c:v>
                </c:pt>
                <c:pt idx="112">
                  <c:v>0.14536474511335432</c:v>
                </c:pt>
                <c:pt idx="113">
                  <c:v>7.1733956626774578E-2</c:v>
                </c:pt>
                <c:pt idx="114">
                  <c:v>9.6282328252644961E-2</c:v>
                </c:pt>
                <c:pt idx="115">
                  <c:v>6.5043885212272168E-2</c:v>
                </c:pt>
                <c:pt idx="116">
                  <c:v>0.14469340960762075</c:v>
                </c:pt>
                <c:pt idx="117">
                  <c:v>5.8387484345420182E-2</c:v>
                </c:pt>
                <c:pt idx="118">
                  <c:v>0.15354326488671599</c:v>
                </c:pt>
                <c:pt idx="119">
                  <c:v>7.8875579873191576E-2</c:v>
                </c:pt>
                <c:pt idx="120">
                  <c:v>0.13986287029814645</c:v>
                </c:pt>
                <c:pt idx="121">
                  <c:v>7.1180037485486319E-2</c:v>
                </c:pt>
                <c:pt idx="122">
                  <c:v>7.2894675024800085E-2</c:v>
                </c:pt>
                <c:pt idx="123">
                  <c:v>0.17921739975452247</c:v>
                </c:pt>
                <c:pt idx="124">
                  <c:v>0.12567407294391109</c:v>
                </c:pt>
                <c:pt idx="125">
                  <c:v>7.8195856525980587E-2</c:v>
                </c:pt>
                <c:pt idx="126">
                  <c:v>9.2371875021809297E-2</c:v>
                </c:pt>
                <c:pt idx="127">
                  <c:v>0.11039414542794813</c:v>
                </c:pt>
              </c:numCache>
            </c:numRef>
          </c:xVal>
          <c:yVal>
            <c:numRef>
              <c:f>'Cap Hit %Regression Model'!$C$26:$C$153</c:f>
              <c:numCache>
                <c:formatCode>General</c:formatCode>
                <c:ptCount val="11"/>
                <c:pt idx="0">
                  <c:v>0.6135847130088794</c:v>
                </c:pt>
                <c:pt idx="1">
                  <c:v>-0.39404843555593838</c:v>
                </c:pt>
                <c:pt idx="2">
                  <c:v>0.68584675301836517</c:v>
                </c:pt>
                <c:pt idx="3">
                  <c:v>-0.36342233448992861</c:v>
                </c:pt>
                <c:pt idx="4">
                  <c:v>-0.31354191442701757</c:v>
                </c:pt>
                <c:pt idx="5">
                  <c:v>0.63362256488753665</c:v>
                </c:pt>
                <c:pt idx="6">
                  <c:v>-0.37326490529126544</c:v>
                </c:pt>
                <c:pt idx="7">
                  <c:v>0.5077052518071079</c:v>
                </c:pt>
                <c:pt idx="8">
                  <c:v>-0.28894343521024052</c:v>
                </c:pt>
                <c:pt idx="9">
                  <c:v>-0.4599186954333383</c:v>
                </c:pt>
                <c:pt idx="10">
                  <c:v>0.49548963001442847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AF-481B-8A38-5914E0139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699856"/>
        <c:axId val="732702352"/>
      </c:scatterChart>
      <c:valAx>
        <c:axId val="73269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WR Cap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732702352"/>
        <c:crosses val="autoZero"/>
        <c:crossBetween val="midCat"/>
      </c:valAx>
      <c:valAx>
        <c:axId val="732702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2699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QB Cap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Sheet4!$P$2:$P$129</c:f>
              <c:numCache>
                <c:formatCode>0.000%</c:formatCode>
                <c:ptCount val="128"/>
                <c:pt idx="0">
                  <c:v>5.4385416846552133E-2</c:v>
                </c:pt>
                <c:pt idx="1">
                  <c:v>3.5256415347462086E-2</c:v>
                </c:pt>
                <c:pt idx="2">
                  <c:v>1.4128919413389705E-2</c:v>
                </c:pt>
                <c:pt idx="3">
                  <c:v>3.1064145890591002E-2</c:v>
                </c:pt>
                <c:pt idx="4">
                  <c:v>1.6487995037715895E-2</c:v>
                </c:pt>
                <c:pt idx="5">
                  <c:v>4.2998472234752144E-2</c:v>
                </c:pt>
                <c:pt idx="6">
                  <c:v>5.2208375512438121E-2</c:v>
                </c:pt>
                <c:pt idx="7">
                  <c:v>0.14729363158844103</c:v>
                </c:pt>
                <c:pt idx="8">
                  <c:v>5.0821372200654325E-3</c:v>
                </c:pt>
                <c:pt idx="9">
                  <c:v>0.11374193024936356</c:v>
                </c:pt>
                <c:pt idx="10">
                  <c:v>3.7067677873114824E-2</c:v>
                </c:pt>
                <c:pt idx="11">
                  <c:v>6.0189765642417244E-2</c:v>
                </c:pt>
                <c:pt idx="12">
                  <c:v>2.3441169402476786E-2</c:v>
                </c:pt>
                <c:pt idx="13">
                  <c:v>4.0156095429848236E-2</c:v>
                </c:pt>
                <c:pt idx="14">
                  <c:v>0.11648968851178534</c:v>
                </c:pt>
                <c:pt idx="15">
                  <c:v>3.300029326790687E-2</c:v>
                </c:pt>
                <c:pt idx="16">
                  <c:v>8.3768804897393176E-2</c:v>
                </c:pt>
                <c:pt idx="17">
                  <c:v>3.9306633183916959E-2</c:v>
                </c:pt>
                <c:pt idx="18">
                  <c:v>7.2383258798542262E-3</c:v>
                </c:pt>
                <c:pt idx="19">
                  <c:v>5.4436011050205436E-2</c:v>
                </c:pt>
                <c:pt idx="20">
                  <c:v>1.8178946745595736E-2</c:v>
                </c:pt>
                <c:pt idx="21">
                  <c:v>5.4172959610447081E-2</c:v>
                </c:pt>
                <c:pt idx="22">
                  <c:v>0.14931553063479747</c:v>
                </c:pt>
                <c:pt idx="23">
                  <c:v>0.16523462234455474</c:v>
                </c:pt>
                <c:pt idx="24">
                  <c:v>0.14508102599425571</c:v>
                </c:pt>
                <c:pt idx="25">
                  <c:v>3.3008396659438027E-2</c:v>
                </c:pt>
                <c:pt idx="26">
                  <c:v>3.9192870268878209E-2</c:v>
                </c:pt>
                <c:pt idx="27">
                  <c:v>5.8224572868169538E-2</c:v>
                </c:pt>
                <c:pt idx="28">
                  <c:v>5.1084823557034205E-2</c:v>
                </c:pt>
                <c:pt idx="29">
                  <c:v>0.1085555594545094</c:v>
                </c:pt>
                <c:pt idx="30">
                  <c:v>0.1353145196877347</c:v>
                </c:pt>
                <c:pt idx="31">
                  <c:v>0.18528906179317833</c:v>
                </c:pt>
                <c:pt idx="32">
                  <c:v>2.6885515797478034E-2</c:v>
                </c:pt>
                <c:pt idx="33">
                  <c:v>3.9456457118996133E-2</c:v>
                </c:pt>
                <c:pt idx="34">
                  <c:v>6.2329194377107756E-3</c:v>
                </c:pt>
                <c:pt idx="35">
                  <c:v>4.5695513233353725E-2</c:v>
                </c:pt>
                <c:pt idx="36">
                  <c:v>1.3525243266970346E-2</c:v>
                </c:pt>
                <c:pt idx="37">
                  <c:v>3.291838748256061E-2</c:v>
                </c:pt>
                <c:pt idx="38">
                  <c:v>4.5220792911878256E-2</c:v>
                </c:pt>
                <c:pt idx="39">
                  <c:v>0.12200136504887325</c:v>
                </c:pt>
                <c:pt idx="40">
                  <c:v>4.6532610632493261E-2</c:v>
                </c:pt>
                <c:pt idx="41">
                  <c:v>0.1080447912906978</c:v>
                </c:pt>
                <c:pt idx="42">
                  <c:v>4.8712871832980436E-3</c:v>
                </c:pt>
                <c:pt idx="43">
                  <c:v>0.10387139875090627</c:v>
                </c:pt>
                <c:pt idx="44">
                  <c:v>8.1385578325842561E-3</c:v>
                </c:pt>
                <c:pt idx="45">
                  <c:v>2.4666775612774916E-2</c:v>
                </c:pt>
                <c:pt idx="46">
                  <c:v>0.10039895509437256</c:v>
                </c:pt>
                <c:pt idx="47">
                  <c:v>2.4676872443671866E-2</c:v>
                </c:pt>
                <c:pt idx="48">
                  <c:v>0.16420216086572395</c:v>
                </c:pt>
                <c:pt idx="49">
                  <c:v>3.0748439807694355E-2</c:v>
                </c:pt>
                <c:pt idx="50">
                  <c:v>9.3006701679140991E-2</c:v>
                </c:pt>
                <c:pt idx="51">
                  <c:v>0.11080309174798893</c:v>
                </c:pt>
                <c:pt idx="52">
                  <c:v>4.5564199553097602E-2</c:v>
                </c:pt>
                <c:pt idx="53">
                  <c:v>0.1058258286218275</c:v>
                </c:pt>
                <c:pt idx="54">
                  <c:v>0.1082767011548289</c:v>
                </c:pt>
                <c:pt idx="55">
                  <c:v>0.10596692220881336</c:v>
                </c:pt>
                <c:pt idx="56">
                  <c:v>9.5128330814721412E-2</c:v>
                </c:pt>
                <c:pt idx="57">
                  <c:v>6.8384497496315658E-2</c:v>
                </c:pt>
                <c:pt idx="58">
                  <c:v>0.12185554220749316</c:v>
                </c:pt>
                <c:pt idx="59">
                  <c:v>0.12509906407235294</c:v>
                </c:pt>
                <c:pt idx="60">
                  <c:v>4.1617622598624823E-2</c:v>
                </c:pt>
                <c:pt idx="61">
                  <c:v>0.1466987307523312</c:v>
                </c:pt>
                <c:pt idx="62">
                  <c:v>0.12878772025173529</c:v>
                </c:pt>
                <c:pt idx="63">
                  <c:v>0.15431037919983698</c:v>
                </c:pt>
                <c:pt idx="64">
                  <c:v>2.7541125013784647E-2</c:v>
                </c:pt>
                <c:pt idx="65">
                  <c:v>3.1293035925457825E-2</c:v>
                </c:pt>
                <c:pt idx="66">
                  <c:v>0.11026288636326932</c:v>
                </c:pt>
                <c:pt idx="67">
                  <c:v>3.6476176150420959E-2</c:v>
                </c:pt>
                <c:pt idx="68">
                  <c:v>1.1328014977456516E-2</c:v>
                </c:pt>
                <c:pt idx="69">
                  <c:v>8.7588896173966174E-2</c:v>
                </c:pt>
                <c:pt idx="70">
                  <c:v>3.4913350267362246E-2</c:v>
                </c:pt>
                <c:pt idx="71">
                  <c:v>4.3183707110017707E-3</c:v>
                </c:pt>
                <c:pt idx="72">
                  <c:v>1.9072766072416099E-2</c:v>
                </c:pt>
                <c:pt idx="73">
                  <c:v>4.7972833042016827E-2</c:v>
                </c:pt>
                <c:pt idx="74">
                  <c:v>2.8483285327620339E-3</c:v>
                </c:pt>
                <c:pt idx="75">
                  <c:v>0.1061566035184049</c:v>
                </c:pt>
                <c:pt idx="76">
                  <c:v>2.6889157432916286E-2</c:v>
                </c:pt>
                <c:pt idx="77">
                  <c:v>2.690443012120295E-2</c:v>
                </c:pt>
                <c:pt idx="78">
                  <c:v>0.12994828485648183</c:v>
                </c:pt>
                <c:pt idx="79">
                  <c:v>0.12493378373664367</c:v>
                </c:pt>
                <c:pt idx="80">
                  <c:v>1.1629533260935934E-2</c:v>
                </c:pt>
                <c:pt idx="81">
                  <c:v>2.3976783782355585E-2</c:v>
                </c:pt>
                <c:pt idx="82">
                  <c:v>5.5220518466636524E-2</c:v>
                </c:pt>
                <c:pt idx="83">
                  <c:v>1.937684659271938E-2</c:v>
                </c:pt>
                <c:pt idx="84">
                  <c:v>4.3300051619260635E-2</c:v>
                </c:pt>
                <c:pt idx="85">
                  <c:v>0.17381211970849456</c:v>
                </c:pt>
                <c:pt idx="86">
                  <c:v>0.15473783152294884</c:v>
                </c:pt>
                <c:pt idx="87">
                  <c:v>0.15181898381743128</c:v>
                </c:pt>
                <c:pt idx="88">
                  <c:v>8.5754486890497209E-2</c:v>
                </c:pt>
                <c:pt idx="89">
                  <c:v>2.7004001747568066E-3</c:v>
                </c:pt>
                <c:pt idx="90">
                  <c:v>0.1208164271722276</c:v>
                </c:pt>
                <c:pt idx="91">
                  <c:v>0.11312859570038448</c:v>
                </c:pt>
                <c:pt idx="92">
                  <c:v>3.3290716749413203E-2</c:v>
                </c:pt>
                <c:pt idx="93">
                  <c:v>5.8734289782592423E-2</c:v>
                </c:pt>
                <c:pt idx="94">
                  <c:v>9.0641147026371466E-2</c:v>
                </c:pt>
                <c:pt idx="95">
                  <c:v>0.14217127786545186</c:v>
                </c:pt>
                <c:pt idx="96">
                  <c:v>2.1445069197755753E-2</c:v>
                </c:pt>
                <c:pt idx="97">
                  <c:v>5.0961405689137554E-2</c:v>
                </c:pt>
                <c:pt idx="98">
                  <c:v>0.12511895898296257</c:v>
                </c:pt>
                <c:pt idx="99">
                  <c:v>3.110693985143231E-2</c:v>
                </c:pt>
                <c:pt idx="100">
                  <c:v>7.7616439835824003E-2</c:v>
                </c:pt>
                <c:pt idx="101">
                  <c:v>9.0391462409920131E-2</c:v>
                </c:pt>
                <c:pt idx="102">
                  <c:v>3.2659631564075579E-2</c:v>
                </c:pt>
                <c:pt idx="103">
                  <c:v>0.14348877975879981</c:v>
                </c:pt>
                <c:pt idx="104">
                  <c:v>1.8296956991226472E-2</c:v>
                </c:pt>
                <c:pt idx="105">
                  <c:v>0.16915330810767612</c:v>
                </c:pt>
                <c:pt idx="106">
                  <c:v>5.0390504997768079E-2</c:v>
                </c:pt>
                <c:pt idx="107">
                  <c:v>4.2239585783037686E-2</c:v>
                </c:pt>
                <c:pt idx="108">
                  <c:v>8.2590024944169699E-2</c:v>
                </c:pt>
                <c:pt idx="109">
                  <c:v>2.1104087641801689E-2</c:v>
                </c:pt>
                <c:pt idx="110">
                  <c:v>0.13976612554049447</c:v>
                </c:pt>
                <c:pt idx="111">
                  <c:v>0.12409277604621351</c:v>
                </c:pt>
                <c:pt idx="112">
                  <c:v>4.1717308348283733E-3</c:v>
                </c:pt>
                <c:pt idx="113">
                  <c:v>0.12983915350205849</c:v>
                </c:pt>
                <c:pt idx="114">
                  <c:v>4.2407939197981886E-2</c:v>
                </c:pt>
                <c:pt idx="115">
                  <c:v>0.1064843555731157</c:v>
                </c:pt>
                <c:pt idx="116">
                  <c:v>3.6767035888442171E-2</c:v>
                </c:pt>
                <c:pt idx="117">
                  <c:v>0.15100010560890406</c:v>
                </c:pt>
                <c:pt idx="118">
                  <c:v>0.11890784475901556</c:v>
                </c:pt>
                <c:pt idx="119">
                  <c:v>0.12641464439492056</c:v>
                </c:pt>
                <c:pt idx="120">
                  <c:v>0.10192631169920686</c:v>
                </c:pt>
                <c:pt idx="121">
                  <c:v>0.11658059232343261</c:v>
                </c:pt>
                <c:pt idx="122">
                  <c:v>0.13634851097540748</c:v>
                </c:pt>
                <c:pt idx="123">
                  <c:v>4.182130566784191E-2</c:v>
                </c:pt>
                <c:pt idx="124">
                  <c:v>1.850383468874724E-2</c:v>
                </c:pt>
                <c:pt idx="125">
                  <c:v>4.2358823232083898E-2</c:v>
                </c:pt>
                <c:pt idx="126">
                  <c:v>0.18563771101858806</c:v>
                </c:pt>
                <c:pt idx="127">
                  <c:v>0.13583742940967269</c:v>
                </c:pt>
              </c:numCache>
            </c:numRef>
          </c:xVal>
          <c:yVal>
            <c:numRef>
              <c:f>'Cap Hit %Regression Model'!$C$183:$C$310</c:f>
              <c:numCache>
                <c:formatCode>General</c:formatCode>
                <c:ptCount val="128"/>
                <c:pt idx="0">
                  <c:v>0.51543514600484108</c:v>
                </c:pt>
                <c:pt idx="1">
                  <c:v>-0.34887532534997534</c:v>
                </c:pt>
                <c:pt idx="2">
                  <c:v>0.74161404900907191</c:v>
                </c:pt>
                <c:pt idx="3">
                  <c:v>-0.38229372506343579</c:v>
                </c:pt>
                <c:pt idx="4">
                  <c:v>-0.35187296171652055</c:v>
                </c:pt>
                <c:pt idx="5">
                  <c:v>0.55367568764440922</c:v>
                </c:pt>
                <c:pt idx="6">
                  <c:v>-0.34132879007327654</c:v>
                </c:pt>
                <c:pt idx="7">
                  <c:v>0.50090013284122359</c:v>
                </c:pt>
                <c:pt idx="8">
                  <c:v>-0.23063910710092198</c:v>
                </c:pt>
                <c:pt idx="9">
                  <c:v>-0.54655949150519323</c:v>
                </c:pt>
                <c:pt idx="10">
                  <c:v>-0.29385617398614067</c:v>
                </c:pt>
                <c:pt idx="11">
                  <c:v>0.71453487876612876</c:v>
                </c:pt>
                <c:pt idx="12">
                  <c:v>-0.25064280201958256</c:v>
                </c:pt>
                <c:pt idx="13">
                  <c:v>0.52203933952196402</c:v>
                </c:pt>
                <c:pt idx="14">
                  <c:v>0.52790944232978898</c:v>
                </c:pt>
                <c:pt idx="15">
                  <c:v>-0.33302017341180445</c:v>
                </c:pt>
                <c:pt idx="16">
                  <c:v>0.50962616623388568</c:v>
                </c:pt>
                <c:pt idx="17">
                  <c:v>-0.31426125944420447</c:v>
                </c:pt>
                <c:pt idx="18">
                  <c:v>0.63715702552190079</c:v>
                </c:pt>
                <c:pt idx="19">
                  <c:v>-0.4505748668097066</c:v>
                </c:pt>
                <c:pt idx="20">
                  <c:v>-0.33221668577970548</c:v>
                </c:pt>
                <c:pt idx="21">
                  <c:v>-0.26754599861842226</c:v>
                </c:pt>
                <c:pt idx="22">
                  <c:v>0.53553192761147428</c:v>
                </c:pt>
                <c:pt idx="23">
                  <c:v>-0.57790365202733796</c:v>
                </c:pt>
                <c:pt idx="24">
                  <c:v>-0.52113806202381241</c:v>
                </c:pt>
                <c:pt idx="25">
                  <c:v>-0.32029463385342899</c:v>
                </c:pt>
                <c:pt idx="26">
                  <c:v>-0.34223031786962349</c:v>
                </c:pt>
                <c:pt idx="27">
                  <c:v>0.63625798373447207</c:v>
                </c:pt>
                <c:pt idx="28">
                  <c:v>0.67501320356425554</c:v>
                </c:pt>
                <c:pt idx="29">
                  <c:v>0.54785192278750261</c:v>
                </c:pt>
                <c:pt idx="30">
                  <c:v>0.43148132038257359</c:v>
                </c:pt>
                <c:pt idx="31">
                  <c:v>-0.548921151685135</c:v>
                </c:pt>
                <c:pt idx="32">
                  <c:v>0.5468322808878926</c:v>
                </c:pt>
                <c:pt idx="33">
                  <c:v>-0.33589129215890368</c:v>
                </c:pt>
                <c:pt idx="34">
                  <c:v>-0.26508677570700578</c:v>
                </c:pt>
                <c:pt idx="35">
                  <c:v>-0.33147164009406427</c:v>
                </c:pt>
                <c:pt idx="36">
                  <c:v>0.66242809146313242</c:v>
                </c:pt>
                <c:pt idx="37">
                  <c:v>-0.39368782421671039</c:v>
                </c:pt>
                <c:pt idx="38">
                  <c:v>0.59866932886753632</c:v>
                </c:pt>
                <c:pt idx="39">
                  <c:v>0.51282435336541865</c:v>
                </c:pt>
                <c:pt idx="40">
                  <c:v>-0.33720197952636488</c:v>
                </c:pt>
                <c:pt idx="41">
                  <c:v>0.47237070057738051</c:v>
                </c:pt>
                <c:pt idx="42">
                  <c:v>-0.26126157292137359</c:v>
                </c:pt>
                <c:pt idx="43">
                  <c:v>0.56650912665031716</c:v>
                </c:pt>
                <c:pt idx="44">
                  <c:v>-0.2695810978759936</c:v>
                </c:pt>
                <c:pt idx="45">
                  <c:v>0.57866689170135222</c:v>
                </c:pt>
                <c:pt idx="46">
                  <c:v>-0.44904536710699494</c:v>
                </c:pt>
                <c:pt idx="47">
                  <c:v>-0.41612816062781299</c:v>
                </c:pt>
                <c:pt idx="48">
                  <c:v>-0.54380203496868118</c:v>
                </c:pt>
                <c:pt idx="49">
                  <c:v>-0.33292111082275916</c:v>
                </c:pt>
                <c:pt idx="50">
                  <c:v>-0.5158850805745101</c:v>
                </c:pt>
                <c:pt idx="51">
                  <c:v>0.49741564595695564</c:v>
                </c:pt>
                <c:pt idx="52">
                  <c:v>0.66061205919622501</c:v>
                </c:pt>
                <c:pt idx="53">
                  <c:v>-0.48888673835537677</c:v>
                </c:pt>
                <c:pt idx="54">
                  <c:v>0.60700603139309128</c:v>
                </c:pt>
                <c:pt idx="55">
                  <c:v>-0.40848639817986138</c:v>
                </c:pt>
                <c:pt idx="56">
                  <c:v>-0.46930604011959687</c:v>
                </c:pt>
                <c:pt idx="57">
                  <c:v>-0.42070162295400437</c:v>
                </c:pt>
                <c:pt idx="58">
                  <c:v>0.51353759073233896</c:v>
                </c:pt>
                <c:pt idx="59">
                  <c:v>0.55995656046296949</c:v>
                </c:pt>
                <c:pt idx="60">
                  <c:v>-0.27383360837082688</c:v>
                </c:pt>
                <c:pt idx="61">
                  <c:v>0.45363025830356341</c:v>
                </c:pt>
                <c:pt idx="62">
                  <c:v>-0.53119861797770462</c:v>
                </c:pt>
                <c:pt idx="63">
                  <c:v>0.45938514370695216</c:v>
                </c:pt>
                <c:pt idx="64">
                  <c:v>0.52803597836112537</c:v>
                </c:pt>
                <c:pt idx="65">
                  <c:v>-0.26067340342327089</c:v>
                </c:pt>
                <c:pt idx="66">
                  <c:v>0.62944851870689855</c:v>
                </c:pt>
                <c:pt idx="67">
                  <c:v>-0.3165645006997776</c:v>
                </c:pt>
                <c:pt idx="68">
                  <c:v>0.7324638521684993</c:v>
                </c:pt>
                <c:pt idx="69">
                  <c:v>-0.47457585162394289</c:v>
                </c:pt>
                <c:pt idx="70">
                  <c:v>-0.39235803536377839</c:v>
                </c:pt>
                <c:pt idx="71">
                  <c:v>-0.29306731522741097</c:v>
                </c:pt>
                <c:pt idx="72">
                  <c:v>0.67626844257639351</c:v>
                </c:pt>
                <c:pt idx="73">
                  <c:v>-0.43511205267816966</c:v>
                </c:pt>
                <c:pt idx="74">
                  <c:v>-0.35246657286376337</c:v>
                </c:pt>
                <c:pt idx="75">
                  <c:v>0.55993729084567301</c:v>
                </c:pt>
                <c:pt idx="76">
                  <c:v>-0.27970545714076661</c:v>
                </c:pt>
                <c:pt idx="77">
                  <c:v>0.66669165395296026</c:v>
                </c:pt>
                <c:pt idx="78">
                  <c:v>-0.43673165639299844</c:v>
                </c:pt>
                <c:pt idx="79">
                  <c:v>-0.56508079675303324</c:v>
                </c:pt>
                <c:pt idx="80">
                  <c:v>-0.4064240819985635</c:v>
                </c:pt>
                <c:pt idx="81">
                  <c:v>-0.22724096983433298</c:v>
                </c:pt>
                <c:pt idx="82">
                  <c:v>0.58552860900710024</c:v>
                </c:pt>
                <c:pt idx="83">
                  <c:v>-0.22998012365192944</c:v>
                </c:pt>
                <c:pt idx="84">
                  <c:v>-0.33195118222533992</c:v>
                </c:pt>
                <c:pt idx="85">
                  <c:v>-0.55887740105104156</c:v>
                </c:pt>
                <c:pt idx="86">
                  <c:v>0.57105812741065309</c:v>
                </c:pt>
                <c:pt idx="87">
                  <c:v>0.40886642999185197</c:v>
                </c:pt>
                <c:pt idx="88">
                  <c:v>-0.50551471922911695</c:v>
                </c:pt>
                <c:pt idx="89">
                  <c:v>-0.32789618334844517</c:v>
                </c:pt>
                <c:pt idx="90">
                  <c:v>0.5382773874886817</c:v>
                </c:pt>
                <c:pt idx="91">
                  <c:v>-0.49187669174593462</c:v>
                </c:pt>
                <c:pt idx="92">
                  <c:v>-0.25219555125212856</c:v>
                </c:pt>
                <c:pt idx="93">
                  <c:v>-0.42732361222443438</c:v>
                </c:pt>
                <c:pt idx="94">
                  <c:v>0.50003888066352364</c:v>
                </c:pt>
                <c:pt idx="95">
                  <c:v>0.49145907329538585</c:v>
                </c:pt>
                <c:pt idx="96">
                  <c:v>-0.3470699412002245</c:v>
                </c:pt>
                <c:pt idx="97">
                  <c:v>-0.47277417483180972</c:v>
                </c:pt>
                <c:pt idx="98">
                  <c:v>0.56314389019273847</c:v>
                </c:pt>
                <c:pt idx="99">
                  <c:v>-0.29049917223003574</c:v>
                </c:pt>
                <c:pt idx="100">
                  <c:v>0.68317599523423411</c:v>
                </c:pt>
                <c:pt idx="101">
                  <c:v>-0.49778178038700471</c:v>
                </c:pt>
                <c:pt idx="102">
                  <c:v>-0.28625367789944839</c:v>
                </c:pt>
                <c:pt idx="103">
                  <c:v>-0.48044067330071227</c:v>
                </c:pt>
                <c:pt idx="104">
                  <c:v>0.69451470511908175</c:v>
                </c:pt>
                <c:pt idx="105">
                  <c:v>0.43448352443988969</c:v>
                </c:pt>
                <c:pt idx="106">
                  <c:v>-0.48993661243534059</c:v>
                </c:pt>
                <c:pt idx="107">
                  <c:v>-0.26468750482926851</c:v>
                </c:pt>
                <c:pt idx="108">
                  <c:v>-0.38168175831301965</c:v>
                </c:pt>
                <c:pt idx="109">
                  <c:v>0.7410550373660123</c:v>
                </c:pt>
                <c:pt idx="110">
                  <c:v>-0.43281972944364067</c:v>
                </c:pt>
                <c:pt idx="111">
                  <c:v>0.46700054253216394</c:v>
                </c:pt>
                <c:pt idx="112">
                  <c:v>0.63161699406677474</c:v>
                </c:pt>
                <c:pt idx="113">
                  <c:v>-0.3788825448517435</c:v>
                </c:pt>
                <c:pt idx="114">
                  <c:v>0.56556651298965366</c:v>
                </c:pt>
                <c:pt idx="115">
                  <c:v>-0.37118812116370115</c:v>
                </c:pt>
                <c:pt idx="116">
                  <c:v>0.66637912288907741</c:v>
                </c:pt>
                <c:pt idx="117">
                  <c:v>-0.40653124649726752</c:v>
                </c:pt>
                <c:pt idx="118">
                  <c:v>-0.35719265816325568</c:v>
                </c:pt>
                <c:pt idx="119">
                  <c:v>-0.53759925893668459</c:v>
                </c:pt>
                <c:pt idx="120">
                  <c:v>-0.43670818939249745</c:v>
                </c:pt>
                <c:pt idx="121">
                  <c:v>-0.56278094198600959</c:v>
                </c:pt>
                <c:pt idx="122">
                  <c:v>0.51177077134511029</c:v>
                </c:pt>
                <c:pt idx="123">
                  <c:v>-0.50111100572009371</c:v>
                </c:pt>
                <c:pt idx="124">
                  <c:v>-0.31734112517707991</c:v>
                </c:pt>
                <c:pt idx="125">
                  <c:v>0.55316460752435048</c:v>
                </c:pt>
                <c:pt idx="126">
                  <c:v>-0.54095327328990106</c:v>
                </c:pt>
                <c:pt idx="127">
                  <c:v>0.57958345228724828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5E-4503-A044-1EC7B5874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097120"/>
        <c:axId val="2000098368"/>
      </c:scatterChart>
      <c:valAx>
        <c:axId val="200009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QB Cap %</a:t>
                </a:r>
              </a:p>
            </c:rich>
          </c:tx>
          <c:overlay val="0"/>
        </c:title>
        <c:numFmt formatCode="0.000%" sourceLinked="1"/>
        <c:majorTickMark val="out"/>
        <c:minorTickMark val="none"/>
        <c:tickLblPos val="nextTo"/>
        <c:crossAx val="2000098368"/>
        <c:crosses val="autoZero"/>
        <c:crossBetween val="midCat"/>
      </c:valAx>
      <c:valAx>
        <c:axId val="200009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00971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2021 WR Cap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Sheet4!$Q$2:$Q$129</c:f>
              <c:numCache>
                <c:formatCode>0.00%</c:formatCode>
                <c:ptCount val="128"/>
                <c:pt idx="0">
                  <c:v>0.11551476351280701</c:v>
                </c:pt>
                <c:pt idx="1">
                  <c:v>0.19536431581198538</c:v>
                </c:pt>
                <c:pt idx="2">
                  <c:v>8.71468749215841E-2</c:v>
                </c:pt>
                <c:pt idx="3">
                  <c:v>0.14104107075919972</c:v>
                </c:pt>
                <c:pt idx="4">
                  <c:v>7.8033331265842609E-2</c:v>
                </c:pt>
                <c:pt idx="5">
                  <c:v>0.10838493866796839</c:v>
                </c:pt>
                <c:pt idx="6">
                  <c:v>9.3428181515139944E-2</c:v>
                </c:pt>
                <c:pt idx="7">
                  <c:v>4.5574588136364912E-2</c:v>
                </c:pt>
                <c:pt idx="8">
                  <c:v>6.0824250072797868E-2</c:v>
                </c:pt>
                <c:pt idx="9">
                  <c:v>8.3862550855165641E-2</c:v>
                </c:pt>
                <c:pt idx="10">
                  <c:v>7.3442544003566534E-2</c:v>
                </c:pt>
                <c:pt idx="11">
                  <c:v>5.2105417938916543E-2</c:v>
                </c:pt>
                <c:pt idx="12">
                  <c:v>8.2827282819742359E-2</c:v>
                </c:pt>
                <c:pt idx="13">
                  <c:v>0.11443488424579119</c:v>
                </c:pt>
                <c:pt idx="14">
                  <c:v>2.9162104965565015E-2</c:v>
                </c:pt>
                <c:pt idx="15">
                  <c:v>0.18498921313634376</c:v>
                </c:pt>
                <c:pt idx="16">
                  <c:v>0.16074418375045807</c:v>
                </c:pt>
                <c:pt idx="17">
                  <c:v>9.2634602460184165E-2</c:v>
                </c:pt>
                <c:pt idx="18">
                  <c:v>5.1278198245354414E-2</c:v>
                </c:pt>
                <c:pt idx="19">
                  <c:v>5.7794186498528119E-2</c:v>
                </c:pt>
                <c:pt idx="20">
                  <c:v>0.12279634247707001</c:v>
                </c:pt>
                <c:pt idx="21">
                  <c:v>2.4963561054667661E-2</c:v>
                </c:pt>
                <c:pt idx="22">
                  <c:v>0.13799112310135192</c:v>
                </c:pt>
                <c:pt idx="23">
                  <c:v>7.5652936773765653E-2</c:v>
                </c:pt>
                <c:pt idx="24">
                  <c:v>4.846322980493277E-2</c:v>
                </c:pt>
                <c:pt idx="25">
                  <c:v>8.7630575922087769E-2</c:v>
                </c:pt>
                <c:pt idx="26">
                  <c:v>8.118037198164281E-2</c:v>
                </c:pt>
                <c:pt idx="27">
                  <c:v>0.15226239488835194</c:v>
                </c:pt>
                <c:pt idx="28">
                  <c:v>0.11686662249897156</c:v>
                </c:pt>
                <c:pt idx="29">
                  <c:v>8.1996405128370878E-2</c:v>
                </c:pt>
                <c:pt idx="30">
                  <c:v>4.6143107180365552E-2</c:v>
                </c:pt>
                <c:pt idx="31">
                  <c:v>7.2314157604270332E-2</c:v>
                </c:pt>
                <c:pt idx="32" formatCode="0.000%">
                  <c:v>0.16065718653844852</c:v>
                </c:pt>
                <c:pt idx="33" formatCode="0.000%">
                  <c:v>5.9069847660049357E-2</c:v>
                </c:pt>
                <c:pt idx="34" formatCode="0.000%">
                  <c:v>9.3555797470151428E-2</c:v>
                </c:pt>
                <c:pt idx="35" formatCode="0.000%">
                  <c:v>0.10606923119237381</c:v>
                </c:pt>
                <c:pt idx="36" formatCode="0.000%">
                  <c:v>6.6241583393871206E-2</c:v>
                </c:pt>
                <c:pt idx="37" formatCode="0.000%">
                  <c:v>0.18721804988342436</c:v>
                </c:pt>
                <c:pt idx="38" formatCode="0.000%">
                  <c:v>0.16394786782711307</c:v>
                </c:pt>
                <c:pt idx="39" formatCode="0.000%">
                  <c:v>2.8194546284192098E-2</c:v>
                </c:pt>
                <c:pt idx="40" formatCode="0.000%">
                  <c:v>0.12279426832242533</c:v>
                </c:pt>
                <c:pt idx="41" formatCode="0.000%">
                  <c:v>8.4077405397514987E-2</c:v>
                </c:pt>
                <c:pt idx="42" formatCode="0.000%">
                  <c:v>6.8592950786683898E-2</c:v>
                </c:pt>
                <c:pt idx="43" formatCode="0.000%">
                  <c:v>9.6623423356812635E-2</c:v>
                </c:pt>
                <c:pt idx="44" formatCode="0.000%">
                  <c:v>4.546185815649198E-2</c:v>
                </c:pt>
                <c:pt idx="45" formatCode="0.000%">
                  <c:v>0.16786441180241141</c:v>
                </c:pt>
                <c:pt idx="46" formatCode="0.000%">
                  <c:v>8.4126796782311553E-2</c:v>
                </c:pt>
                <c:pt idx="47" formatCode="0.000%">
                  <c:v>9.8027475481968454E-2</c:v>
                </c:pt>
                <c:pt idx="48" formatCode="0.000%">
                  <c:v>9.2992071449337646E-2</c:v>
                </c:pt>
                <c:pt idx="49" formatCode="0.000%">
                  <c:v>0.12280287483692436</c:v>
                </c:pt>
                <c:pt idx="50" formatCode="0.000%">
                  <c:v>0.14987085396438574</c:v>
                </c:pt>
                <c:pt idx="51" formatCode="0.000%">
                  <c:v>2.4466565309452196E-2</c:v>
                </c:pt>
                <c:pt idx="52" formatCode="0.000%">
                  <c:v>0.12214342611320424</c:v>
                </c:pt>
                <c:pt idx="53" formatCode="0.000%">
                  <c:v>9.0946423985021618E-2</c:v>
                </c:pt>
                <c:pt idx="54" formatCode="0.000%">
                  <c:v>9.7261485506609208E-2</c:v>
                </c:pt>
                <c:pt idx="55" formatCode="0.000%">
                  <c:v>9.1850568975990379E-2</c:v>
                </c:pt>
                <c:pt idx="56" formatCode="0.000%">
                  <c:v>0.13345490194720983</c:v>
                </c:pt>
                <c:pt idx="57" formatCode="0.000%">
                  <c:v>7.9691329072389488E-2</c:v>
                </c:pt>
                <c:pt idx="58" formatCode="0.000%">
                  <c:v>7.3886399555058782E-2</c:v>
                </c:pt>
                <c:pt idx="59" formatCode="0.000%">
                  <c:v>7.1246764243903277E-2</c:v>
                </c:pt>
                <c:pt idx="60" formatCode="0.000%">
                  <c:v>0.11741089244285077</c:v>
                </c:pt>
                <c:pt idx="61" formatCode="0.000%">
                  <c:v>8.3165130785448252E-2</c:v>
                </c:pt>
                <c:pt idx="62" formatCode="0.000%">
                  <c:v>5.2171032085990048E-2</c:v>
                </c:pt>
                <c:pt idx="63" formatCode="0.000%">
                  <c:v>8.0354053716239437E-2</c:v>
                </c:pt>
                <c:pt idx="64">
                  <c:v>0.106009755888715</c:v>
                </c:pt>
                <c:pt idx="65">
                  <c:v>0.11978692514941927</c:v>
                </c:pt>
                <c:pt idx="66">
                  <c:v>9.9023569830488559E-2</c:v>
                </c:pt>
                <c:pt idx="67">
                  <c:v>0.10241182677922796</c:v>
                </c:pt>
                <c:pt idx="68">
                  <c:v>6.4876227767634062E-2</c:v>
                </c:pt>
                <c:pt idx="69">
                  <c:v>0.15517028792595014</c:v>
                </c:pt>
                <c:pt idx="70">
                  <c:v>0.16646450582125516</c:v>
                </c:pt>
                <c:pt idx="71">
                  <c:v>2.1692577893815703E-2</c:v>
                </c:pt>
                <c:pt idx="72">
                  <c:v>0.15652698035899429</c:v>
                </c:pt>
                <c:pt idx="73">
                  <c:v>0.15965965157919071</c:v>
                </c:pt>
                <c:pt idx="74">
                  <c:v>7.2883245946947811E-2</c:v>
                </c:pt>
                <c:pt idx="75">
                  <c:v>7.9803630071788131E-2</c:v>
                </c:pt>
                <c:pt idx="76">
                  <c:v>2.3516604068433783E-2</c:v>
                </c:pt>
                <c:pt idx="77">
                  <c:v>0.15539906243702592</c:v>
                </c:pt>
                <c:pt idx="78">
                  <c:v>8.1083958362444156E-2</c:v>
                </c:pt>
                <c:pt idx="79">
                  <c:v>0.12740252962231616</c:v>
                </c:pt>
                <c:pt idx="80">
                  <c:v>0.13311212214403895</c:v>
                </c:pt>
                <c:pt idx="81">
                  <c:v>7.6270222423665962E-2</c:v>
                </c:pt>
                <c:pt idx="82">
                  <c:v>0.11507259885439862</c:v>
                </c:pt>
                <c:pt idx="83">
                  <c:v>5.4492271090764662E-2</c:v>
                </c:pt>
                <c:pt idx="84">
                  <c:v>0.160782917494012</c:v>
                </c:pt>
                <c:pt idx="85">
                  <c:v>9.3920307392225483E-2</c:v>
                </c:pt>
                <c:pt idx="86">
                  <c:v>8.4418853135988847E-2</c:v>
                </c:pt>
                <c:pt idx="87">
                  <c:v>0.11632981480623016</c:v>
                </c:pt>
                <c:pt idx="88">
                  <c:v>8.2738023966631435E-2</c:v>
                </c:pt>
                <c:pt idx="89">
                  <c:v>4.90782947753012E-2</c:v>
                </c:pt>
                <c:pt idx="90">
                  <c:v>6.5162755135487194E-2</c:v>
                </c:pt>
                <c:pt idx="91">
                  <c:v>0.11776711144628772</c:v>
                </c:pt>
                <c:pt idx="92">
                  <c:v>8.8021651002919088E-2</c:v>
                </c:pt>
                <c:pt idx="93">
                  <c:v>0.14857403300130931</c:v>
                </c:pt>
                <c:pt idx="94">
                  <c:v>7.1935982188216965E-2</c:v>
                </c:pt>
                <c:pt idx="95">
                  <c:v>6.844578561626681E-2</c:v>
                </c:pt>
                <c:pt idx="96">
                  <c:v>1.6990357321734241E-2</c:v>
                </c:pt>
                <c:pt idx="97">
                  <c:v>0.15004270245046461</c:v>
                </c:pt>
                <c:pt idx="98">
                  <c:v>9.005220389510675E-2</c:v>
                </c:pt>
                <c:pt idx="99">
                  <c:v>7.3694498384344526E-2</c:v>
                </c:pt>
                <c:pt idx="100">
                  <c:v>7.4166223591482699E-2</c:v>
                </c:pt>
                <c:pt idx="101">
                  <c:v>0.12241701335905404</c:v>
                </c:pt>
                <c:pt idx="102">
                  <c:v>0.10666197214279118</c:v>
                </c:pt>
                <c:pt idx="103">
                  <c:v>7.8776892487741418E-2</c:v>
                </c:pt>
                <c:pt idx="104">
                  <c:v>0.13322141819575919</c:v>
                </c:pt>
                <c:pt idx="105">
                  <c:v>0.14456690943678854</c:v>
                </c:pt>
                <c:pt idx="106">
                  <c:v>8.6882578054829254E-2</c:v>
                </c:pt>
                <c:pt idx="107">
                  <c:v>4.5494109878879571E-2</c:v>
                </c:pt>
                <c:pt idx="108">
                  <c:v>7.9478506320416392E-2</c:v>
                </c:pt>
                <c:pt idx="109">
                  <c:v>7.5082364594026368E-2</c:v>
                </c:pt>
                <c:pt idx="110">
                  <c:v>0.10376966739301631</c:v>
                </c:pt>
                <c:pt idx="111">
                  <c:v>0.14266331638733665</c:v>
                </c:pt>
                <c:pt idx="112">
                  <c:v>0.14536474511335432</c:v>
                </c:pt>
                <c:pt idx="113">
                  <c:v>7.1733956626774578E-2</c:v>
                </c:pt>
                <c:pt idx="114">
                  <c:v>9.6282328252644961E-2</c:v>
                </c:pt>
                <c:pt idx="115">
                  <c:v>6.5043885212272168E-2</c:v>
                </c:pt>
                <c:pt idx="116">
                  <c:v>0.14469340960762075</c:v>
                </c:pt>
                <c:pt idx="117">
                  <c:v>5.8387484345420182E-2</c:v>
                </c:pt>
                <c:pt idx="118">
                  <c:v>0.15354326488671599</c:v>
                </c:pt>
                <c:pt idx="119">
                  <c:v>7.8875579873191576E-2</c:v>
                </c:pt>
                <c:pt idx="120">
                  <c:v>0.13986287029814645</c:v>
                </c:pt>
                <c:pt idx="121">
                  <c:v>7.1180037485486319E-2</c:v>
                </c:pt>
                <c:pt idx="122">
                  <c:v>7.2894675024800085E-2</c:v>
                </c:pt>
                <c:pt idx="123">
                  <c:v>0.17921739975452247</c:v>
                </c:pt>
                <c:pt idx="124">
                  <c:v>0.12567407294391109</c:v>
                </c:pt>
                <c:pt idx="125">
                  <c:v>7.8195856525980587E-2</c:v>
                </c:pt>
                <c:pt idx="126">
                  <c:v>9.2371875021809297E-2</c:v>
                </c:pt>
                <c:pt idx="127">
                  <c:v>0.11039414542794813</c:v>
                </c:pt>
              </c:numCache>
            </c:numRef>
          </c:xVal>
          <c:yVal>
            <c:numRef>
              <c:f>'Cap Hit %Regression Model'!$C$183:$C$310</c:f>
              <c:numCache>
                <c:formatCode>General</c:formatCode>
                <c:ptCount val="128"/>
                <c:pt idx="0">
                  <c:v>0.51543514600484108</c:v>
                </c:pt>
                <c:pt idx="1">
                  <c:v>-0.34887532534997534</c:v>
                </c:pt>
                <c:pt idx="2">
                  <c:v>0.74161404900907191</c:v>
                </c:pt>
                <c:pt idx="3">
                  <c:v>-0.38229372506343579</c:v>
                </c:pt>
                <c:pt idx="4">
                  <c:v>-0.35187296171652055</c:v>
                </c:pt>
                <c:pt idx="5">
                  <c:v>0.55367568764440922</c:v>
                </c:pt>
                <c:pt idx="6">
                  <c:v>-0.34132879007327654</c:v>
                </c:pt>
                <c:pt idx="7">
                  <c:v>0.50090013284122359</c:v>
                </c:pt>
                <c:pt idx="8">
                  <c:v>-0.23063910710092198</c:v>
                </c:pt>
                <c:pt idx="9">
                  <c:v>-0.54655949150519323</c:v>
                </c:pt>
                <c:pt idx="10">
                  <c:v>-0.29385617398614067</c:v>
                </c:pt>
                <c:pt idx="11">
                  <c:v>0.71453487876612876</c:v>
                </c:pt>
                <c:pt idx="12">
                  <c:v>-0.25064280201958256</c:v>
                </c:pt>
                <c:pt idx="13">
                  <c:v>0.52203933952196402</c:v>
                </c:pt>
                <c:pt idx="14">
                  <c:v>0.52790944232978898</c:v>
                </c:pt>
                <c:pt idx="15">
                  <c:v>-0.33302017341180445</c:v>
                </c:pt>
                <c:pt idx="16">
                  <c:v>0.50962616623388568</c:v>
                </c:pt>
                <c:pt idx="17">
                  <c:v>-0.31426125944420447</c:v>
                </c:pt>
                <c:pt idx="18">
                  <c:v>0.63715702552190079</c:v>
                </c:pt>
                <c:pt idx="19">
                  <c:v>-0.4505748668097066</c:v>
                </c:pt>
                <c:pt idx="20">
                  <c:v>-0.33221668577970548</c:v>
                </c:pt>
                <c:pt idx="21">
                  <c:v>-0.26754599861842226</c:v>
                </c:pt>
                <c:pt idx="22">
                  <c:v>0.53553192761147428</c:v>
                </c:pt>
                <c:pt idx="23">
                  <c:v>-0.57790365202733796</c:v>
                </c:pt>
                <c:pt idx="24">
                  <c:v>-0.52113806202381241</c:v>
                </c:pt>
                <c:pt idx="25">
                  <c:v>-0.32029463385342899</c:v>
                </c:pt>
                <c:pt idx="26">
                  <c:v>-0.34223031786962349</c:v>
                </c:pt>
                <c:pt idx="27">
                  <c:v>0.63625798373447207</c:v>
                </c:pt>
                <c:pt idx="28">
                  <c:v>0.67501320356425554</c:v>
                </c:pt>
                <c:pt idx="29">
                  <c:v>0.54785192278750261</c:v>
                </c:pt>
                <c:pt idx="30">
                  <c:v>0.43148132038257359</c:v>
                </c:pt>
                <c:pt idx="31">
                  <c:v>-0.548921151685135</c:v>
                </c:pt>
                <c:pt idx="32">
                  <c:v>0.5468322808878926</c:v>
                </c:pt>
                <c:pt idx="33">
                  <c:v>-0.33589129215890368</c:v>
                </c:pt>
                <c:pt idx="34">
                  <c:v>-0.26508677570700578</c:v>
                </c:pt>
                <c:pt idx="35">
                  <c:v>-0.33147164009406427</c:v>
                </c:pt>
                <c:pt idx="36">
                  <c:v>0.66242809146313242</c:v>
                </c:pt>
                <c:pt idx="37">
                  <c:v>-0.39368782421671039</c:v>
                </c:pt>
                <c:pt idx="38">
                  <c:v>0.59866932886753632</c:v>
                </c:pt>
                <c:pt idx="39">
                  <c:v>0.51282435336541865</c:v>
                </c:pt>
                <c:pt idx="40">
                  <c:v>-0.33720197952636488</c:v>
                </c:pt>
                <c:pt idx="41">
                  <c:v>0.47237070057738051</c:v>
                </c:pt>
                <c:pt idx="42">
                  <c:v>-0.26126157292137359</c:v>
                </c:pt>
                <c:pt idx="43">
                  <c:v>0.56650912665031716</c:v>
                </c:pt>
                <c:pt idx="44">
                  <c:v>-0.2695810978759936</c:v>
                </c:pt>
                <c:pt idx="45">
                  <c:v>0.57866689170135222</c:v>
                </c:pt>
                <c:pt idx="46">
                  <c:v>-0.44904536710699494</c:v>
                </c:pt>
                <c:pt idx="47">
                  <c:v>-0.41612816062781299</c:v>
                </c:pt>
                <c:pt idx="48">
                  <c:v>-0.54380203496868118</c:v>
                </c:pt>
                <c:pt idx="49">
                  <c:v>-0.33292111082275916</c:v>
                </c:pt>
                <c:pt idx="50">
                  <c:v>-0.5158850805745101</c:v>
                </c:pt>
                <c:pt idx="51">
                  <c:v>0.49741564595695564</c:v>
                </c:pt>
                <c:pt idx="52">
                  <c:v>0.66061205919622501</c:v>
                </c:pt>
                <c:pt idx="53">
                  <c:v>-0.48888673835537677</c:v>
                </c:pt>
                <c:pt idx="54">
                  <c:v>0.60700603139309128</c:v>
                </c:pt>
                <c:pt idx="55">
                  <c:v>-0.40848639817986138</c:v>
                </c:pt>
                <c:pt idx="56">
                  <c:v>-0.46930604011959687</c:v>
                </c:pt>
                <c:pt idx="57">
                  <c:v>-0.42070162295400437</c:v>
                </c:pt>
                <c:pt idx="58">
                  <c:v>0.51353759073233896</c:v>
                </c:pt>
                <c:pt idx="59">
                  <c:v>0.55995656046296949</c:v>
                </c:pt>
                <c:pt idx="60">
                  <c:v>-0.27383360837082688</c:v>
                </c:pt>
                <c:pt idx="61">
                  <c:v>0.45363025830356341</c:v>
                </c:pt>
                <c:pt idx="62">
                  <c:v>-0.53119861797770462</c:v>
                </c:pt>
                <c:pt idx="63">
                  <c:v>0.45938514370695216</c:v>
                </c:pt>
                <c:pt idx="64">
                  <c:v>0.52803597836112537</c:v>
                </c:pt>
                <c:pt idx="65">
                  <c:v>-0.26067340342327089</c:v>
                </c:pt>
                <c:pt idx="66">
                  <c:v>0.62944851870689855</c:v>
                </c:pt>
                <c:pt idx="67">
                  <c:v>-0.3165645006997776</c:v>
                </c:pt>
                <c:pt idx="68">
                  <c:v>0.7324638521684993</c:v>
                </c:pt>
                <c:pt idx="69">
                  <c:v>-0.47457585162394289</c:v>
                </c:pt>
                <c:pt idx="70">
                  <c:v>-0.39235803536377839</c:v>
                </c:pt>
                <c:pt idx="71">
                  <c:v>-0.29306731522741097</c:v>
                </c:pt>
                <c:pt idx="72">
                  <c:v>0.67626844257639351</c:v>
                </c:pt>
                <c:pt idx="73">
                  <c:v>-0.43511205267816966</c:v>
                </c:pt>
                <c:pt idx="74">
                  <c:v>-0.35246657286376337</c:v>
                </c:pt>
                <c:pt idx="75">
                  <c:v>0.55993729084567301</c:v>
                </c:pt>
                <c:pt idx="76">
                  <c:v>-0.27970545714076661</c:v>
                </c:pt>
                <c:pt idx="77">
                  <c:v>0.66669165395296026</c:v>
                </c:pt>
                <c:pt idx="78">
                  <c:v>-0.43673165639299844</c:v>
                </c:pt>
                <c:pt idx="79">
                  <c:v>-0.56508079675303324</c:v>
                </c:pt>
                <c:pt idx="80">
                  <c:v>-0.4064240819985635</c:v>
                </c:pt>
                <c:pt idx="81">
                  <c:v>-0.22724096983433298</c:v>
                </c:pt>
                <c:pt idx="82">
                  <c:v>0.58552860900710024</c:v>
                </c:pt>
                <c:pt idx="83">
                  <c:v>-0.22998012365192944</c:v>
                </c:pt>
                <c:pt idx="84">
                  <c:v>-0.33195118222533992</c:v>
                </c:pt>
                <c:pt idx="85">
                  <c:v>-0.55887740105104156</c:v>
                </c:pt>
                <c:pt idx="86">
                  <c:v>0.57105812741065309</c:v>
                </c:pt>
                <c:pt idx="87">
                  <c:v>0.40886642999185197</c:v>
                </c:pt>
                <c:pt idx="88">
                  <c:v>-0.50551471922911695</c:v>
                </c:pt>
                <c:pt idx="89">
                  <c:v>-0.32789618334844517</c:v>
                </c:pt>
                <c:pt idx="90">
                  <c:v>0.5382773874886817</c:v>
                </c:pt>
                <c:pt idx="91">
                  <c:v>-0.49187669174593462</c:v>
                </c:pt>
                <c:pt idx="92">
                  <c:v>-0.25219555125212856</c:v>
                </c:pt>
                <c:pt idx="93">
                  <c:v>-0.42732361222443438</c:v>
                </c:pt>
                <c:pt idx="94">
                  <c:v>0.50003888066352364</c:v>
                </c:pt>
                <c:pt idx="95">
                  <c:v>0.49145907329538585</c:v>
                </c:pt>
                <c:pt idx="96">
                  <c:v>-0.3470699412002245</c:v>
                </c:pt>
                <c:pt idx="97">
                  <c:v>-0.47277417483180972</c:v>
                </c:pt>
                <c:pt idx="98">
                  <c:v>0.56314389019273847</c:v>
                </c:pt>
                <c:pt idx="99">
                  <c:v>-0.29049917223003574</c:v>
                </c:pt>
                <c:pt idx="100">
                  <c:v>0.68317599523423411</c:v>
                </c:pt>
                <c:pt idx="101">
                  <c:v>-0.49778178038700471</c:v>
                </c:pt>
                <c:pt idx="102">
                  <c:v>-0.28625367789944839</c:v>
                </c:pt>
                <c:pt idx="103">
                  <c:v>-0.48044067330071227</c:v>
                </c:pt>
                <c:pt idx="104">
                  <c:v>0.69451470511908175</c:v>
                </c:pt>
                <c:pt idx="105">
                  <c:v>0.43448352443988969</c:v>
                </c:pt>
                <c:pt idx="106">
                  <c:v>-0.48993661243534059</c:v>
                </c:pt>
                <c:pt idx="107">
                  <c:v>-0.26468750482926851</c:v>
                </c:pt>
                <c:pt idx="108">
                  <c:v>-0.38168175831301965</c:v>
                </c:pt>
                <c:pt idx="109">
                  <c:v>0.7410550373660123</c:v>
                </c:pt>
                <c:pt idx="110">
                  <c:v>-0.43281972944364067</c:v>
                </c:pt>
                <c:pt idx="111">
                  <c:v>0.46700054253216394</c:v>
                </c:pt>
                <c:pt idx="112">
                  <c:v>0.63161699406677474</c:v>
                </c:pt>
                <c:pt idx="113">
                  <c:v>-0.3788825448517435</c:v>
                </c:pt>
                <c:pt idx="114">
                  <c:v>0.56556651298965366</c:v>
                </c:pt>
                <c:pt idx="115">
                  <c:v>-0.37118812116370115</c:v>
                </c:pt>
                <c:pt idx="116">
                  <c:v>0.66637912288907741</c:v>
                </c:pt>
                <c:pt idx="117">
                  <c:v>-0.40653124649726752</c:v>
                </c:pt>
                <c:pt idx="118">
                  <c:v>-0.35719265816325568</c:v>
                </c:pt>
                <c:pt idx="119">
                  <c:v>-0.53759925893668459</c:v>
                </c:pt>
                <c:pt idx="120">
                  <c:v>-0.43670818939249745</c:v>
                </c:pt>
                <c:pt idx="121">
                  <c:v>-0.56278094198600959</c:v>
                </c:pt>
                <c:pt idx="122">
                  <c:v>0.51177077134511029</c:v>
                </c:pt>
                <c:pt idx="123">
                  <c:v>-0.50111100572009371</c:v>
                </c:pt>
                <c:pt idx="124">
                  <c:v>-0.31734112517707991</c:v>
                </c:pt>
                <c:pt idx="125">
                  <c:v>0.55316460752435048</c:v>
                </c:pt>
                <c:pt idx="126">
                  <c:v>-0.54095327328990106</c:v>
                </c:pt>
                <c:pt idx="127">
                  <c:v>0.57958345228724828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9C-4589-A2FA-F96CFF25D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095456"/>
        <c:axId val="2000090048"/>
      </c:scatterChart>
      <c:valAx>
        <c:axId val="20000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2021 WR Cap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00090048"/>
        <c:crosses val="autoZero"/>
        <c:crossBetween val="midCat"/>
      </c:valAx>
      <c:valAx>
        <c:axId val="2000090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0095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DL Cap Hit %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Sheet4!$R$2:$R$129</c:f>
              <c:numCache>
                <c:formatCode>0.00%</c:formatCode>
                <c:ptCount val="128"/>
                <c:pt idx="0">
                  <c:v>0.23913028285724022</c:v>
                </c:pt>
                <c:pt idx="1">
                  <c:v>0.11909498630643564</c:v>
                </c:pt>
                <c:pt idx="2">
                  <c:v>9.0135938877045851E-2</c:v>
                </c:pt>
                <c:pt idx="3">
                  <c:v>0.16999304061736403</c:v>
                </c:pt>
                <c:pt idx="4">
                  <c:v>0.17757277322509465</c:v>
                </c:pt>
                <c:pt idx="5">
                  <c:v>0.22118470334775747</c:v>
                </c:pt>
                <c:pt idx="6">
                  <c:v>0.11174676816026542</c:v>
                </c:pt>
                <c:pt idx="7">
                  <c:v>0.13420360505000564</c:v>
                </c:pt>
                <c:pt idx="8">
                  <c:v>8.3351823846519818E-2</c:v>
                </c:pt>
                <c:pt idx="9">
                  <c:v>0.21895891273430121</c:v>
                </c:pt>
                <c:pt idx="10">
                  <c:v>9.361557029257335E-2</c:v>
                </c:pt>
                <c:pt idx="11">
                  <c:v>5.7057468548380216E-2</c:v>
                </c:pt>
                <c:pt idx="12">
                  <c:v>7.0243861325843371E-2</c:v>
                </c:pt>
                <c:pt idx="13">
                  <c:v>0.25388624147871963</c:v>
                </c:pt>
                <c:pt idx="14">
                  <c:v>0.15747714746095073</c:v>
                </c:pt>
                <c:pt idx="15">
                  <c:v>0.10984415500213535</c:v>
                </c:pt>
                <c:pt idx="16">
                  <c:v>0.19087966065218173</c:v>
                </c:pt>
                <c:pt idx="17">
                  <c:v>0.10508472252880026</c:v>
                </c:pt>
                <c:pt idx="18">
                  <c:v>0.20791672536692446</c:v>
                </c:pt>
                <c:pt idx="19">
                  <c:v>0.22071039609195625</c:v>
                </c:pt>
                <c:pt idx="20">
                  <c:v>0.14568122246163198</c:v>
                </c:pt>
                <c:pt idx="21">
                  <c:v>5.5372664309320578E-2</c:v>
                </c:pt>
                <c:pt idx="22">
                  <c:v>7.6149107895235671E-2</c:v>
                </c:pt>
                <c:pt idx="23">
                  <c:v>0.17554066117089231</c:v>
                </c:pt>
                <c:pt idx="24">
                  <c:v>0.15764238246500234</c:v>
                </c:pt>
                <c:pt idx="25">
                  <c:v>0.12120226637191855</c:v>
                </c:pt>
                <c:pt idx="26">
                  <c:v>0.13454086823994121</c:v>
                </c:pt>
                <c:pt idx="27">
                  <c:v>0.11006489709575185</c:v>
                </c:pt>
                <c:pt idx="28">
                  <c:v>9.224013012247706E-2</c:v>
                </c:pt>
                <c:pt idx="29">
                  <c:v>0.1374139042465605</c:v>
                </c:pt>
                <c:pt idx="30">
                  <c:v>0.21739715304606258</c:v>
                </c:pt>
                <c:pt idx="31">
                  <c:v>0.11959109599203836</c:v>
                </c:pt>
                <c:pt idx="32" formatCode="0.000%">
                  <c:v>0.23859972327928608</c:v>
                </c:pt>
                <c:pt idx="33" formatCode="0.000%">
                  <c:v>0.13346662020471559</c:v>
                </c:pt>
                <c:pt idx="34" formatCode="0.000%">
                  <c:v>0.10646983667816813</c:v>
                </c:pt>
                <c:pt idx="35" formatCode="0.000%">
                  <c:v>0.10885471877946955</c:v>
                </c:pt>
                <c:pt idx="36" formatCode="0.000%">
                  <c:v>0.17116828751273402</c:v>
                </c:pt>
                <c:pt idx="37" formatCode="0.000%">
                  <c:v>0.16697806529022849</c:v>
                </c:pt>
                <c:pt idx="38" formatCode="0.000%">
                  <c:v>0.16188175361894822</c:v>
                </c:pt>
                <c:pt idx="39" formatCode="0.000%">
                  <c:v>0.16397860845017001</c:v>
                </c:pt>
                <c:pt idx="40" formatCode="0.000%">
                  <c:v>0.10904233130936089</c:v>
                </c:pt>
                <c:pt idx="41" formatCode="0.000%">
                  <c:v>0.20926170496115493</c:v>
                </c:pt>
                <c:pt idx="42" formatCode="0.000%">
                  <c:v>0.11083827524719264</c:v>
                </c:pt>
                <c:pt idx="43" formatCode="0.000%">
                  <c:v>0.12302758370086574</c:v>
                </c:pt>
                <c:pt idx="44" formatCode="0.000%">
                  <c:v>0.11953283862432196</c:v>
                </c:pt>
                <c:pt idx="45" formatCode="0.000%">
                  <c:v>0.20990235694667564</c:v>
                </c:pt>
                <c:pt idx="46" formatCode="0.000%">
                  <c:v>0.14585828977010998</c:v>
                </c:pt>
                <c:pt idx="47" formatCode="0.000%">
                  <c:v>0.22176520839802127</c:v>
                </c:pt>
                <c:pt idx="48" formatCode="0.000%">
                  <c:v>0.14052240983611983</c:v>
                </c:pt>
                <c:pt idx="49" formatCode="0.000%">
                  <c:v>0.12800873686509473</c:v>
                </c:pt>
                <c:pt idx="50" formatCode="0.000%">
                  <c:v>0.2042201236481993</c:v>
                </c:pt>
                <c:pt idx="51" formatCode="0.000%">
                  <c:v>0.19583187246274189</c:v>
                </c:pt>
                <c:pt idx="52" formatCode="0.000%">
                  <c:v>0.11268563621466161</c:v>
                </c:pt>
                <c:pt idx="53" formatCode="0.000%">
                  <c:v>0.17409301737583097</c:v>
                </c:pt>
                <c:pt idx="54" formatCode="0.000%">
                  <c:v>7.8030008435946749E-2</c:v>
                </c:pt>
                <c:pt idx="55" formatCode="0.000%">
                  <c:v>9.7399409105520168E-2</c:v>
                </c:pt>
                <c:pt idx="56" formatCode="0.000%">
                  <c:v>0.16089100618508478</c:v>
                </c:pt>
                <c:pt idx="57" formatCode="0.000%">
                  <c:v>0.16674832250453711</c:v>
                </c:pt>
                <c:pt idx="58" formatCode="0.000%">
                  <c:v>0.15251321156242878</c:v>
                </c:pt>
                <c:pt idx="59" formatCode="0.000%">
                  <c:v>0.10438205358250117</c:v>
                </c:pt>
                <c:pt idx="60" formatCode="0.000%">
                  <c:v>5.7396553457040582E-2</c:v>
                </c:pt>
                <c:pt idx="61" formatCode="0.000%">
                  <c:v>0.17086217981153681</c:v>
                </c:pt>
                <c:pt idx="62" formatCode="0.000%">
                  <c:v>0.19006562810045025</c:v>
                </c:pt>
                <c:pt idx="63" formatCode="0.000%">
                  <c:v>0.15497422245115466</c:v>
                </c:pt>
                <c:pt idx="64">
                  <c:v>0.26863174103837212</c:v>
                </c:pt>
                <c:pt idx="65">
                  <c:v>5.9404099234085878E-2</c:v>
                </c:pt>
                <c:pt idx="66">
                  <c:v>5.3418270766436349E-2</c:v>
                </c:pt>
                <c:pt idx="67">
                  <c:v>0.10904520509052022</c:v>
                </c:pt>
                <c:pt idx="68">
                  <c:v>0.10826491856141157</c:v>
                </c:pt>
                <c:pt idx="69">
                  <c:v>0.17166171993957599</c:v>
                </c:pt>
                <c:pt idx="70">
                  <c:v>0.16780287872475205</c:v>
                </c:pt>
                <c:pt idx="71">
                  <c:v>0.15310936687950896</c:v>
                </c:pt>
                <c:pt idx="72">
                  <c:v>0.12820631741233238</c:v>
                </c:pt>
                <c:pt idx="73">
                  <c:v>0.19094495553026739</c:v>
                </c:pt>
                <c:pt idx="74">
                  <c:v>0.19927646857498063</c:v>
                </c:pt>
                <c:pt idx="75">
                  <c:v>0.12997747660496853</c:v>
                </c:pt>
                <c:pt idx="76">
                  <c:v>0.1070634990470949</c:v>
                </c:pt>
                <c:pt idx="77">
                  <c:v>0.12613614891702873</c:v>
                </c:pt>
                <c:pt idx="78">
                  <c:v>9.1796715926153377E-2</c:v>
                </c:pt>
                <c:pt idx="79">
                  <c:v>0.20971616880318464</c:v>
                </c:pt>
                <c:pt idx="80">
                  <c:v>0.2231483965882782</c:v>
                </c:pt>
                <c:pt idx="81">
                  <c:v>4.8841535313451229E-2</c:v>
                </c:pt>
                <c:pt idx="82">
                  <c:v>0.17152566042463396</c:v>
                </c:pt>
                <c:pt idx="83">
                  <c:v>6.3395013083966528E-2</c:v>
                </c:pt>
                <c:pt idx="84">
                  <c:v>9.9630843976005162E-2</c:v>
                </c:pt>
                <c:pt idx="85">
                  <c:v>0.14057870456513682</c:v>
                </c:pt>
                <c:pt idx="86">
                  <c:v>4.7435677010893136E-2</c:v>
                </c:pt>
                <c:pt idx="87">
                  <c:v>0.19787056599242722</c:v>
                </c:pt>
                <c:pt idx="88">
                  <c:v>0.22112769223565687</c:v>
                </c:pt>
                <c:pt idx="89">
                  <c:v>0.18191581827048753</c:v>
                </c:pt>
                <c:pt idx="90">
                  <c:v>0.1326608811635944</c:v>
                </c:pt>
                <c:pt idx="91">
                  <c:v>0.159816673061354</c:v>
                </c:pt>
                <c:pt idx="92">
                  <c:v>5.6095464508743406E-2</c:v>
                </c:pt>
                <c:pt idx="93">
                  <c:v>0.17052459571394468</c:v>
                </c:pt>
                <c:pt idx="94">
                  <c:v>0.21133053676087452</c:v>
                </c:pt>
                <c:pt idx="95">
                  <c:v>0.14512641932125092</c:v>
                </c:pt>
                <c:pt idx="96">
                  <c:v>0.1804817760000057</c:v>
                </c:pt>
                <c:pt idx="97">
                  <c:v>0.22462747023588397</c:v>
                </c:pt>
                <c:pt idx="98">
                  <c:v>9.6801512961200917E-2</c:v>
                </c:pt>
                <c:pt idx="99">
                  <c:v>9.9067198035259235E-2</c:v>
                </c:pt>
                <c:pt idx="100">
                  <c:v>5.6067780505000747E-2</c:v>
                </c:pt>
                <c:pt idx="101">
                  <c:v>0.19747276562078847</c:v>
                </c:pt>
                <c:pt idx="102">
                  <c:v>8.4836574663100198E-2</c:v>
                </c:pt>
                <c:pt idx="103">
                  <c:v>0.11405996084389115</c:v>
                </c:pt>
                <c:pt idx="104">
                  <c:v>0.11764076350731287</c:v>
                </c:pt>
                <c:pt idx="105">
                  <c:v>0.14147947334311631</c:v>
                </c:pt>
                <c:pt idx="106">
                  <c:v>0.2569487234031671</c:v>
                </c:pt>
                <c:pt idx="107">
                  <c:v>6.5128766178616251E-2</c:v>
                </c:pt>
                <c:pt idx="108">
                  <c:v>0.10905805217614915</c:v>
                </c:pt>
                <c:pt idx="109">
                  <c:v>8.3394177950939452E-2</c:v>
                </c:pt>
                <c:pt idx="110">
                  <c:v>6.8299115632076898E-2</c:v>
                </c:pt>
                <c:pt idx="111">
                  <c:v>0.17683549432441947</c:v>
                </c:pt>
                <c:pt idx="112">
                  <c:v>0.19499248385199208</c:v>
                </c:pt>
                <c:pt idx="113">
                  <c:v>3.9329893812276515E-2</c:v>
                </c:pt>
                <c:pt idx="114">
                  <c:v>0.21368036081184461</c:v>
                </c:pt>
                <c:pt idx="115">
                  <c:v>6.7716694621896514E-2</c:v>
                </c:pt>
                <c:pt idx="116">
                  <c:v>0.11462055643845474</c:v>
                </c:pt>
                <c:pt idx="117">
                  <c:v>3.7897499373292579E-2</c:v>
                </c:pt>
                <c:pt idx="118">
                  <c:v>1.5005436079785184E-2</c:v>
                </c:pt>
                <c:pt idx="119">
                  <c:v>0.19316997794201404</c:v>
                </c:pt>
                <c:pt idx="120">
                  <c:v>0.1185064690326616</c:v>
                </c:pt>
                <c:pt idx="121">
                  <c:v>0.23325903643147305</c:v>
                </c:pt>
                <c:pt idx="122">
                  <c:v>0.13328251018335899</c:v>
                </c:pt>
                <c:pt idx="123">
                  <c:v>0.25781958700287477</c:v>
                </c:pt>
                <c:pt idx="124">
                  <c:v>0.1304029318391941</c:v>
                </c:pt>
                <c:pt idx="125">
                  <c:v>0.22987163339650477</c:v>
                </c:pt>
                <c:pt idx="126">
                  <c:v>0.10669441144343901</c:v>
                </c:pt>
                <c:pt idx="127">
                  <c:v>6.0670129649387117E-2</c:v>
                </c:pt>
              </c:numCache>
            </c:numRef>
          </c:xVal>
          <c:yVal>
            <c:numRef>
              <c:f>'Cap Hit %Regression Model'!$C$183:$C$310</c:f>
              <c:numCache>
                <c:formatCode>General</c:formatCode>
                <c:ptCount val="128"/>
                <c:pt idx="0">
                  <c:v>0.51543514600484108</c:v>
                </c:pt>
                <c:pt idx="1">
                  <c:v>-0.34887532534997534</c:v>
                </c:pt>
                <c:pt idx="2">
                  <c:v>0.74161404900907191</c:v>
                </c:pt>
                <c:pt idx="3">
                  <c:v>-0.38229372506343579</c:v>
                </c:pt>
                <c:pt idx="4">
                  <c:v>-0.35187296171652055</c:v>
                </c:pt>
                <c:pt idx="5">
                  <c:v>0.55367568764440922</c:v>
                </c:pt>
                <c:pt idx="6">
                  <c:v>-0.34132879007327654</c:v>
                </c:pt>
                <c:pt idx="7">
                  <c:v>0.50090013284122359</c:v>
                </c:pt>
                <c:pt idx="8">
                  <c:v>-0.23063910710092198</c:v>
                </c:pt>
                <c:pt idx="9">
                  <c:v>-0.54655949150519323</c:v>
                </c:pt>
                <c:pt idx="10">
                  <c:v>-0.29385617398614067</c:v>
                </c:pt>
                <c:pt idx="11">
                  <c:v>0.71453487876612876</c:v>
                </c:pt>
                <c:pt idx="12">
                  <c:v>-0.25064280201958256</c:v>
                </c:pt>
                <c:pt idx="13">
                  <c:v>0.52203933952196402</c:v>
                </c:pt>
                <c:pt idx="14">
                  <c:v>0.52790944232978898</c:v>
                </c:pt>
                <c:pt idx="15">
                  <c:v>-0.33302017341180445</c:v>
                </c:pt>
                <c:pt idx="16">
                  <c:v>0.50962616623388568</c:v>
                </c:pt>
                <c:pt idx="17">
                  <c:v>-0.31426125944420447</c:v>
                </c:pt>
                <c:pt idx="18">
                  <c:v>0.63715702552190079</c:v>
                </c:pt>
                <c:pt idx="19">
                  <c:v>-0.4505748668097066</c:v>
                </c:pt>
                <c:pt idx="20">
                  <c:v>-0.33221668577970548</c:v>
                </c:pt>
                <c:pt idx="21">
                  <c:v>-0.26754599861842226</c:v>
                </c:pt>
                <c:pt idx="22">
                  <c:v>0.53553192761147428</c:v>
                </c:pt>
                <c:pt idx="23">
                  <c:v>-0.57790365202733796</c:v>
                </c:pt>
                <c:pt idx="24">
                  <c:v>-0.52113806202381241</c:v>
                </c:pt>
                <c:pt idx="25">
                  <c:v>-0.32029463385342899</c:v>
                </c:pt>
                <c:pt idx="26">
                  <c:v>-0.34223031786962349</c:v>
                </c:pt>
                <c:pt idx="27">
                  <c:v>0.63625798373447207</c:v>
                </c:pt>
                <c:pt idx="28">
                  <c:v>0.67501320356425554</c:v>
                </c:pt>
                <c:pt idx="29">
                  <c:v>0.54785192278750261</c:v>
                </c:pt>
                <c:pt idx="30">
                  <c:v>0.43148132038257359</c:v>
                </c:pt>
                <c:pt idx="31">
                  <c:v>-0.548921151685135</c:v>
                </c:pt>
                <c:pt idx="32">
                  <c:v>0.5468322808878926</c:v>
                </c:pt>
                <c:pt idx="33">
                  <c:v>-0.33589129215890368</c:v>
                </c:pt>
                <c:pt idx="34">
                  <c:v>-0.26508677570700578</c:v>
                </c:pt>
                <c:pt idx="35">
                  <c:v>-0.33147164009406427</c:v>
                </c:pt>
                <c:pt idx="36">
                  <c:v>0.66242809146313242</c:v>
                </c:pt>
                <c:pt idx="37">
                  <c:v>-0.39368782421671039</c:v>
                </c:pt>
                <c:pt idx="38">
                  <c:v>0.59866932886753632</c:v>
                </c:pt>
                <c:pt idx="39">
                  <c:v>0.51282435336541865</c:v>
                </c:pt>
                <c:pt idx="40">
                  <c:v>-0.33720197952636488</c:v>
                </c:pt>
                <c:pt idx="41">
                  <c:v>0.47237070057738051</c:v>
                </c:pt>
                <c:pt idx="42">
                  <c:v>-0.26126157292137359</c:v>
                </c:pt>
                <c:pt idx="43">
                  <c:v>0.56650912665031716</c:v>
                </c:pt>
                <c:pt idx="44">
                  <c:v>-0.2695810978759936</c:v>
                </c:pt>
                <c:pt idx="45">
                  <c:v>0.57866689170135222</c:v>
                </c:pt>
                <c:pt idx="46">
                  <c:v>-0.44904536710699494</c:v>
                </c:pt>
                <c:pt idx="47">
                  <c:v>-0.41612816062781299</c:v>
                </c:pt>
                <c:pt idx="48">
                  <c:v>-0.54380203496868118</c:v>
                </c:pt>
                <c:pt idx="49">
                  <c:v>-0.33292111082275916</c:v>
                </c:pt>
                <c:pt idx="50">
                  <c:v>-0.5158850805745101</c:v>
                </c:pt>
                <c:pt idx="51">
                  <c:v>0.49741564595695564</c:v>
                </c:pt>
                <c:pt idx="52">
                  <c:v>0.66061205919622501</c:v>
                </c:pt>
                <c:pt idx="53">
                  <c:v>-0.48888673835537677</c:v>
                </c:pt>
                <c:pt idx="54">
                  <c:v>0.60700603139309128</c:v>
                </c:pt>
                <c:pt idx="55">
                  <c:v>-0.40848639817986138</c:v>
                </c:pt>
                <c:pt idx="56">
                  <c:v>-0.46930604011959687</c:v>
                </c:pt>
                <c:pt idx="57">
                  <c:v>-0.42070162295400437</c:v>
                </c:pt>
                <c:pt idx="58">
                  <c:v>0.51353759073233896</c:v>
                </c:pt>
                <c:pt idx="59">
                  <c:v>0.55995656046296949</c:v>
                </c:pt>
                <c:pt idx="60">
                  <c:v>-0.27383360837082688</c:v>
                </c:pt>
                <c:pt idx="61">
                  <c:v>0.45363025830356341</c:v>
                </c:pt>
                <c:pt idx="62">
                  <c:v>-0.53119861797770462</c:v>
                </c:pt>
                <c:pt idx="63">
                  <c:v>0.45938514370695216</c:v>
                </c:pt>
                <c:pt idx="64">
                  <c:v>0.52803597836112537</c:v>
                </c:pt>
                <c:pt idx="65">
                  <c:v>-0.26067340342327089</c:v>
                </c:pt>
                <c:pt idx="66">
                  <c:v>0.62944851870689855</c:v>
                </c:pt>
                <c:pt idx="67">
                  <c:v>-0.3165645006997776</c:v>
                </c:pt>
                <c:pt idx="68">
                  <c:v>0.7324638521684993</c:v>
                </c:pt>
                <c:pt idx="69">
                  <c:v>-0.47457585162394289</c:v>
                </c:pt>
                <c:pt idx="70">
                  <c:v>-0.39235803536377839</c:v>
                </c:pt>
                <c:pt idx="71">
                  <c:v>-0.29306731522741097</c:v>
                </c:pt>
                <c:pt idx="72">
                  <c:v>0.67626844257639351</c:v>
                </c:pt>
                <c:pt idx="73">
                  <c:v>-0.43511205267816966</c:v>
                </c:pt>
                <c:pt idx="74">
                  <c:v>-0.35246657286376337</c:v>
                </c:pt>
                <c:pt idx="75">
                  <c:v>0.55993729084567301</c:v>
                </c:pt>
                <c:pt idx="76">
                  <c:v>-0.27970545714076661</c:v>
                </c:pt>
                <c:pt idx="77">
                  <c:v>0.66669165395296026</c:v>
                </c:pt>
                <c:pt idx="78">
                  <c:v>-0.43673165639299844</c:v>
                </c:pt>
                <c:pt idx="79">
                  <c:v>-0.56508079675303324</c:v>
                </c:pt>
                <c:pt idx="80">
                  <c:v>-0.4064240819985635</c:v>
                </c:pt>
                <c:pt idx="81">
                  <c:v>-0.22724096983433298</c:v>
                </c:pt>
                <c:pt idx="82">
                  <c:v>0.58552860900710024</c:v>
                </c:pt>
                <c:pt idx="83">
                  <c:v>-0.22998012365192944</c:v>
                </c:pt>
                <c:pt idx="84">
                  <c:v>-0.33195118222533992</c:v>
                </c:pt>
                <c:pt idx="85">
                  <c:v>-0.55887740105104156</c:v>
                </c:pt>
                <c:pt idx="86">
                  <c:v>0.57105812741065309</c:v>
                </c:pt>
                <c:pt idx="87">
                  <c:v>0.40886642999185197</c:v>
                </c:pt>
                <c:pt idx="88">
                  <c:v>-0.50551471922911695</c:v>
                </c:pt>
                <c:pt idx="89">
                  <c:v>-0.32789618334844517</c:v>
                </c:pt>
                <c:pt idx="90">
                  <c:v>0.5382773874886817</c:v>
                </c:pt>
                <c:pt idx="91">
                  <c:v>-0.49187669174593462</c:v>
                </c:pt>
                <c:pt idx="92">
                  <c:v>-0.25219555125212856</c:v>
                </c:pt>
                <c:pt idx="93">
                  <c:v>-0.42732361222443438</c:v>
                </c:pt>
                <c:pt idx="94">
                  <c:v>0.50003888066352364</c:v>
                </c:pt>
                <c:pt idx="95">
                  <c:v>0.49145907329538585</c:v>
                </c:pt>
                <c:pt idx="96">
                  <c:v>-0.3470699412002245</c:v>
                </c:pt>
                <c:pt idx="97">
                  <c:v>-0.47277417483180972</c:v>
                </c:pt>
                <c:pt idx="98">
                  <c:v>0.56314389019273847</c:v>
                </c:pt>
                <c:pt idx="99">
                  <c:v>-0.29049917223003574</c:v>
                </c:pt>
                <c:pt idx="100">
                  <c:v>0.68317599523423411</c:v>
                </c:pt>
                <c:pt idx="101">
                  <c:v>-0.49778178038700471</c:v>
                </c:pt>
                <c:pt idx="102">
                  <c:v>-0.28625367789944839</c:v>
                </c:pt>
                <c:pt idx="103">
                  <c:v>-0.48044067330071227</c:v>
                </c:pt>
                <c:pt idx="104">
                  <c:v>0.69451470511908175</c:v>
                </c:pt>
                <c:pt idx="105">
                  <c:v>0.43448352443988969</c:v>
                </c:pt>
                <c:pt idx="106">
                  <c:v>-0.48993661243534059</c:v>
                </c:pt>
                <c:pt idx="107">
                  <c:v>-0.26468750482926851</c:v>
                </c:pt>
                <c:pt idx="108">
                  <c:v>-0.38168175831301965</c:v>
                </c:pt>
                <c:pt idx="109">
                  <c:v>0.7410550373660123</c:v>
                </c:pt>
                <c:pt idx="110">
                  <c:v>-0.43281972944364067</c:v>
                </c:pt>
                <c:pt idx="111">
                  <c:v>0.46700054253216394</c:v>
                </c:pt>
                <c:pt idx="112">
                  <c:v>0.63161699406677474</c:v>
                </c:pt>
                <c:pt idx="113">
                  <c:v>-0.3788825448517435</c:v>
                </c:pt>
                <c:pt idx="114">
                  <c:v>0.56556651298965366</c:v>
                </c:pt>
                <c:pt idx="115">
                  <c:v>-0.37118812116370115</c:v>
                </c:pt>
                <c:pt idx="116">
                  <c:v>0.66637912288907741</c:v>
                </c:pt>
                <c:pt idx="117">
                  <c:v>-0.40653124649726752</c:v>
                </c:pt>
                <c:pt idx="118">
                  <c:v>-0.35719265816325568</c:v>
                </c:pt>
                <c:pt idx="119">
                  <c:v>-0.53759925893668459</c:v>
                </c:pt>
                <c:pt idx="120">
                  <c:v>-0.43670818939249745</c:v>
                </c:pt>
                <c:pt idx="121">
                  <c:v>-0.56278094198600959</c:v>
                </c:pt>
                <c:pt idx="122">
                  <c:v>0.51177077134511029</c:v>
                </c:pt>
                <c:pt idx="123">
                  <c:v>-0.50111100572009371</c:v>
                </c:pt>
                <c:pt idx="124">
                  <c:v>-0.31734112517707991</c:v>
                </c:pt>
                <c:pt idx="125">
                  <c:v>0.55316460752435048</c:v>
                </c:pt>
                <c:pt idx="126">
                  <c:v>-0.54095327328990106</c:v>
                </c:pt>
                <c:pt idx="127">
                  <c:v>0.57958345228724828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84-4840-95E6-E0E4ACCC6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104192"/>
        <c:axId val="2000094208"/>
      </c:scatterChart>
      <c:valAx>
        <c:axId val="200010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DL Cap Hit %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00094208"/>
        <c:crosses val="autoZero"/>
        <c:crossBetween val="midCat"/>
      </c:valAx>
      <c:valAx>
        <c:axId val="2000094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01041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of Salary Cap on QB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'QB % per Team'!$B$1</c:f>
              <c:strCache>
                <c:ptCount val="1"/>
                <c:pt idx="0">
                  <c:v>2022 QB Cap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'QB % per Team'!$A$2:$A$33</c:f>
              <c:strCache>
                <c:ptCount val="32"/>
                <c:pt idx="0">
                  <c:v>Tennessee Titans</c:v>
                </c:pt>
                <c:pt idx="1">
                  <c:v>Kansas City Ciefs</c:v>
                </c:pt>
                <c:pt idx="2">
                  <c:v>Minnesota Vikings</c:v>
                </c:pt>
                <c:pt idx="3">
                  <c:v>Detroit Lions</c:v>
                </c:pt>
                <c:pt idx="4">
                  <c:v>Washington Commanders</c:v>
                </c:pt>
                <c:pt idx="5">
                  <c:v>Green Bay Packers</c:v>
                </c:pt>
                <c:pt idx="6">
                  <c:v>Balitimore Ravens</c:v>
                </c:pt>
                <c:pt idx="7">
                  <c:v>Las Vegas Raiders</c:v>
                </c:pt>
                <c:pt idx="8">
                  <c:v>Dallas Cowboys</c:v>
                </c:pt>
                <c:pt idx="9">
                  <c:v>Indianapolis Colts</c:v>
                </c:pt>
                <c:pt idx="10">
                  <c:v>Denver Broncos</c:v>
                </c:pt>
                <c:pt idx="11">
                  <c:v>Buffalo Bills</c:v>
                </c:pt>
                <c:pt idx="12">
                  <c:v>Los Angelas Rams</c:v>
                </c:pt>
                <c:pt idx="13">
                  <c:v>San Francisco 49ers</c:v>
                </c:pt>
                <c:pt idx="14">
                  <c:v>Arizona Cardinals</c:v>
                </c:pt>
                <c:pt idx="15">
                  <c:v>Tampa Bay Buccaneers</c:v>
                </c:pt>
                <c:pt idx="16">
                  <c:v>Cincinnati Bengals</c:v>
                </c:pt>
                <c:pt idx="17">
                  <c:v>New York Giants</c:v>
                </c:pt>
                <c:pt idx="18">
                  <c:v>Miami Dolphins</c:v>
                </c:pt>
                <c:pt idx="19">
                  <c:v>New York Jets</c:v>
                </c:pt>
                <c:pt idx="20">
                  <c:v>Jacksonville Jaguars</c:v>
                </c:pt>
                <c:pt idx="21">
                  <c:v>Los Angelas Chargers</c:v>
                </c:pt>
                <c:pt idx="22">
                  <c:v>Cleveland Browns</c:v>
                </c:pt>
                <c:pt idx="23">
                  <c:v>Atlanta Falcons</c:v>
                </c:pt>
                <c:pt idx="24">
                  <c:v>Chicago Bears</c:v>
                </c:pt>
                <c:pt idx="25">
                  <c:v>New England Patriots</c:v>
                </c:pt>
                <c:pt idx="26">
                  <c:v>Seattle Seahawks</c:v>
                </c:pt>
                <c:pt idx="27">
                  <c:v>New Orleans Saints</c:v>
                </c:pt>
                <c:pt idx="28">
                  <c:v>Pittsburgh Steelers</c:v>
                </c:pt>
                <c:pt idx="29">
                  <c:v>Philadelphia Eagles</c:v>
                </c:pt>
                <c:pt idx="30">
                  <c:v>Houston Texans</c:v>
                </c:pt>
                <c:pt idx="31">
                  <c:v>Carolina Panthers</c:v>
                </c:pt>
              </c:strCache>
            </c:strRef>
          </c:cat>
          <c:val>
            <c:numRef>
              <c:f>'QB % per Team'!$B$2:$B$33</c:f>
              <c:numCache>
                <c:formatCode>0.000%</c:formatCode>
                <c:ptCount val="32"/>
                <c:pt idx="0">
                  <c:v>0.18427138423942988</c:v>
                </c:pt>
                <c:pt idx="1">
                  <c:v>0.1750171973970541</c:v>
                </c:pt>
                <c:pt idx="2">
                  <c:v>0.15100267518410798</c:v>
                </c:pt>
                <c:pt idx="3">
                  <c:v>0.1454108026259445</c:v>
                </c:pt>
                <c:pt idx="4">
                  <c:v>0.1365413893990684</c:v>
                </c:pt>
                <c:pt idx="5">
                  <c:v>0.13640374316570306</c:v>
                </c:pt>
                <c:pt idx="6">
                  <c:v>0.11351973369619928</c:v>
                </c:pt>
                <c:pt idx="7">
                  <c:v>9.7552590538622211E-2</c:v>
                </c:pt>
                <c:pt idx="8">
                  <c:v>9.3042898581406103E-2</c:v>
                </c:pt>
                <c:pt idx="9">
                  <c:v>9.1087227975196014E-2</c:v>
                </c:pt>
                <c:pt idx="10">
                  <c:v>8.1967869173880561E-2</c:v>
                </c:pt>
                <c:pt idx="11">
                  <c:v>7.8704636031148509E-2</c:v>
                </c:pt>
                <c:pt idx="12">
                  <c:v>6.9026514817673953E-2</c:v>
                </c:pt>
                <c:pt idx="13">
                  <c:v>6.7403381351596389E-2</c:v>
                </c:pt>
                <c:pt idx="14">
                  <c:v>6.205925409518951E-2</c:v>
                </c:pt>
                <c:pt idx="15">
                  <c:v>5.8584175026546198E-2</c:v>
                </c:pt>
                <c:pt idx="16">
                  <c:v>4.7034247351312265E-2</c:v>
                </c:pt>
                <c:pt idx="17">
                  <c:v>4.1330317896697132E-2</c:v>
                </c:pt>
                <c:pt idx="18">
                  <c:v>3.9988987036482355E-2</c:v>
                </c:pt>
                <c:pt idx="19">
                  <c:v>3.8496932493903804E-2</c:v>
                </c:pt>
                <c:pt idx="20">
                  <c:v>3.603783800691529E-2</c:v>
                </c:pt>
                <c:pt idx="21">
                  <c:v>3.4325497404031471E-2</c:v>
                </c:pt>
                <c:pt idx="22">
                  <c:v>2.5298647129002073E-2</c:v>
                </c:pt>
                <c:pt idx="23">
                  <c:v>2.1253884147327925E-2</c:v>
                </c:pt>
                <c:pt idx="24">
                  <c:v>2.117265201562284E-2</c:v>
                </c:pt>
                <c:pt idx="25">
                  <c:v>1.6961966527846182E-2</c:v>
                </c:pt>
                <c:pt idx="26">
                  <c:v>1.6188527034555693E-2</c:v>
                </c:pt>
                <c:pt idx="27">
                  <c:v>1.4626542109244297E-2</c:v>
                </c:pt>
                <c:pt idx="28">
                  <c:v>1.2155580380594885E-2</c:v>
                </c:pt>
                <c:pt idx="29">
                  <c:v>7.6456231277068311E-3</c:v>
                </c:pt>
                <c:pt idx="30">
                  <c:v>5.6043025640364437E-3</c:v>
                </c:pt>
                <c:pt idx="31">
                  <c:v>4.4065730373454804E-3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4-433D-B247-E9B2B1BC4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0"/>
        <c:overlap val="-27"/>
        <c:axId val="427446400"/>
        <c:axId val="427459296"/>
      </c:barChart>
      <c:lineChart>
        <c:grouping val="standard"/>
        <c:varyColors val="0"/>
        <c:ser>
          <c:idx val="1"/>
          <c:order val="1"/>
          <c:tx>
            <c:strRef>
              <c:f>'QB % per Team'!$C$1</c:f>
              <c:strCache>
                <c:ptCount val="1"/>
                <c:pt idx="0">
                  <c:v>Mean</c:v>
                </c:pt>
              </c:strCache>
            </c:strRef>
          </c:tx>
          <c:spPr>
            <a:ln w="22225" cap="rnd">
              <a:solidFill>
                <a:srgbClr val="FF0000">
                  <a:alpha val="4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'QB % per Team'!$A$2:$A$33</c:f>
              <c:strCache>
                <c:ptCount val="32"/>
                <c:pt idx="0">
                  <c:v>Tennessee Titans</c:v>
                </c:pt>
                <c:pt idx="1">
                  <c:v>Kansas City Ciefs</c:v>
                </c:pt>
                <c:pt idx="2">
                  <c:v>Minnesota Vikings</c:v>
                </c:pt>
                <c:pt idx="3">
                  <c:v>Detroit Lions</c:v>
                </c:pt>
                <c:pt idx="4">
                  <c:v>Washington Commanders</c:v>
                </c:pt>
                <c:pt idx="5">
                  <c:v>Green Bay Packers</c:v>
                </c:pt>
                <c:pt idx="6">
                  <c:v>Balitimore Ravens</c:v>
                </c:pt>
                <c:pt idx="7">
                  <c:v>Las Vegas Raiders</c:v>
                </c:pt>
                <c:pt idx="8">
                  <c:v>Dallas Cowboys</c:v>
                </c:pt>
                <c:pt idx="9">
                  <c:v>Indianapolis Colts</c:v>
                </c:pt>
                <c:pt idx="10">
                  <c:v>Denver Broncos</c:v>
                </c:pt>
                <c:pt idx="11">
                  <c:v>Buffalo Bills</c:v>
                </c:pt>
                <c:pt idx="12">
                  <c:v>Los Angelas Rams</c:v>
                </c:pt>
                <c:pt idx="13">
                  <c:v>San Francisco 49ers</c:v>
                </c:pt>
                <c:pt idx="14">
                  <c:v>Arizona Cardinals</c:v>
                </c:pt>
                <c:pt idx="15">
                  <c:v>Tampa Bay Buccaneers</c:v>
                </c:pt>
                <c:pt idx="16">
                  <c:v>Cincinnati Bengals</c:v>
                </c:pt>
                <c:pt idx="17">
                  <c:v>New York Giants</c:v>
                </c:pt>
                <c:pt idx="18">
                  <c:v>Miami Dolphins</c:v>
                </c:pt>
                <c:pt idx="19">
                  <c:v>New York Jets</c:v>
                </c:pt>
                <c:pt idx="20">
                  <c:v>Jacksonville Jaguars</c:v>
                </c:pt>
                <c:pt idx="21">
                  <c:v>Los Angelas Chargers</c:v>
                </c:pt>
                <c:pt idx="22">
                  <c:v>Cleveland Browns</c:v>
                </c:pt>
                <c:pt idx="23">
                  <c:v>Atlanta Falcons</c:v>
                </c:pt>
                <c:pt idx="24">
                  <c:v>Chicago Bears</c:v>
                </c:pt>
                <c:pt idx="25">
                  <c:v>New England Patriots</c:v>
                </c:pt>
                <c:pt idx="26">
                  <c:v>Seattle Seahawks</c:v>
                </c:pt>
                <c:pt idx="27">
                  <c:v>New Orleans Saints</c:v>
                </c:pt>
                <c:pt idx="28">
                  <c:v>Pittsburgh Steelers</c:v>
                </c:pt>
                <c:pt idx="29">
                  <c:v>Philadelphia Eagles</c:v>
                </c:pt>
                <c:pt idx="30">
                  <c:v>Houston Texans</c:v>
                </c:pt>
                <c:pt idx="31">
                  <c:v>Carolina Panthers</c:v>
                </c:pt>
              </c:strCache>
            </c:strRef>
          </c:cat>
          <c:val>
            <c:numRef>
              <c:f>'QB % per Team'!$C$2:$C$33</c:f>
              <c:numCache>
                <c:formatCode>0.000%</c:formatCode>
                <c:ptCount val="32"/>
                <c:pt idx="0">
                  <c:v>6.6378862236293482E-2</c:v>
                </c:pt>
                <c:pt idx="1">
                  <c:v>6.6378862236293482E-2</c:v>
                </c:pt>
                <c:pt idx="2">
                  <c:v>6.6378862236293482E-2</c:v>
                </c:pt>
                <c:pt idx="3">
                  <c:v>6.6378862236293482E-2</c:v>
                </c:pt>
                <c:pt idx="4">
                  <c:v>6.6378862236293482E-2</c:v>
                </c:pt>
                <c:pt idx="5">
                  <c:v>6.6378862236293482E-2</c:v>
                </c:pt>
                <c:pt idx="6">
                  <c:v>6.6378862236293482E-2</c:v>
                </c:pt>
                <c:pt idx="7">
                  <c:v>6.6378862236293482E-2</c:v>
                </c:pt>
                <c:pt idx="8">
                  <c:v>6.6378862236293482E-2</c:v>
                </c:pt>
                <c:pt idx="9">
                  <c:v>6.6378862236293482E-2</c:v>
                </c:pt>
                <c:pt idx="10">
                  <c:v>6.6378862236293482E-2</c:v>
                </c:pt>
                <c:pt idx="11">
                  <c:v>6.6378862236293482E-2</c:v>
                </c:pt>
                <c:pt idx="12">
                  <c:v>6.6378862236293482E-2</c:v>
                </c:pt>
                <c:pt idx="13">
                  <c:v>6.6378862236293482E-2</c:v>
                </c:pt>
                <c:pt idx="14">
                  <c:v>6.6378862236293482E-2</c:v>
                </c:pt>
                <c:pt idx="15">
                  <c:v>6.6378862236293482E-2</c:v>
                </c:pt>
                <c:pt idx="16">
                  <c:v>6.6378862236293482E-2</c:v>
                </c:pt>
                <c:pt idx="17">
                  <c:v>6.6378862236293482E-2</c:v>
                </c:pt>
                <c:pt idx="18">
                  <c:v>6.6378862236293482E-2</c:v>
                </c:pt>
                <c:pt idx="19">
                  <c:v>6.6378862236293482E-2</c:v>
                </c:pt>
                <c:pt idx="20">
                  <c:v>6.6378862236293482E-2</c:v>
                </c:pt>
                <c:pt idx="21">
                  <c:v>6.6378862236293482E-2</c:v>
                </c:pt>
                <c:pt idx="22">
                  <c:v>6.6378862236293482E-2</c:v>
                </c:pt>
                <c:pt idx="23">
                  <c:v>6.6378862236293482E-2</c:v>
                </c:pt>
                <c:pt idx="24">
                  <c:v>6.6378862236293482E-2</c:v>
                </c:pt>
                <c:pt idx="25">
                  <c:v>6.6378862236293482E-2</c:v>
                </c:pt>
                <c:pt idx="26">
                  <c:v>6.6378862236293482E-2</c:v>
                </c:pt>
                <c:pt idx="27">
                  <c:v>6.6378862236293482E-2</c:v>
                </c:pt>
                <c:pt idx="28">
                  <c:v>6.6378862236293482E-2</c:v>
                </c:pt>
                <c:pt idx="29">
                  <c:v>6.6378862236293482E-2</c:v>
                </c:pt>
                <c:pt idx="30">
                  <c:v>6.6378862236293482E-2</c:v>
                </c:pt>
                <c:pt idx="31">
                  <c:v>6.6378862236293482E-2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44-433D-B247-E9B2B1BC4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46400"/>
        <c:axId val="427459296"/>
      </c:lineChart>
      <c:catAx>
        <c:axId val="4274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59296"/>
        <c:crosses val="autoZero"/>
        <c:auto val="1"/>
        <c:lblAlgn val="ctr"/>
        <c:lblOffset val="100"/>
        <c:noMultiLvlLbl val="0"/>
      </c:catAx>
      <c:valAx>
        <c:axId val="42745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Cap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4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NFL</a:t>
            </a:r>
            <a:r>
              <a:rPr lang="en-US" baseline="0"/>
              <a:t> Salary Cap (Last 25 Years)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'Annual Salary cap'!$A$1:$A$25</c:f>
              <c:numCache>
                <c:formatCode>General</c:formatCode>
                <c:ptCount val="2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2015</c:v>
                </c:pt>
                <c:pt idx="8">
                  <c:v>2014</c:v>
                </c:pt>
                <c:pt idx="9">
                  <c:v>2013</c:v>
                </c:pt>
                <c:pt idx="10">
                  <c:v>2012</c:v>
                </c:pt>
                <c:pt idx="11">
                  <c:v>2011</c:v>
                </c:pt>
                <c:pt idx="12">
                  <c:v>2009</c:v>
                </c:pt>
                <c:pt idx="13">
                  <c:v>2008</c:v>
                </c:pt>
                <c:pt idx="14">
                  <c:v>2007</c:v>
                </c:pt>
                <c:pt idx="15">
                  <c:v>2006</c:v>
                </c:pt>
                <c:pt idx="16">
                  <c:v>2005</c:v>
                </c:pt>
                <c:pt idx="17">
                  <c:v>2004</c:v>
                </c:pt>
                <c:pt idx="18">
                  <c:v>2003</c:v>
                </c:pt>
                <c:pt idx="19">
                  <c:v>2002</c:v>
                </c:pt>
                <c:pt idx="20">
                  <c:v>2001</c:v>
                </c:pt>
                <c:pt idx="21">
                  <c:v>2000</c:v>
                </c:pt>
                <c:pt idx="22">
                  <c:v>1999</c:v>
                </c:pt>
                <c:pt idx="23">
                  <c:v>1998</c:v>
                </c:pt>
                <c:pt idx="24">
                  <c:v>1997</c:v>
                </c:pt>
              </c:numCache>
            </c:numRef>
          </c:xVal>
          <c:yVal>
            <c:numRef>
              <c:f>'Annual Salary cap'!$B$1:$B$25</c:f>
              <c:numCache>
                <c:formatCode>General</c:formatCode>
                <c:ptCount val="25"/>
                <c:pt idx="0">
                  <c:v>208.2</c:v>
                </c:pt>
                <c:pt idx="1">
                  <c:v>182.5</c:v>
                </c:pt>
                <c:pt idx="2">
                  <c:v>198.2</c:v>
                </c:pt>
                <c:pt idx="3">
                  <c:v>188.2</c:v>
                </c:pt>
                <c:pt idx="4">
                  <c:v>177.2</c:v>
                </c:pt>
                <c:pt idx="5">
                  <c:v>167</c:v>
                </c:pt>
                <c:pt idx="6">
                  <c:v>155.28</c:v>
                </c:pt>
                <c:pt idx="7">
                  <c:v>143.28</c:v>
                </c:pt>
                <c:pt idx="8">
                  <c:v>133</c:v>
                </c:pt>
                <c:pt idx="9">
                  <c:v>123</c:v>
                </c:pt>
                <c:pt idx="10">
                  <c:v>120.6</c:v>
                </c:pt>
                <c:pt idx="11">
                  <c:v>120</c:v>
                </c:pt>
                <c:pt idx="12">
                  <c:v>123</c:v>
                </c:pt>
                <c:pt idx="13">
                  <c:v>116</c:v>
                </c:pt>
                <c:pt idx="14">
                  <c:v>109</c:v>
                </c:pt>
                <c:pt idx="15">
                  <c:v>102</c:v>
                </c:pt>
                <c:pt idx="16">
                  <c:v>85.5</c:v>
                </c:pt>
                <c:pt idx="17">
                  <c:v>80.58</c:v>
                </c:pt>
                <c:pt idx="18">
                  <c:v>75</c:v>
                </c:pt>
                <c:pt idx="19">
                  <c:v>71.099999999999994</c:v>
                </c:pt>
                <c:pt idx="20">
                  <c:v>67.400000000000006</c:v>
                </c:pt>
                <c:pt idx="21">
                  <c:v>63.2</c:v>
                </c:pt>
                <c:pt idx="22">
                  <c:v>57.3</c:v>
                </c:pt>
                <c:pt idx="23">
                  <c:v>52.4</c:v>
                </c:pt>
                <c:pt idx="24">
                  <c:v>41.5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2-4BCB-9D0E-C64BB4F9F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783168"/>
        <c:axId val="1707785664"/>
      </c:scatterChart>
      <c:valAx>
        <c:axId val="170778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85664"/>
        <c:crosses val="autoZero"/>
        <c:crossBetween val="midCat"/>
      </c:valAx>
      <c:valAx>
        <c:axId val="17077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8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11</xdr:row>
      <xdr:rowOff>6350</xdr:rowOff>
    </xdr:from>
    <xdr:to>
      <xdr:col>10</xdr:col>
      <xdr:colOff>717550</xdr:colOff>
      <xdr:row>25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3B055-23FB-8846-A88D-88F647CC9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3</xdr:row>
      <xdr:rowOff>156845</xdr:rowOff>
    </xdr:from>
    <xdr:to>
      <xdr:col>18</xdr:col>
      <xdr:colOff>167640</xdr:colOff>
      <xdr:row>27</xdr:row>
      <xdr:rowOff>61595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238C701-A1B9-F389-2C8C-6C085769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</xdr:colOff>
      <xdr:row>39</xdr:row>
      <xdr:rowOff>139700</xdr:rowOff>
    </xdr:from>
    <xdr:to>
      <xdr:col>18</xdr:col>
      <xdr:colOff>177800</xdr:colOff>
      <xdr:row>63</xdr:row>
      <xdr:rowOff>76200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FFB4F1C6-03BA-284E-0514-BDE3B9BBB94A}"/>
            </a:ext>
            <a:ext uri="{147F2762-F138-4A5C-976F-8EAC2B608ADB}">
              <a16:predDERef xmlns:a16="http://schemas.microsoft.com/office/drawing/2014/main" pred="{D238C701-A1B9-F389-2C8C-6C085769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34</xdr:row>
      <xdr:rowOff>12700</xdr:rowOff>
    </xdr:from>
    <xdr:to>
      <xdr:col>7</xdr:col>
      <xdr:colOff>330200</xdr:colOff>
      <xdr:row>44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5A98F-D552-B3E9-F7E0-5D9BB8C5B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165100</xdr:colOff>
      <xdr:row>34</xdr:row>
      <xdr:rowOff>63500</xdr:rowOff>
    </xdr:from>
    <xdr:to>
      <xdr:col>21</xdr:col>
      <xdr:colOff>165100</xdr:colOff>
      <xdr:row>44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071853-5D30-4607-44B5-2D83E42B5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520700</xdr:colOff>
      <xdr:row>36</xdr:row>
      <xdr:rowOff>76200</xdr:rowOff>
    </xdr:from>
    <xdr:to>
      <xdr:col>35</xdr:col>
      <xdr:colOff>520700</xdr:colOff>
      <xdr:row>46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CD21E1-0624-7662-0B27-AC6B702A0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88900</xdr:colOff>
      <xdr:row>23</xdr:row>
      <xdr:rowOff>76200</xdr:rowOff>
    </xdr:from>
    <xdr:to>
      <xdr:col>28</xdr:col>
      <xdr:colOff>88900</xdr:colOff>
      <xdr:row>33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E97412-8836-36C9-792F-1791CC110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F79AB9-8A2B-8432-3DB9-F1D95F397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13</xdr:row>
      <xdr:rowOff>7620</xdr:rowOff>
    </xdr:from>
    <xdr:to>
      <xdr:col>15</xdr:col>
      <xdr:colOff>304800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AB38FE-2171-CC92-2260-7297F15B6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251460</xdr:colOff>
      <xdr:row>0</xdr:row>
      <xdr:rowOff>175260</xdr:rowOff>
    </xdr:from>
    <xdr:to>
      <xdr:col>32</xdr:col>
      <xdr:colOff>251460</xdr:colOff>
      <xdr:row>10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40E329-FAEE-1AF5-35D2-BFD06143F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403860</xdr:colOff>
      <xdr:row>11</xdr:row>
      <xdr:rowOff>114300</xdr:rowOff>
    </xdr:from>
    <xdr:to>
      <xdr:col>32</xdr:col>
      <xdr:colOff>403861</xdr:colOff>
      <xdr:row>21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4CA9B2-38F2-62F2-B835-1244E641F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251460</xdr:colOff>
      <xdr:row>24</xdr:row>
      <xdr:rowOff>144780</xdr:rowOff>
    </xdr:from>
    <xdr:to>
      <xdr:col>15</xdr:col>
      <xdr:colOff>251460</xdr:colOff>
      <xdr:row>34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46A85B-9EDD-CEC4-D24C-9CF789F8E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251460</xdr:colOff>
      <xdr:row>26</xdr:row>
      <xdr:rowOff>152400</xdr:rowOff>
    </xdr:from>
    <xdr:to>
      <xdr:col>16</xdr:col>
      <xdr:colOff>251460</xdr:colOff>
      <xdr:row>153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8081AD-CBC2-CB15-0642-25F84D8D7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251460</xdr:colOff>
      <xdr:row>28</xdr:row>
      <xdr:rowOff>152400</xdr:rowOff>
    </xdr:from>
    <xdr:to>
      <xdr:col>17</xdr:col>
      <xdr:colOff>251460</xdr:colOff>
      <xdr:row>155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A2126B-024C-5E7E-6B57-6B6CABA47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09B63-FE91-2D90-4928-E3C415A0E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441960</xdr:colOff>
      <xdr:row>0</xdr:row>
      <xdr:rowOff>175260</xdr:rowOff>
    </xdr:from>
    <xdr:to>
      <xdr:col>21</xdr:col>
      <xdr:colOff>441960</xdr:colOff>
      <xdr:row>10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078A41-B22E-AFE4-2A34-51E1EEB30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251460</xdr:colOff>
      <xdr:row>9</xdr:row>
      <xdr:rowOff>167640</xdr:rowOff>
    </xdr:from>
    <xdr:to>
      <xdr:col>15</xdr:col>
      <xdr:colOff>251460</xdr:colOff>
      <xdr:row>19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D3F77-3CDE-5788-1C80-A0C4D5144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232410</xdr:colOff>
      <xdr:row>11</xdr:row>
      <xdr:rowOff>177165</xdr:rowOff>
    </xdr:from>
    <xdr:to>
      <xdr:col>16</xdr:col>
      <xdr:colOff>232410</xdr:colOff>
      <xdr:row>21</xdr:row>
      <xdr:rowOff>169545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C87DCB-AFF5-19B4-8F23-702ADFA77EC4}"/>
            </a:ext>
            <a:ext uri="{147F2762-F138-4A5C-976F-8EAC2B608ADB}">
              <a16:predDERef xmlns:a16="http://schemas.microsoft.com/office/drawing/2014/main" pred="{878D3F77-3CDE-5788-1C80-A0C4D5144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232410</xdr:colOff>
      <xdr:row>15</xdr:row>
      <xdr:rowOff>91440</xdr:rowOff>
    </xdr:from>
    <xdr:to>
      <xdr:col>17</xdr:col>
      <xdr:colOff>232410</xdr:colOff>
      <xdr:row>25</xdr:row>
      <xdr:rowOff>93345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FC9591-456A-6D8A-B8E4-25224134D928}"/>
            </a:ext>
            <a:ext uri="{147F2762-F138-4A5C-976F-8EAC2B608ADB}">
              <a16:predDERef xmlns:a16="http://schemas.microsoft.com/office/drawing/2014/main" pred="{8BC87DCB-AFF5-19B4-8F23-702ADFA77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</xdr:colOff>
      <xdr:row>1</xdr:row>
      <xdr:rowOff>112395</xdr:rowOff>
    </xdr:from>
    <xdr:to>
      <xdr:col>20</xdr:col>
      <xdr:colOff>344805</xdr:colOff>
      <xdr:row>16</xdr:row>
      <xdr:rowOff>112395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419302AA-CF8C-A2E8-E9DB-210DA8982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228600</xdr:colOff>
      <xdr:row>27</xdr:row>
      <xdr:rowOff>114300</xdr:rowOff>
    </xdr:from>
    <xdr:to>
      <xdr:col>12</xdr:col>
      <xdr:colOff>533400</xdr:colOff>
      <xdr:row>43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A9E3DF-1A8B-2D66-C3F6-24BE4A292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5257800"/>
          <a:ext cx="5016500" cy="300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0</xdr:row>
      <xdr:rowOff>22860</xdr:rowOff>
    </xdr:from>
    <xdr:to>
      <xdr:col>11</xdr:col>
      <xdr:colOff>575310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E4452-6DC7-417E-7653-7EF2C198C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3F41E3C1-B1E6-4993-B663-C6FE0520D2E5}">
    <nsvFilter filterId="{39329A90-BCD7-4B4D-9ABF-6A4624FD1A97}" ref="G1:H33" tableId="0"/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DBF9-F6A0-4C3B-B6E8-8DCFD746808B}">
  <dimension ref="A1:I40"/>
  <sheetViews>
    <sheetView tabSelected="1" zoomScale="92" workbookViewId="0">
      <pane xSplit="1" topLeftCell="B1" activePane="topRight" state="frozen"/>
      <selection pane="topRight" activeCell="A2" sqref="A2"/>
    </sheetView>
  </sheetViews>
  <sheetFormatPr defaultColWidth="8.6640625" defaultRowHeight="14.4" x14ac:dyDescent="0.3"/>
  <cols>
    <col min="1" max="1" width="22.33203125" bestFit="1" customWidth="1"/>
    <col min="2" max="2" width="13.6640625" customWidth="1"/>
    <col min="3" max="3" width="14.33203125" customWidth="1"/>
    <col min="4" max="4" width="13.44140625" customWidth="1"/>
    <col min="5" max="5" width="14.6640625" bestFit="1" customWidth="1"/>
    <col min="6" max="6" width="13.44140625" customWidth="1"/>
    <col min="7" max="7" width="13.33203125" bestFit="1" customWidth="1"/>
    <col min="8" max="8" width="12.33203125" bestFit="1" customWidth="1"/>
    <col min="9" max="9" width="13.44140625" customWidth="1"/>
  </cols>
  <sheetData>
    <row r="1" spans="1:9" s="6" customFormat="1" x14ac:dyDescent="0.3">
      <c r="A1" s="6" t="s">
        <v>131</v>
      </c>
      <c r="B1" s="11" t="s">
        <v>0</v>
      </c>
      <c r="C1" s="6" t="s">
        <v>1</v>
      </c>
      <c r="D1" s="6" t="s">
        <v>2</v>
      </c>
      <c r="E1" s="1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3">
      <c r="A2" t="s">
        <v>21</v>
      </c>
      <c r="B2" s="1">
        <v>208021812</v>
      </c>
      <c r="C2" s="1">
        <v>16372281</v>
      </c>
      <c r="D2" s="3">
        <f>C2/B2</f>
        <v>7.8704636031148509E-2</v>
      </c>
      <c r="E2" s="1">
        <v>18831173</v>
      </c>
      <c r="F2" s="3">
        <f>E2/B2</f>
        <v>9.0524992638752716E-2</v>
      </c>
      <c r="G2" s="1">
        <v>27750338</v>
      </c>
      <c r="H2" s="3">
        <f>G2/B2</f>
        <v>0.13340109738107656</v>
      </c>
      <c r="I2" s="42">
        <v>0.75</v>
      </c>
    </row>
    <row r="3" spans="1:9" x14ac:dyDescent="0.3">
      <c r="A3" t="s">
        <v>22</v>
      </c>
      <c r="B3" s="1">
        <v>206480299</v>
      </c>
      <c r="C3" s="1">
        <v>8256938</v>
      </c>
      <c r="D3" s="3">
        <f>C3/B3</f>
        <v>3.9988987036482355E-2</v>
      </c>
      <c r="E3" s="1">
        <v>21835487</v>
      </c>
      <c r="F3" s="3">
        <f>E3/B3</f>
        <v>0.10575094624402884</v>
      </c>
      <c r="G3" s="1">
        <v>23867333</v>
      </c>
      <c r="H3" s="3">
        <f>G3/B3</f>
        <v>0.11559133300170202</v>
      </c>
      <c r="I3" s="42">
        <v>0.72699999999999998</v>
      </c>
    </row>
    <row r="4" spans="1:9" x14ac:dyDescent="0.3">
      <c r="A4" t="s">
        <v>23</v>
      </c>
      <c r="B4" s="1">
        <v>208840938</v>
      </c>
      <c r="C4" s="1">
        <v>3542353</v>
      </c>
      <c r="D4" s="3">
        <f>C4/B4</f>
        <v>1.6961966527846182E-2</v>
      </c>
      <c r="E4" s="1">
        <v>36440751</v>
      </c>
      <c r="F4" s="3">
        <f>E4/B4</f>
        <v>0.17449045837938154</v>
      </c>
      <c r="G4" s="1">
        <v>23867333</v>
      </c>
      <c r="H4" s="3">
        <f>G4/B4</f>
        <v>0.11428474334854788</v>
      </c>
      <c r="I4" s="42">
        <v>0.5</v>
      </c>
    </row>
    <row r="5" spans="1:9" s="6" customFormat="1" x14ac:dyDescent="0.3">
      <c r="A5" s="6" t="s">
        <v>24</v>
      </c>
      <c r="B5" s="7">
        <v>207517599</v>
      </c>
      <c r="C5" s="7">
        <v>7988791</v>
      </c>
      <c r="D5" s="8">
        <f>C5/B5</f>
        <v>3.8496932493903804E-2</v>
      </c>
      <c r="E5" s="14">
        <v>25580092</v>
      </c>
      <c r="F5" s="15">
        <f>E5/B5</f>
        <v>0.12326709697523051</v>
      </c>
      <c r="G5" s="1">
        <v>52135890</v>
      </c>
      <c r="H5" s="3">
        <f>G5/B5</f>
        <v>0.25123599276030562</v>
      </c>
      <c r="I5" s="42">
        <v>0.63600000000000001</v>
      </c>
    </row>
    <row r="6" spans="1:9" s="39" customFormat="1" x14ac:dyDescent="0.3">
      <c r="A6" s="39" t="s">
        <v>25</v>
      </c>
      <c r="B6" s="40">
        <v>202748890</v>
      </c>
      <c r="C6" s="40">
        <v>23016000</v>
      </c>
      <c r="D6" s="41">
        <f>C6/B6</f>
        <v>0.11351973369619928</v>
      </c>
      <c r="E6" s="40">
        <v>6919834</v>
      </c>
      <c r="F6" s="41">
        <f>E6/B6</f>
        <v>3.4130070946381014E-2</v>
      </c>
      <c r="G6" s="40">
        <v>17465445</v>
      </c>
      <c r="H6" s="3">
        <f>G6/B6</f>
        <v>8.6143233632499788E-2</v>
      </c>
      <c r="I6" s="42">
        <v>0.63600000000000001</v>
      </c>
    </row>
    <row r="7" spans="1:9" x14ac:dyDescent="0.3">
      <c r="A7" t="s">
        <v>26</v>
      </c>
      <c r="B7" s="1">
        <v>209847878</v>
      </c>
      <c r="C7" s="1">
        <v>9870037</v>
      </c>
      <c r="D7" s="3">
        <f>C7/B7</f>
        <v>4.7034247351312265E-2</v>
      </c>
      <c r="E7" s="1">
        <v>21994419</v>
      </c>
      <c r="F7" s="3">
        <f>E7/B7</f>
        <v>0.10481125284478693</v>
      </c>
      <c r="G7" s="1">
        <v>48565180</v>
      </c>
      <c r="H7" s="3">
        <f>G7/B7</f>
        <v>0.23143040788813696</v>
      </c>
      <c r="I7" s="42">
        <v>0.63600000000000001</v>
      </c>
    </row>
    <row r="8" spans="1:9" x14ac:dyDescent="0.3">
      <c r="A8" t="s">
        <v>27</v>
      </c>
      <c r="B8" s="1">
        <v>183804295</v>
      </c>
      <c r="C8" s="1">
        <v>4650000</v>
      </c>
      <c r="D8" s="3">
        <f>C8/B8</f>
        <v>2.5298647129002073E-2</v>
      </c>
      <c r="E8" s="1">
        <v>11762495</v>
      </c>
      <c r="F8" s="3">
        <f>E8/B8</f>
        <v>6.3994668894978762E-2</v>
      </c>
      <c r="G8" s="1">
        <v>27197559</v>
      </c>
      <c r="H8" s="3">
        <f>G8/B8</f>
        <v>0.14797020385187409</v>
      </c>
      <c r="I8" s="42">
        <v>0.36399999999999999</v>
      </c>
    </row>
    <row r="9" spans="1:9" s="6" customFormat="1" x14ac:dyDescent="0.3">
      <c r="A9" s="6" t="s">
        <v>28</v>
      </c>
      <c r="B9" s="7">
        <v>210421956</v>
      </c>
      <c r="C9" s="7">
        <v>2557801</v>
      </c>
      <c r="D9" s="8">
        <f>C9/B9</f>
        <v>1.2155580380594885E-2</v>
      </c>
      <c r="E9" s="14">
        <v>15113356</v>
      </c>
      <c r="F9" s="15">
        <f>E9/B9</f>
        <v>7.1824044825436376E-2</v>
      </c>
      <c r="G9" s="1">
        <v>35277453</v>
      </c>
      <c r="H9" s="3">
        <f>G9/B9</f>
        <v>0.16765100786345699</v>
      </c>
      <c r="I9" s="42">
        <v>0.36399999999999999</v>
      </c>
    </row>
    <row r="10" spans="1:9" x14ac:dyDescent="0.3">
      <c r="A10" t="s">
        <v>29</v>
      </c>
      <c r="B10" s="1">
        <v>211736070</v>
      </c>
      <c r="C10" s="1">
        <v>1186633</v>
      </c>
      <c r="D10" s="3">
        <f>C10/B10</f>
        <v>5.6043025640364437E-3</v>
      </c>
      <c r="E10" s="1">
        <v>14952075</v>
      </c>
      <c r="F10" s="3">
        <f>E10/B10</f>
        <v>7.0616569959006045E-2</v>
      </c>
      <c r="G10" s="1">
        <v>18309222</v>
      </c>
      <c r="H10" s="3">
        <f>G10/B10</f>
        <v>8.6471908163781447E-2</v>
      </c>
      <c r="I10" s="42">
        <v>0.13600000000000001</v>
      </c>
    </row>
    <row r="11" spans="1:9" x14ac:dyDescent="0.3">
      <c r="A11" t="s">
        <v>30</v>
      </c>
      <c r="B11" s="1">
        <v>205362293</v>
      </c>
      <c r="C11" s="1">
        <v>18705882</v>
      </c>
      <c r="D11" s="3">
        <f>C11/B11</f>
        <v>9.1087227975196014E-2</v>
      </c>
      <c r="E11" s="1">
        <v>9052470</v>
      </c>
      <c r="F11" s="3">
        <f>E11/B11</f>
        <v>4.4080487550847515E-2</v>
      </c>
      <c r="G11" s="1">
        <v>51885580</v>
      </c>
      <c r="H11" s="3">
        <f>G11/B11</f>
        <v>0.25265387935651851</v>
      </c>
      <c r="I11" s="42">
        <v>0.375</v>
      </c>
    </row>
    <row r="12" spans="1:9" x14ac:dyDescent="0.3">
      <c r="A12" t="s">
        <v>31</v>
      </c>
      <c r="B12" s="1">
        <v>232038226</v>
      </c>
      <c r="C12" s="1">
        <v>8362156</v>
      </c>
      <c r="D12" s="3">
        <f>C12/B12</f>
        <v>3.603783800691529E-2</v>
      </c>
      <c r="E12" s="1">
        <v>27928969</v>
      </c>
      <c r="F12" s="3">
        <f>E12/B12</f>
        <v>0.1203636550815554</v>
      </c>
      <c r="G12" s="1">
        <v>28743614</v>
      </c>
      <c r="H12" s="3">
        <f>G12/B12</f>
        <v>0.12387447747510361</v>
      </c>
      <c r="I12" s="42">
        <v>0.36399999999999999</v>
      </c>
    </row>
    <row r="13" spans="1:9" s="6" customFormat="1" x14ac:dyDescent="0.3">
      <c r="A13" s="6" t="s">
        <v>32</v>
      </c>
      <c r="B13" s="7">
        <v>209473653</v>
      </c>
      <c r="C13" s="7">
        <v>38600000</v>
      </c>
      <c r="D13" s="8">
        <f>C13/B13</f>
        <v>0.18427138423942988</v>
      </c>
      <c r="E13" s="14">
        <v>13344658</v>
      </c>
      <c r="F13" s="15">
        <f>E13/B13</f>
        <v>6.3705663260667914E-2</v>
      </c>
      <c r="G13" s="1">
        <v>19654290</v>
      </c>
      <c r="H13" s="3">
        <f>G13/B13</f>
        <v>9.3827026542569539E-2</v>
      </c>
      <c r="I13" s="42">
        <v>0.63600000000000001</v>
      </c>
    </row>
    <row r="14" spans="1:9" x14ac:dyDescent="0.3">
      <c r="A14" t="s">
        <v>33</v>
      </c>
      <c r="B14" s="1">
        <v>207398340</v>
      </c>
      <c r="C14" s="1">
        <v>17000000</v>
      </c>
      <c r="D14" s="3">
        <f>C14/B14</f>
        <v>8.1967869173880561E-2</v>
      </c>
      <c r="E14" s="1">
        <v>19005236</v>
      </c>
      <c r="F14" s="3">
        <f>E14/B14</f>
        <v>9.1636394003925009E-2</v>
      </c>
      <c r="G14" s="1">
        <v>14673683</v>
      </c>
      <c r="H14" s="3">
        <f>G14/B14</f>
        <v>7.0751207555470305E-2</v>
      </c>
      <c r="I14" s="42">
        <v>0.27300000000000002</v>
      </c>
    </row>
    <row r="15" spans="1:9" x14ac:dyDescent="0.3">
      <c r="A15" t="s">
        <v>34</v>
      </c>
      <c r="B15" s="1">
        <v>204513508</v>
      </c>
      <c r="C15" s="1">
        <v>35793381</v>
      </c>
      <c r="D15" s="3">
        <f>C15/B15</f>
        <v>0.1750171973970541</v>
      </c>
      <c r="E15" s="1">
        <v>15601439</v>
      </c>
      <c r="F15" s="3">
        <f>E15/B15</f>
        <v>7.6285616302664963E-2</v>
      </c>
      <c r="G15" s="1">
        <v>55708072</v>
      </c>
      <c r="H15" s="3">
        <f>G15/B15</f>
        <v>0.27239311742674721</v>
      </c>
      <c r="I15" s="42">
        <v>0.81799999999999995</v>
      </c>
    </row>
    <row r="16" spans="1:9" x14ac:dyDescent="0.3">
      <c r="A16" t="s">
        <v>35</v>
      </c>
      <c r="B16" s="1">
        <v>198610820</v>
      </c>
      <c r="C16" s="1">
        <v>19375000</v>
      </c>
      <c r="D16" s="3">
        <f>C16/B16</f>
        <v>9.7552590538622211E-2</v>
      </c>
      <c r="E16" s="1">
        <v>19146765</v>
      </c>
      <c r="F16" s="3">
        <f>E16/B16</f>
        <v>9.6403433609508288E-2</v>
      </c>
      <c r="G16" s="1">
        <v>35323480</v>
      </c>
      <c r="H16" s="3">
        <f>G16/B16</f>
        <v>0.17785274739815282</v>
      </c>
      <c r="I16" s="42">
        <v>0.36399999999999999</v>
      </c>
    </row>
    <row r="17" spans="1:9" s="6" customFormat="1" x14ac:dyDescent="0.3">
      <c r="A17" s="6" t="s">
        <v>36</v>
      </c>
      <c r="B17" s="7">
        <v>211176867</v>
      </c>
      <c r="C17" s="7">
        <v>7248751</v>
      </c>
      <c r="D17" s="8">
        <f>C17/B17</f>
        <v>3.4325497404031471E-2</v>
      </c>
      <c r="E17" s="14">
        <v>38118132</v>
      </c>
      <c r="F17" s="15">
        <f>E17/B17</f>
        <v>0.18050335030304243</v>
      </c>
      <c r="G17" s="1">
        <v>14853929</v>
      </c>
      <c r="H17" s="3">
        <f>G17/B17</f>
        <v>7.0338807517207835E-2</v>
      </c>
      <c r="I17" s="42">
        <v>0.54500000000000004</v>
      </c>
    </row>
    <row r="18" spans="1:9" x14ac:dyDescent="0.3">
      <c r="A18" t="s">
        <v>37</v>
      </c>
      <c r="B18" s="1">
        <v>212052723</v>
      </c>
      <c r="C18" s="1">
        <v>19730000</v>
      </c>
      <c r="D18" s="3">
        <f>C18/B18</f>
        <v>9.3042898581406103E-2</v>
      </c>
      <c r="E18" s="1">
        <v>12701905</v>
      </c>
      <c r="F18" s="3">
        <f>E18/B18</f>
        <v>5.989974955426533E-2</v>
      </c>
      <c r="G18" s="1">
        <v>27166862</v>
      </c>
      <c r="H18" s="3">
        <f>G18/B18</f>
        <v>0.1281137144369516</v>
      </c>
      <c r="I18" s="42">
        <v>0.72699999999999998</v>
      </c>
    </row>
    <row r="19" spans="1:9" x14ac:dyDescent="0.3">
      <c r="A19" t="s">
        <v>38</v>
      </c>
      <c r="B19" s="1">
        <v>202414025</v>
      </c>
      <c r="C19" s="1">
        <v>8365836</v>
      </c>
      <c r="D19" s="3">
        <f>C19/B19</f>
        <v>4.1330317896697132E-2</v>
      </c>
      <c r="E19" s="1">
        <v>34013035</v>
      </c>
      <c r="F19" s="3">
        <f>E19/B19</f>
        <v>0.16803694803262767</v>
      </c>
      <c r="G19" s="1">
        <v>25762305</v>
      </c>
      <c r="H19" s="3">
        <f>G19/B19</f>
        <v>0.12727529626467335</v>
      </c>
      <c r="I19" s="42">
        <v>0.63600000000000001</v>
      </c>
    </row>
    <row r="20" spans="1:9" x14ac:dyDescent="0.3">
      <c r="A20" t="s">
        <v>39</v>
      </c>
      <c r="B20" s="1">
        <v>214924274</v>
      </c>
      <c r="C20" s="1">
        <v>1643230</v>
      </c>
      <c r="D20" s="3">
        <f>C20/B20</f>
        <v>7.6456231277068311E-3</v>
      </c>
      <c r="E20" s="1">
        <v>13235305</v>
      </c>
      <c r="F20" s="3">
        <f>E20/B20</f>
        <v>6.1581247914323532E-2</v>
      </c>
      <c r="G20" s="1">
        <v>48886622</v>
      </c>
      <c r="H20" s="3">
        <f>G20/B20</f>
        <v>0.22745975170771079</v>
      </c>
      <c r="I20" s="42">
        <v>0.90900000000000003</v>
      </c>
    </row>
    <row r="21" spans="1:9" s="6" customFormat="1" x14ac:dyDescent="0.3">
      <c r="A21" s="6" t="s">
        <v>40</v>
      </c>
      <c r="B21" s="7">
        <v>207220090</v>
      </c>
      <c r="C21" s="7">
        <v>28294119</v>
      </c>
      <c r="D21" s="8">
        <f>C21/B21</f>
        <v>0.1365413893990684</v>
      </c>
      <c r="E21" s="14">
        <v>27222359</v>
      </c>
      <c r="F21" s="15">
        <f>E21/B21</f>
        <v>0.13136930400908522</v>
      </c>
      <c r="G21" s="1">
        <v>37686102</v>
      </c>
      <c r="H21" s="3">
        <f>G21/B21</f>
        <v>0.18186509811862353</v>
      </c>
      <c r="I21" s="42">
        <v>0.58299999999999996</v>
      </c>
    </row>
    <row r="22" spans="1:9" x14ac:dyDescent="0.3">
      <c r="A22" t="s">
        <v>41</v>
      </c>
      <c r="B22" s="1">
        <v>202576465</v>
      </c>
      <c r="C22" s="1">
        <v>4289081</v>
      </c>
      <c r="D22" s="3">
        <f>C22/B22</f>
        <v>2.117265201562284E-2</v>
      </c>
      <c r="E22" s="1">
        <v>10478517</v>
      </c>
      <c r="F22" s="3">
        <f>E22/B22</f>
        <v>5.172623088274346E-2</v>
      </c>
      <c r="G22" s="1">
        <v>17031089</v>
      </c>
      <c r="H22" s="3">
        <f>G22/B22</f>
        <v>8.4072397057575271E-2</v>
      </c>
      <c r="I22" s="42">
        <v>0.25</v>
      </c>
    </row>
    <row r="23" spans="1:9" x14ac:dyDescent="0.3">
      <c r="A23" t="s">
        <v>42</v>
      </c>
      <c r="B23" s="1">
        <v>214220673</v>
      </c>
      <c r="C23" s="1">
        <v>31150000</v>
      </c>
      <c r="D23" s="3">
        <f>C23/B23</f>
        <v>0.1454108026259445</v>
      </c>
      <c r="E23" s="1">
        <v>14254749</v>
      </c>
      <c r="F23" s="3">
        <f>E23/B23</f>
        <v>6.6542359336159873E-2</v>
      </c>
      <c r="G23" s="1">
        <v>23670903</v>
      </c>
      <c r="H23" s="3">
        <f>G23/B23</f>
        <v>0.11049775294095916</v>
      </c>
      <c r="I23" s="42">
        <v>0.36399999999999999</v>
      </c>
    </row>
    <row r="24" spans="1:9" x14ac:dyDescent="0.3">
      <c r="A24" t="s">
        <v>43</v>
      </c>
      <c r="B24" s="1">
        <v>209184648</v>
      </c>
      <c r="C24" s="1">
        <v>28533569</v>
      </c>
      <c r="D24" s="3">
        <f>C24/B24</f>
        <v>0.13640374316570306</v>
      </c>
      <c r="E24" s="1">
        <v>13187789</v>
      </c>
      <c r="F24" s="3">
        <f>E24/B24</f>
        <v>6.3043770783790976E-2</v>
      </c>
      <c r="G24" s="1">
        <v>23967860</v>
      </c>
      <c r="H24" s="3">
        <f>G24/B24</f>
        <v>0.1145775286530587</v>
      </c>
      <c r="I24" s="42">
        <v>0.33300000000000002</v>
      </c>
    </row>
    <row r="25" spans="1:9" s="6" customFormat="1" x14ac:dyDescent="0.3">
      <c r="A25" s="6" t="s">
        <v>44</v>
      </c>
      <c r="B25" s="7">
        <v>208053718</v>
      </c>
      <c r="C25" s="7">
        <v>31416668</v>
      </c>
      <c r="D25" s="8">
        <f>C25/B25</f>
        <v>0.15100267518410798</v>
      </c>
      <c r="E25" s="14">
        <v>20120118</v>
      </c>
      <c r="F25" s="15">
        <f>E25/B25</f>
        <v>9.6706361190815146E-2</v>
      </c>
      <c r="G25" s="1">
        <v>18697041</v>
      </c>
      <c r="H25" s="3">
        <f>G25/B25</f>
        <v>8.9866411327482257E-2</v>
      </c>
      <c r="I25" s="42">
        <v>0.81799999999999995</v>
      </c>
    </row>
    <row r="26" spans="1:9" x14ac:dyDescent="0.3">
      <c r="A26" t="s">
        <v>45</v>
      </c>
      <c r="B26" s="1">
        <v>199963450</v>
      </c>
      <c r="C26" s="1">
        <v>4250000</v>
      </c>
      <c r="D26" s="3">
        <f>C26/B26</f>
        <v>2.1253884147327925E-2</v>
      </c>
      <c r="E26" s="1">
        <v>9170025</v>
      </c>
      <c r="F26" s="3">
        <f>E26/B26</f>
        <v>4.5858505641906057E-2</v>
      </c>
      <c r="G26" s="1">
        <v>19285160</v>
      </c>
      <c r="H26" s="3">
        <f>G26/B26</f>
        <v>9.6443425035925318E-2</v>
      </c>
      <c r="I26" s="42">
        <v>0.41699999999999998</v>
      </c>
    </row>
    <row r="27" spans="1:9" x14ac:dyDescent="0.3">
      <c r="A27" t="s">
        <v>46</v>
      </c>
      <c r="B27" s="1">
        <v>203105677</v>
      </c>
      <c r="C27" s="1">
        <v>895000</v>
      </c>
      <c r="D27" s="3">
        <f>C27/B27</f>
        <v>4.4065730373454804E-3</v>
      </c>
      <c r="E27" s="1">
        <v>13212404</v>
      </c>
      <c r="F27" s="3">
        <f>E27/B27</f>
        <v>6.5051869525045325E-2</v>
      </c>
      <c r="G27" s="1">
        <v>21010936</v>
      </c>
      <c r="H27" s="3">
        <f>G27/B27</f>
        <v>0.10344829504691787</v>
      </c>
      <c r="I27" s="42">
        <v>0.33300000000000002</v>
      </c>
    </row>
    <row r="28" spans="1:9" x14ac:dyDescent="0.3">
      <c r="A28" t="s">
        <v>47</v>
      </c>
      <c r="B28" s="1">
        <v>205106578</v>
      </c>
      <c r="C28" s="1">
        <v>3000000</v>
      </c>
      <c r="D28" s="3">
        <f>C28/B28</f>
        <v>1.4626542109244297E-2</v>
      </c>
      <c r="E28" s="1">
        <v>26031036</v>
      </c>
      <c r="F28" s="3">
        <f>E28/B28</f>
        <v>0.12691468140041809</v>
      </c>
      <c r="G28" s="1">
        <v>33480591</v>
      </c>
      <c r="H28" s="3">
        <f>G28/B28</f>
        <v>0.16323509136796188</v>
      </c>
      <c r="I28" s="42">
        <v>0.33300000000000002</v>
      </c>
    </row>
    <row r="29" spans="1:9" s="6" customFormat="1" x14ac:dyDescent="0.3">
      <c r="A29" s="6" t="s">
        <v>48</v>
      </c>
      <c r="B29" s="7">
        <v>203058249</v>
      </c>
      <c r="C29" s="7">
        <v>11896000</v>
      </c>
      <c r="D29" s="8">
        <f>C29/B29</f>
        <v>5.8584175026546198E-2</v>
      </c>
      <c r="E29" s="14">
        <v>25995934</v>
      </c>
      <c r="F29" s="15">
        <f>E29/B29</f>
        <v>0.12802205341581568</v>
      </c>
      <c r="G29" s="1">
        <v>17279361</v>
      </c>
      <c r="H29" s="3">
        <f>G29/B29</f>
        <v>8.5095587522770369E-2</v>
      </c>
      <c r="I29" s="42">
        <v>0.45500000000000002</v>
      </c>
    </row>
    <row r="30" spans="1:9" x14ac:dyDescent="0.3">
      <c r="A30" t="s">
        <v>49</v>
      </c>
      <c r="B30" s="1">
        <v>204151358</v>
      </c>
      <c r="C30" s="1">
        <v>12669481</v>
      </c>
      <c r="D30" s="3">
        <f>C30/B30</f>
        <v>6.205925409518951E-2</v>
      </c>
      <c r="E30" s="1">
        <v>24036644</v>
      </c>
      <c r="F30" s="3">
        <f>E30/B30</f>
        <v>0.11773932946358358</v>
      </c>
      <c r="G30" s="1">
        <v>24082223</v>
      </c>
      <c r="H30" s="3">
        <f>G30/B30</f>
        <v>0.11796259028558605</v>
      </c>
      <c r="I30" s="42">
        <v>0.33300000000000002</v>
      </c>
    </row>
    <row r="31" spans="1:9" x14ac:dyDescent="0.3">
      <c r="A31" t="s">
        <v>50</v>
      </c>
      <c r="B31" s="1">
        <v>195577019</v>
      </c>
      <c r="C31" s="1">
        <v>13500000</v>
      </c>
      <c r="D31" s="3">
        <f>C31/B31</f>
        <v>6.9026514817673953E-2</v>
      </c>
      <c r="E31" s="1">
        <v>28240993</v>
      </c>
      <c r="F31" s="3">
        <f>E31/B31</f>
        <v>0.14439832013187603</v>
      </c>
      <c r="G31" s="1">
        <v>42957382</v>
      </c>
      <c r="H31" s="3">
        <f>G31/B31</f>
        <v>0.21964432334455411</v>
      </c>
      <c r="I31" s="42">
        <v>0.27300000000000002</v>
      </c>
    </row>
    <row r="32" spans="1:9" x14ac:dyDescent="0.3">
      <c r="A32" t="s">
        <v>51</v>
      </c>
      <c r="B32" s="1">
        <v>207573800</v>
      </c>
      <c r="C32" s="1">
        <v>13991176</v>
      </c>
      <c r="D32" s="3">
        <f>C32/B32</f>
        <v>6.7403381351596389E-2</v>
      </c>
      <c r="E32" s="1">
        <v>14426414</v>
      </c>
      <c r="F32" s="3">
        <f>E32/B32</f>
        <v>6.9500168132972467E-2</v>
      </c>
      <c r="G32" s="1">
        <v>43388155</v>
      </c>
      <c r="H32" s="3">
        <f>G32/B32</f>
        <v>0.2090251997121024</v>
      </c>
      <c r="I32" s="42">
        <v>0.63600000000000001</v>
      </c>
    </row>
    <row r="33" spans="1:9" s="6" customFormat="1" x14ac:dyDescent="0.3">
      <c r="A33" s="6" t="s">
        <v>52</v>
      </c>
      <c r="B33" s="7">
        <v>216202499</v>
      </c>
      <c r="C33" s="7">
        <v>3500000</v>
      </c>
      <c r="D33" s="8">
        <f>C33/B33</f>
        <v>1.6188527034555693E-2</v>
      </c>
      <c r="E33" s="14">
        <v>23369671</v>
      </c>
      <c r="F33" s="15">
        <f>E33/B33</f>
        <v>0.10809158593490634</v>
      </c>
      <c r="G33" s="1">
        <v>32169907</v>
      </c>
      <c r="H33" s="3">
        <f>G33/B33</f>
        <v>0.14879525976246927</v>
      </c>
      <c r="I33" s="42">
        <v>0.54500000000000004</v>
      </c>
    </row>
    <row r="37" spans="1:9" x14ac:dyDescent="0.3">
      <c r="C37">
        <f>COUNT(A1:I33)</f>
        <v>256</v>
      </c>
      <c r="D37" s="13">
        <f>AVERAGE(D2:D33)</f>
        <v>6.6378862236293468E-2</v>
      </c>
      <c r="F37" s="13">
        <f>AVERAGE(F2:F33)</f>
        <v>9.4277224599079043E-2</v>
      </c>
      <c r="H37" s="13">
        <f>AVERAGE(H2:H33)</f>
        <v>0.14385152855463978</v>
      </c>
    </row>
    <row r="40" spans="1:9" x14ac:dyDescent="0.3">
      <c r="E40" s="13">
        <f>SUM(D37,F37,H37)</f>
        <v>0.30450761539001231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2A7A-B3BF-4DC5-9E6C-E819419187B3}">
  <dimension ref="A1:G37"/>
  <sheetViews>
    <sheetView showGridLines="0" workbookViewId="0"/>
  </sheetViews>
  <sheetFormatPr defaultColWidth="11.44140625" defaultRowHeight="14.4" outlineLevelRow="1" x14ac:dyDescent="0.3"/>
  <cols>
    <col min="1" max="1" width="2.33203125" customWidth="1"/>
    <col min="2" max="2" width="6.109375" bestFit="1" customWidth="1"/>
    <col min="3" max="3" width="9.6640625" bestFit="1" customWidth="1"/>
    <col min="4" max="4" width="12.33203125" bestFit="1" customWidth="1"/>
    <col min="5" max="5" width="12.6640625" bestFit="1" customWidth="1"/>
    <col min="6" max="6" width="10.109375" bestFit="1" customWidth="1"/>
    <col min="7" max="7" width="12.109375" bestFit="1" customWidth="1"/>
  </cols>
  <sheetData>
    <row r="1" spans="1:5" x14ac:dyDescent="0.3">
      <c r="A1" s="29" t="s">
        <v>53</v>
      </c>
    </row>
    <row r="2" spans="1:5" x14ac:dyDescent="0.3">
      <c r="A2" s="29" t="s">
        <v>54</v>
      </c>
    </row>
    <row r="3" spans="1:5" x14ac:dyDescent="0.3">
      <c r="A3" s="29" t="s">
        <v>55</v>
      </c>
    </row>
    <row r="4" spans="1:5" x14ac:dyDescent="0.3">
      <c r="A4" s="29" t="s">
        <v>56</v>
      </c>
    </row>
    <row r="5" spans="1:5" x14ac:dyDescent="0.3">
      <c r="A5" s="29" t="s">
        <v>57</v>
      </c>
    </row>
    <row r="6" spans="1:5" hidden="1" outlineLevel="1" x14ac:dyDescent="0.3">
      <c r="A6" s="29"/>
      <c r="B6" t="s">
        <v>58</v>
      </c>
    </row>
    <row r="7" spans="1:5" hidden="1" outlineLevel="1" x14ac:dyDescent="0.3">
      <c r="A7" s="29"/>
      <c r="B7" t="s">
        <v>59</v>
      </c>
    </row>
    <row r="8" spans="1:5" hidden="1" outlineLevel="1" x14ac:dyDescent="0.3">
      <c r="A8" s="29"/>
      <c r="B8" t="s">
        <v>60</v>
      </c>
    </row>
    <row r="9" spans="1:5" collapsed="1" x14ac:dyDescent="0.3">
      <c r="A9" s="29" t="s">
        <v>61</v>
      </c>
    </row>
    <row r="10" spans="1:5" hidden="1" outlineLevel="1" x14ac:dyDescent="0.3">
      <c r="B10" t="s">
        <v>62</v>
      </c>
    </row>
    <row r="11" spans="1:5" hidden="1" outlineLevel="1" x14ac:dyDescent="0.3">
      <c r="B11" t="s">
        <v>63</v>
      </c>
    </row>
    <row r="12" spans="1:5" hidden="1" outlineLevel="1" x14ac:dyDescent="0.3">
      <c r="B12" t="s">
        <v>64</v>
      </c>
    </row>
    <row r="13" spans="1:5" collapsed="1" x14ac:dyDescent="0.3"/>
    <row r="14" spans="1:5" ht="15" thickBot="1" x14ac:dyDescent="0.35">
      <c r="A14" t="s">
        <v>65</v>
      </c>
    </row>
    <row r="15" spans="1:5" ht="15" thickBot="1" x14ac:dyDescent="0.35">
      <c r="B15" s="33" t="s">
        <v>66</v>
      </c>
      <c r="C15" s="33" t="s">
        <v>67</v>
      </c>
      <c r="D15" s="33" t="s">
        <v>68</v>
      </c>
      <c r="E15" s="33" t="s">
        <v>69</v>
      </c>
    </row>
    <row r="16" spans="1:5" ht="15" thickBot="1" x14ac:dyDescent="0.35">
      <c r="B16" s="32" t="s">
        <v>70</v>
      </c>
      <c r="C16" s="32" t="s">
        <v>71</v>
      </c>
      <c r="D16" s="32">
        <v>0.43403091045400016</v>
      </c>
      <c r="E16" s="32">
        <v>-3.8857805861880479E-16</v>
      </c>
    </row>
    <row r="19" spans="1:7" ht="15" thickBot="1" x14ac:dyDescent="0.35">
      <c r="A19" t="s">
        <v>72</v>
      </c>
    </row>
    <row r="20" spans="1:7" ht="15" thickBot="1" x14ac:dyDescent="0.35">
      <c r="B20" s="33" t="s">
        <v>66</v>
      </c>
      <c r="C20" s="33" t="s">
        <v>67</v>
      </c>
      <c r="D20" s="33" t="s">
        <v>68</v>
      </c>
      <c r="E20" s="33" t="s">
        <v>69</v>
      </c>
      <c r="F20" s="33" t="s">
        <v>73</v>
      </c>
    </row>
    <row r="21" spans="1:7" x14ac:dyDescent="0.3">
      <c r="B21" s="44" t="s">
        <v>74</v>
      </c>
      <c r="C21" s="43"/>
      <c r="D21" s="43"/>
      <c r="E21" s="43"/>
      <c r="F21" s="43"/>
    </row>
    <row r="22" spans="1:7" hidden="1" outlineLevel="1" x14ac:dyDescent="0.3">
      <c r="B22" s="34" t="s">
        <v>75</v>
      </c>
      <c r="C22" s="34" t="s">
        <v>76</v>
      </c>
      <c r="D22" s="35">
        <v>23016000</v>
      </c>
      <c r="E22" s="35">
        <v>32768891.713309351</v>
      </c>
      <c r="F22" s="34" t="s">
        <v>77</v>
      </c>
    </row>
    <row r="23" spans="1:7" hidden="1" outlineLevel="1" x14ac:dyDescent="0.3">
      <c r="B23" s="34" t="s">
        <v>78</v>
      </c>
      <c r="C23" s="34" t="s">
        <v>79</v>
      </c>
      <c r="D23" s="35">
        <v>6919834</v>
      </c>
      <c r="E23" s="35">
        <v>7090720.7769601131</v>
      </c>
      <c r="F23" s="34" t="s">
        <v>77</v>
      </c>
    </row>
    <row r="24" spans="1:7" ht="15" hidden="1" outlineLevel="1" thickBot="1" x14ac:dyDescent="0.35">
      <c r="B24" s="32" t="s">
        <v>80</v>
      </c>
      <c r="C24" s="32" t="s">
        <v>81</v>
      </c>
      <c r="D24" s="36">
        <v>17465445</v>
      </c>
      <c r="E24" s="36">
        <v>20634409.802607596</v>
      </c>
      <c r="F24" s="32" t="s">
        <v>77</v>
      </c>
    </row>
    <row r="25" spans="1:7" collapsed="1" x14ac:dyDescent="0.3">
      <c r="D25" s="30"/>
      <c r="E25" s="30"/>
    </row>
    <row r="28" spans="1:7" ht="15" thickBot="1" x14ac:dyDescent="0.35">
      <c r="A28" t="s">
        <v>82</v>
      </c>
    </row>
    <row r="29" spans="1:7" ht="15" thickBot="1" x14ac:dyDescent="0.35">
      <c r="B29" s="33" t="s">
        <v>66</v>
      </c>
      <c r="C29" s="33" t="s">
        <v>67</v>
      </c>
      <c r="D29" s="33" t="s">
        <v>83</v>
      </c>
      <c r="E29" s="33" t="s">
        <v>84</v>
      </c>
      <c r="F29" s="33" t="s">
        <v>85</v>
      </c>
      <c r="G29" s="33" t="s">
        <v>86</v>
      </c>
    </row>
    <row r="30" spans="1:7" x14ac:dyDescent="0.3">
      <c r="B30" s="34" t="s">
        <v>70</v>
      </c>
      <c r="C30" s="34" t="s">
        <v>71</v>
      </c>
      <c r="D30" s="34">
        <v>-3.8857805861880479E-16</v>
      </c>
      <c r="E30" s="34" t="s">
        <v>87</v>
      </c>
      <c r="F30" s="34" t="s">
        <v>88</v>
      </c>
      <c r="G30" s="34">
        <v>0</v>
      </c>
    </row>
    <row r="31" spans="1:7" x14ac:dyDescent="0.3">
      <c r="B31" s="45" t="s">
        <v>89</v>
      </c>
      <c r="C31" s="34"/>
      <c r="D31" s="34"/>
      <c r="E31" s="34"/>
      <c r="F31" s="34"/>
      <c r="G31" s="34"/>
    </row>
    <row r="32" spans="1:7" hidden="1" outlineLevel="1" x14ac:dyDescent="0.3">
      <c r="B32" s="34" t="s">
        <v>90</v>
      </c>
      <c r="C32" s="34" t="s">
        <v>76</v>
      </c>
      <c r="D32" s="35">
        <v>32768891.713309351</v>
      </c>
      <c r="E32" s="34" t="s">
        <v>91</v>
      </c>
      <c r="F32" s="34" t="s">
        <v>92</v>
      </c>
      <c r="G32" s="35">
        <v>32768890.713309351</v>
      </c>
    </row>
    <row r="33" spans="2:7" hidden="1" outlineLevel="1" x14ac:dyDescent="0.3">
      <c r="B33" s="34" t="s">
        <v>93</v>
      </c>
      <c r="C33" s="34" t="s">
        <v>79</v>
      </c>
      <c r="D33" s="35">
        <v>7090720.7769601131</v>
      </c>
      <c r="E33" s="34" t="s">
        <v>94</v>
      </c>
      <c r="F33" s="34" t="s">
        <v>92</v>
      </c>
      <c r="G33" s="35">
        <v>7090719.7769601131</v>
      </c>
    </row>
    <row r="34" spans="2:7" hidden="1" outlineLevel="1" x14ac:dyDescent="0.3">
      <c r="B34" s="34" t="s">
        <v>95</v>
      </c>
      <c r="C34" s="34" t="s">
        <v>81</v>
      </c>
      <c r="D34" s="35">
        <v>20634409.802607596</v>
      </c>
      <c r="E34" s="34" t="s">
        <v>96</v>
      </c>
      <c r="F34" s="34" t="s">
        <v>92</v>
      </c>
      <c r="G34" s="35">
        <v>20634408.802607596</v>
      </c>
    </row>
    <row r="35" spans="2:7" collapsed="1" x14ac:dyDescent="0.3">
      <c r="B35" s="34"/>
      <c r="C35" s="34"/>
      <c r="D35" s="35"/>
      <c r="E35" s="34"/>
      <c r="F35" s="34"/>
      <c r="G35" s="35"/>
    </row>
    <row r="36" spans="2:7" x14ac:dyDescent="0.3">
      <c r="B36" s="34" t="s">
        <v>97</v>
      </c>
      <c r="C36" s="34"/>
      <c r="D36" s="35">
        <v>60494022.292877063</v>
      </c>
      <c r="E36" s="34" t="s">
        <v>98</v>
      </c>
      <c r="F36" s="34" t="s">
        <v>92</v>
      </c>
      <c r="G36" s="34">
        <v>25435215.707122937</v>
      </c>
    </row>
    <row r="37" spans="2:7" ht="15" thickBot="1" x14ac:dyDescent="0.35">
      <c r="B37" s="32" t="s">
        <v>75</v>
      </c>
      <c r="C37" s="32" t="s">
        <v>76</v>
      </c>
      <c r="D37" s="36">
        <v>32768891.713309351</v>
      </c>
      <c r="E37" s="32" t="s">
        <v>99</v>
      </c>
      <c r="F37" s="32" t="s">
        <v>92</v>
      </c>
      <c r="G37" s="36">
        <v>9752891.7133093514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4FA3-2D0B-4458-B032-7284F2AD35F1}">
  <dimension ref="A1:E24"/>
  <sheetViews>
    <sheetView showGridLines="0" workbookViewId="0"/>
  </sheetViews>
  <sheetFormatPr defaultColWidth="11.44140625" defaultRowHeight="14.4" outlineLevelRow="1" x14ac:dyDescent="0.3"/>
  <cols>
    <col min="1" max="1" width="2.33203125" customWidth="1"/>
    <col min="2" max="2" width="6.109375" bestFit="1" customWidth="1"/>
    <col min="3" max="3" width="9.6640625" bestFit="1" customWidth="1"/>
    <col min="4" max="4" width="12.33203125" bestFit="1" customWidth="1"/>
    <col min="5" max="5" width="9.109375" bestFit="1" customWidth="1"/>
  </cols>
  <sheetData>
    <row r="1" spans="1:5" x14ac:dyDescent="0.3">
      <c r="A1" s="29" t="s">
        <v>100</v>
      </c>
    </row>
    <row r="2" spans="1:5" x14ac:dyDescent="0.3">
      <c r="A2" s="29" t="s">
        <v>54</v>
      </c>
    </row>
    <row r="3" spans="1:5" x14ac:dyDescent="0.3">
      <c r="A3" s="29" t="s">
        <v>55</v>
      </c>
    </row>
    <row r="6" spans="1:5" ht="15" thickBot="1" x14ac:dyDescent="0.35">
      <c r="A6" t="s">
        <v>72</v>
      </c>
    </row>
    <row r="7" spans="1:5" x14ac:dyDescent="0.3">
      <c r="B7" s="37"/>
      <c r="C7" s="37"/>
      <c r="D7" s="37" t="s">
        <v>101</v>
      </c>
      <c r="E7" s="37" t="s">
        <v>102</v>
      </c>
    </row>
    <row r="8" spans="1:5" ht="15" thickBot="1" x14ac:dyDescent="0.35">
      <c r="B8" s="38" t="s">
        <v>66</v>
      </c>
      <c r="C8" s="38" t="s">
        <v>67</v>
      </c>
      <c r="D8" s="38" t="s">
        <v>103</v>
      </c>
      <c r="E8" s="38" t="s">
        <v>104</v>
      </c>
    </row>
    <row r="9" spans="1:5" x14ac:dyDescent="0.3">
      <c r="B9" s="44" t="s">
        <v>74</v>
      </c>
      <c r="C9" s="43"/>
      <c r="D9" s="43"/>
      <c r="E9" s="43"/>
    </row>
    <row r="10" spans="1:5" hidden="1" outlineLevel="1" x14ac:dyDescent="0.3">
      <c r="B10" s="34" t="s">
        <v>75</v>
      </c>
      <c r="C10" s="34" t="s">
        <v>76</v>
      </c>
      <c r="D10" s="34">
        <v>32768891.713309351</v>
      </c>
      <c r="E10" s="34">
        <v>0</v>
      </c>
    </row>
    <row r="11" spans="1:5" hidden="1" outlineLevel="1" x14ac:dyDescent="0.3">
      <c r="B11" s="34" t="s">
        <v>78</v>
      </c>
      <c r="C11" s="34" t="s">
        <v>79</v>
      </c>
      <c r="D11" s="34">
        <v>7090720.7769601131</v>
      </c>
      <c r="E11" s="34">
        <v>0</v>
      </c>
    </row>
    <row r="12" spans="1:5" ht="15" hidden="1" outlineLevel="1" thickBot="1" x14ac:dyDescent="0.35">
      <c r="B12" s="32" t="s">
        <v>80</v>
      </c>
      <c r="C12" s="32" t="s">
        <v>81</v>
      </c>
      <c r="D12" s="32">
        <v>20634409.802607596</v>
      </c>
      <c r="E12" s="32">
        <v>0</v>
      </c>
    </row>
    <row r="13" spans="1:5" collapsed="1" x14ac:dyDescent="0.3"/>
    <row r="15" spans="1:5" ht="15" thickBot="1" x14ac:dyDescent="0.35">
      <c r="A15" t="s">
        <v>82</v>
      </c>
    </row>
    <row r="16" spans="1:5" x14ac:dyDescent="0.3">
      <c r="B16" s="37"/>
      <c r="C16" s="37"/>
      <c r="D16" s="37" t="s">
        <v>101</v>
      </c>
      <c r="E16" s="37" t="s">
        <v>105</v>
      </c>
    </row>
    <row r="17" spans="2:5" ht="15" thickBot="1" x14ac:dyDescent="0.35">
      <c r="B17" s="38" t="s">
        <v>66</v>
      </c>
      <c r="C17" s="38" t="s">
        <v>67</v>
      </c>
      <c r="D17" s="38" t="s">
        <v>103</v>
      </c>
      <c r="E17" s="38" t="s">
        <v>106</v>
      </c>
    </row>
    <row r="18" spans="2:5" x14ac:dyDescent="0.3">
      <c r="B18" s="34" t="s">
        <v>70</v>
      </c>
      <c r="C18" s="34" t="s">
        <v>71</v>
      </c>
      <c r="D18" s="34">
        <v>-3.8857805861880479E-16</v>
      </c>
      <c r="E18" s="34">
        <v>1</v>
      </c>
    </row>
    <row r="19" spans="2:5" x14ac:dyDescent="0.3">
      <c r="B19" s="45" t="s">
        <v>89</v>
      </c>
      <c r="C19" s="34"/>
      <c r="D19" s="34"/>
      <c r="E19" s="34"/>
    </row>
    <row r="20" spans="2:5" hidden="1" outlineLevel="1" x14ac:dyDescent="0.3">
      <c r="B20" s="34" t="s">
        <v>90</v>
      </c>
      <c r="C20" s="34" t="s">
        <v>76</v>
      </c>
      <c r="D20" s="34">
        <v>32768891.713309351</v>
      </c>
      <c r="E20" s="34">
        <v>0</v>
      </c>
    </row>
    <row r="21" spans="2:5" hidden="1" outlineLevel="1" x14ac:dyDescent="0.3">
      <c r="B21" s="34" t="s">
        <v>93</v>
      </c>
      <c r="C21" s="34" t="s">
        <v>79</v>
      </c>
      <c r="D21" s="34">
        <v>7090720.7769601131</v>
      </c>
      <c r="E21" s="34">
        <v>0</v>
      </c>
    </row>
    <row r="22" spans="2:5" hidden="1" outlineLevel="1" x14ac:dyDescent="0.3">
      <c r="B22" s="34" t="s">
        <v>95</v>
      </c>
      <c r="C22" s="34" t="s">
        <v>81</v>
      </c>
      <c r="D22" s="34">
        <v>20634409.802607596</v>
      </c>
      <c r="E22" s="34">
        <v>0</v>
      </c>
    </row>
    <row r="23" spans="2:5" collapsed="1" x14ac:dyDescent="0.3">
      <c r="B23" s="34"/>
      <c r="C23" s="34"/>
      <c r="D23" s="34"/>
      <c r="E23" s="34"/>
    </row>
    <row r="24" spans="2:5" ht="15" thickBot="1" x14ac:dyDescent="0.35">
      <c r="B24" s="32" t="s">
        <v>97</v>
      </c>
      <c r="C24" s="32"/>
      <c r="D24" s="32">
        <v>60494022.292877063</v>
      </c>
      <c r="E24" s="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1C61-B6F5-4471-BC81-9898923CB7D3}">
  <dimension ref="A2:E33"/>
  <sheetViews>
    <sheetView topLeftCell="A7" workbookViewId="0">
      <selection activeCell="B34" sqref="B34"/>
    </sheetView>
  </sheetViews>
  <sheetFormatPr defaultColWidth="11.44140625" defaultRowHeight="14.4" x14ac:dyDescent="0.3"/>
  <cols>
    <col min="1" max="1" width="11.109375" customWidth="1"/>
    <col min="2" max="2" width="15.6640625" bestFit="1" customWidth="1"/>
    <col min="4" max="4" width="11.109375" bestFit="1" customWidth="1"/>
    <col min="5" max="5" width="12" bestFit="1" customWidth="1"/>
  </cols>
  <sheetData>
    <row r="2" spans="1:4" x14ac:dyDescent="0.3">
      <c r="A2" t="s">
        <v>107</v>
      </c>
    </row>
    <row r="6" spans="1:4" x14ac:dyDescent="0.3">
      <c r="A6" t="s">
        <v>108</v>
      </c>
    </row>
    <row r="7" spans="1:4" x14ac:dyDescent="0.3">
      <c r="A7" t="s">
        <v>109</v>
      </c>
    </row>
    <row r="9" spans="1:4" x14ac:dyDescent="0.3">
      <c r="A9" s="29" t="s">
        <v>110</v>
      </c>
      <c r="B9" s="29"/>
      <c r="C9" t="s">
        <v>111</v>
      </c>
      <c r="D9" t="s">
        <v>112</v>
      </c>
    </row>
    <row r="10" spans="1:4" x14ac:dyDescent="0.3">
      <c r="A10" t="s">
        <v>76</v>
      </c>
      <c r="B10" s="1">
        <v>32768891.7133094</v>
      </c>
      <c r="C10" s="1">
        <v>23016000</v>
      </c>
      <c r="D10" s="30">
        <f>B10-C10</f>
        <v>9752891.7133093998</v>
      </c>
    </row>
    <row r="11" spans="1:4" x14ac:dyDescent="0.3">
      <c r="A11" t="s">
        <v>79</v>
      </c>
      <c r="B11" s="1">
        <v>7090720.7769601131</v>
      </c>
      <c r="C11" s="1">
        <v>6919834</v>
      </c>
      <c r="D11" s="30">
        <f>B11-C11</f>
        <v>170886.77696011309</v>
      </c>
    </row>
    <row r="12" spans="1:4" x14ac:dyDescent="0.3">
      <c r="A12" t="s">
        <v>81</v>
      </c>
      <c r="B12" s="1">
        <v>20634409.800607599</v>
      </c>
      <c r="C12" s="1">
        <v>17465445</v>
      </c>
      <c r="D12" s="30">
        <f>B12-C12</f>
        <v>3168964.8006075993</v>
      </c>
    </row>
    <row r="14" spans="1:4" x14ac:dyDescent="0.3">
      <c r="A14" t="s">
        <v>113</v>
      </c>
      <c r="B14">
        <v>2023</v>
      </c>
    </row>
    <row r="17" spans="1:5" x14ac:dyDescent="0.3">
      <c r="A17" s="29" t="s">
        <v>71</v>
      </c>
      <c r="B17">
        <f>1.717-(0.0000000375*($B$10))-(0.000000007269*($B$11))-(0.00000002116*($B$12))-(0.2859*(IF(B14=2021,1,0))-(0.1065*(IF(B14=2020,1,0))-(0.01769*(IF(B14=2019,1,0)))))</f>
        <v>4.2317760406973548E-11</v>
      </c>
    </row>
    <row r="21" spans="1:5" x14ac:dyDescent="0.3">
      <c r="A21" t="s">
        <v>76</v>
      </c>
      <c r="B21" s="30">
        <f>B10</f>
        <v>32768891.7133094</v>
      </c>
      <c r="E21" s="64">
        <f>B21/B29</f>
        <v>0.148982779705645</v>
      </c>
    </row>
    <row r="22" spans="1:5" x14ac:dyDescent="0.3">
      <c r="A22" t="s">
        <v>79</v>
      </c>
      <c r="B22" s="30">
        <f>B11</f>
        <v>7090720.7769601131</v>
      </c>
      <c r="E22" s="64">
        <f>B22/B29</f>
        <v>3.2237748554645909E-2</v>
      </c>
    </row>
    <row r="23" spans="1:5" x14ac:dyDescent="0.3">
      <c r="A23" t="s">
        <v>81</v>
      </c>
      <c r="B23" s="31">
        <f>B12</f>
        <v>20634409.800607599</v>
      </c>
      <c r="C23" t="s">
        <v>114</v>
      </c>
      <c r="D23" t="s">
        <v>86</v>
      </c>
      <c r="E23" s="64">
        <f>B23/B29</f>
        <v>9.381372298384201E-2</v>
      </c>
    </row>
    <row r="24" spans="1:5" x14ac:dyDescent="0.3">
      <c r="B24" s="30">
        <f>SUM(B21:B23)</f>
        <v>60494022.290877111</v>
      </c>
      <c r="C24" s="1">
        <v>85929238</v>
      </c>
      <c r="D24" s="30">
        <f>C24-B24</f>
        <v>25435215.709122889</v>
      </c>
    </row>
    <row r="27" spans="1:5" x14ac:dyDescent="0.3">
      <c r="A27" t="s">
        <v>115</v>
      </c>
      <c r="B27" s="1">
        <v>23016000</v>
      </c>
    </row>
    <row r="29" spans="1:5" x14ac:dyDescent="0.3">
      <c r="A29" t="s">
        <v>116</v>
      </c>
      <c r="B29" s="53">
        <v>219950868</v>
      </c>
      <c r="C29" s="40">
        <v>202748890</v>
      </c>
      <c r="E29" s="64">
        <f>SUM(E21:E23)</f>
        <v>0.27503425124413289</v>
      </c>
    </row>
    <row r="31" spans="1:5" x14ac:dyDescent="0.3">
      <c r="A31" t="s">
        <v>117</v>
      </c>
      <c r="B31">
        <v>38746294</v>
      </c>
    </row>
    <row r="33" spans="1:2" x14ac:dyDescent="0.3">
      <c r="A33" t="s">
        <v>118</v>
      </c>
      <c r="B33">
        <f>D10/B31</f>
        <v>0.25171160145817817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22F-EB94-4AC5-BD81-4E4C22348D0A}">
  <dimension ref="A1:E6"/>
  <sheetViews>
    <sheetView workbookViewId="0">
      <selection sqref="A1:D5"/>
    </sheetView>
  </sheetViews>
  <sheetFormatPr defaultColWidth="11.5546875" defaultRowHeight="14.4" x14ac:dyDescent="0.3"/>
  <sheetData>
    <row r="1" spans="1:5" x14ac:dyDescent="0.3">
      <c r="A1" s="65" t="s">
        <v>119</v>
      </c>
      <c r="B1" s="69"/>
      <c r="C1" s="69"/>
      <c r="D1" s="66"/>
      <c r="E1" s="55"/>
    </row>
    <row r="2" spans="1:5" x14ac:dyDescent="0.3">
      <c r="A2" s="70" t="s">
        <v>120</v>
      </c>
      <c r="B2" s="71"/>
      <c r="C2" s="65" t="s">
        <v>121</v>
      </c>
      <c r="D2" s="66"/>
    </row>
    <row r="3" spans="1:5" x14ac:dyDescent="0.3">
      <c r="A3" s="72"/>
      <c r="B3" s="73"/>
      <c r="C3" s="58" t="s">
        <v>122</v>
      </c>
      <c r="D3" s="59" t="s">
        <v>123</v>
      </c>
    </row>
    <row r="4" spans="1:5" x14ac:dyDescent="0.3">
      <c r="A4" s="67" t="s">
        <v>124</v>
      </c>
      <c r="B4" s="54" t="s">
        <v>125</v>
      </c>
      <c r="C4" s="60">
        <v>53</v>
      </c>
      <c r="D4" s="62">
        <v>13</v>
      </c>
    </row>
    <row r="5" spans="1:5" x14ac:dyDescent="0.3">
      <c r="A5" s="68"/>
      <c r="B5" s="57" t="s">
        <v>126</v>
      </c>
      <c r="C5" s="63">
        <v>31</v>
      </c>
      <c r="D5" s="61">
        <v>63</v>
      </c>
    </row>
    <row r="6" spans="1:5" x14ac:dyDescent="0.3">
      <c r="A6" s="56"/>
    </row>
  </sheetData>
  <mergeCells count="4">
    <mergeCell ref="C2:D2"/>
    <mergeCell ref="A4:A5"/>
    <mergeCell ref="A1:D1"/>
    <mergeCell ref="A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2005-DA41-9941-A6B7-912D812D3B44}">
  <dimension ref="A1:B4"/>
  <sheetViews>
    <sheetView workbookViewId="0">
      <selection activeCell="E12" sqref="E12"/>
    </sheetView>
  </sheetViews>
  <sheetFormatPr defaultColWidth="11.44140625" defaultRowHeight="14.4" x14ac:dyDescent="0.3"/>
  <cols>
    <col min="2" max="2" width="14.6640625" bestFit="1" customWidth="1"/>
  </cols>
  <sheetData>
    <row r="1" spans="1:2" x14ac:dyDescent="0.3">
      <c r="A1" t="s">
        <v>127</v>
      </c>
      <c r="B1" s="53">
        <v>32768891.7133094</v>
      </c>
    </row>
    <row r="2" spans="1:2" x14ac:dyDescent="0.3">
      <c r="A2" t="s">
        <v>128</v>
      </c>
      <c r="B2" s="53">
        <v>7090720.7769601131</v>
      </c>
    </row>
    <row r="3" spans="1:2" x14ac:dyDescent="0.3">
      <c r="A3" t="s">
        <v>129</v>
      </c>
      <c r="B3" s="53">
        <v>20634409.800607599</v>
      </c>
    </row>
    <row r="4" spans="1:2" x14ac:dyDescent="0.3">
      <c r="A4" t="s">
        <v>130</v>
      </c>
      <c r="B4" s="53">
        <v>25435215.709122889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9A90-BCD7-4B4D-9ABF-6A4624FD1A97}">
  <dimension ref="A1:K67"/>
  <sheetViews>
    <sheetView topLeftCell="G1" workbookViewId="0">
      <selection activeCell="G2" sqref="G2:G33"/>
    </sheetView>
  </sheetViews>
  <sheetFormatPr defaultColWidth="11.44140625" defaultRowHeight="14.4" x14ac:dyDescent="0.3"/>
  <cols>
    <col min="1" max="1" width="20.6640625" bestFit="1" customWidth="1"/>
    <col min="2" max="5" width="10.33203125" bestFit="1" customWidth="1"/>
  </cols>
  <sheetData>
    <row r="1" spans="1:11" x14ac:dyDescent="0.3">
      <c r="A1" t="s">
        <v>131</v>
      </c>
      <c r="B1" t="s">
        <v>14</v>
      </c>
      <c r="C1" t="s">
        <v>16</v>
      </c>
      <c r="D1" t="s">
        <v>18</v>
      </c>
      <c r="E1" t="s">
        <v>20</v>
      </c>
      <c r="F1" t="s">
        <v>131</v>
      </c>
      <c r="G1" t="s">
        <v>132</v>
      </c>
      <c r="H1" t="s">
        <v>133</v>
      </c>
    </row>
    <row r="2" spans="1:11" x14ac:dyDescent="0.3">
      <c r="A2" t="s">
        <v>29</v>
      </c>
      <c r="B2">
        <v>0.23499999999999999</v>
      </c>
      <c r="C2">
        <v>0.25</v>
      </c>
      <c r="D2">
        <v>0.625</v>
      </c>
      <c r="E2">
        <v>0.68799999999999994</v>
      </c>
      <c r="F2" t="s">
        <v>29</v>
      </c>
      <c r="G2" s="2">
        <v>0.23175000000000001</v>
      </c>
      <c r="H2" s="27">
        <v>2.3793999999999999E-2</v>
      </c>
      <c r="I2" s="27"/>
      <c r="J2" s="28" t="s">
        <v>134</v>
      </c>
      <c r="K2" s="28">
        <f>CORREL(G2:G33,H2:H33)</f>
        <v>0.21644305613393014</v>
      </c>
    </row>
    <row r="3" spans="1:11" x14ac:dyDescent="0.3">
      <c r="A3" t="s">
        <v>31</v>
      </c>
      <c r="B3">
        <v>0.17599999999999999</v>
      </c>
      <c r="C3">
        <v>6.3E-2</v>
      </c>
      <c r="D3">
        <v>0.375</v>
      </c>
      <c r="E3">
        <v>0.313</v>
      </c>
      <c r="F3" t="s">
        <v>31</v>
      </c>
      <c r="G3" s="2">
        <v>0.26200000000000001</v>
      </c>
      <c r="H3" s="27">
        <v>3.6086E-2</v>
      </c>
      <c r="I3" s="27"/>
      <c r="J3" s="28" t="s">
        <v>135</v>
      </c>
      <c r="K3" s="28">
        <f>CORREL(G40:G67,H40:H67)</f>
        <v>0.5411828047413012</v>
      </c>
    </row>
    <row r="4" spans="1:11" x14ac:dyDescent="0.3">
      <c r="A4" t="s">
        <v>34</v>
      </c>
      <c r="B4">
        <v>0.70599999999999996</v>
      </c>
      <c r="C4">
        <v>0.875</v>
      </c>
      <c r="D4">
        <v>0.75</v>
      </c>
      <c r="E4">
        <v>0.75</v>
      </c>
      <c r="F4" t="s">
        <v>34</v>
      </c>
      <c r="G4" s="2">
        <v>0.27825</v>
      </c>
      <c r="H4" s="27">
        <v>0.12120300000000001</v>
      </c>
      <c r="I4" s="27"/>
    </row>
    <row r="5" spans="1:11" x14ac:dyDescent="0.3">
      <c r="A5" t="s">
        <v>25</v>
      </c>
      <c r="B5">
        <v>0.47099999999999997</v>
      </c>
      <c r="C5">
        <v>0.68799999999999994</v>
      </c>
      <c r="D5">
        <v>0.875</v>
      </c>
      <c r="E5">
        <v>0.625</v>
      </c>
      <c r="F5" t="s">
        <v>25</v>
      </c>
      <c r="G5" s="2">
        <v>0.29325000000000001</v>
      </c>
      <c r="H5" s="27">
        <v>5.5967999999999997E-2</v>
      </c>
      <c r="I5" s="27"/>
    </row>
    <row r="6" spans="1:11" x14ac:dyDescent="0.3">
      <c r="A6" t="s">
        <v>21</v>
      </c>
      <c r="B6">
        <v>0.64700000000000002</v>
      </c>
      <c r="C6">
        <v>0.81299999999999994</v>
      </c>
      <c r="D6">
        <v>0.625</v>
      </c>
      <c r="E6">
        <v>0.375</v>
      </c>
      <c r="F6" t="s">
        <v>21</v>
      </c>
      <c r="G6" s="2">
        <v>0.33949999999999997</v>
      </c>
      <c r="H6" s="27">
        <v>5.5168000000000002E-2</v>
      </c>
      <c r="I6" s="27"/>
    </row>
    <row r="7" spans="1:11" x14ac:dyDescent="0.3">
      <c r="A7" t="s">
        <v>33</v>
      </c>
      <c r="B7">
        <v>0.41199999999999998</v>
      </c>
      <c r="C7">
        <v>0.313</v>
      </c>
      <c r="D7">
        <v>0.438</v>
      </c>
      <c r="E7">
        <v>0.375</v>
      </c>
      <c r="F7" t="s">
        <v>33</v>
      </c>
      <c r="G7" s="2">
        <v>0.34225</v>
      </c>
      <c r="H7" s="27">
        <v>6.3474000000000003E-2</v>
      </c>
      <c r="I7" s="27"/>
    </row>
    <row r="8" spans="1:11" x14ac:dyDescent="0.3">
      <c r="A8" t="s">
        <v>41</v>
      </c>
      <c r="B8">
        <v>0.35299999999999998</v>
      </c>
      <c r="C8">
        <v>0.5</v>
      </c>
      <c r="D8">
        <v>0.5</v>
      </c>
      <c r="E8">
        <v>0.75</v>
      </c>
      <c r="F8" t="s">
        <v>41</v>
      </c>
      <c r="G8" s="2">
        <v>0.36899999999999999</v>
      </c>
      <c r="H8" s="27">
        <v>7.2775000000000006E-2</v>
      </c>
      <c r="I8" s="27"/>
    </row>
    <row r="9" spans="1:11" x14ac:dyDescent="0.3">
      <c r="A9" t="s">
        <v>24</v>
      </c>
      <c r="B9">
        <v>0.23499999999999999</v>
      </c>
      <c r="C9">
        <v>0.125</v>
      </c>
      <c r="D9">
        <v>0.438</v>
      </c>
      <c r="E9">
        <v>0.25</v>
      </c>
      <c r="F9" t="s">
        <v>24</v>
      </c>
      <c r="G9" s="2">
        <v>0.38449999999999995</v>
      </c>
      <c r="H9" s="27">
        <v>0.106973</v>
      </c>
      <c r="I9" s="27"/>
    </row>
    <row r="10" spans="1:11" x14ac:dyDescent="0.3">
      <c r="A10" t="s">
        <v>49</v>
      </c>
      <c r="B10">
        <v>0.64700000000000002</v>
      </c>
      <c r="C10">
        <v>0.5</v>
      </c>
      <c r="D10">
        <v>0.34399999999999997</v>
      </c>
      <c r="E10">
        <v>0.188</v>
      </c>
      <c r="F10" t="s">
        <v>49</v>
      </c>
      <c r="G10" s="2">
        <v>0.38450000000000001</v>
      </c>
      <c r="H10" s="27">
        <v>3.5264999999999998E-2</v>
      </c>
      <c r="I10" s="27"/>
    </row>
    <row r="11" spans="1:11" x14ac:dyDescent="0.3">
      <c r="A11" t="s">
        <v>22</v>
      </c>
      <c r="B11">
        <v>0.52900000000000003</v>
      </c>
      <c r="C11">
        <v>0.625</v>
      </c>
      <c r="D11">
        <v>0.313</v>
      </c>
      <c r="E11">
        <v>0.438</v>
      </c>
      <c r="F11" t="s">
        <v>22</v>
      </c>
      <c r="G11" s="2">
        <v>0.41975000000000001</v>
      </c>
      <c r="H11" s="27">
        <v>3.6124000000000003E-2</v>
      </c>
      <c r="I11" s="27"/>
    </row>
    <row r="12" spans="1:11" x14ac:dyDescent="0.3">
      <c r="A12" t="s">
        <v>27</v>
      </c>
      <c r="B12">
        <v>0.47099999999999997</v>
      </c>
      <c r="C12">
        <v>0.68799999999999994</v>
      </c>
      <c r="D12">
        <v>0.375</v>
      </c>
      <c r="E12">
        <v>0.46899999999999997</v>
      </c>
      <c r="F12" t="s">
        <v>27</v>
      </c>
      <c r="G12" s="2">
        <v>0.44400000000000001</v>
      </c>
      <c r="H12" s="27">
        <v>0.121651</v>
      </c>
      <c r="I12" s="27"/>
    </row>
    <row r="13" spans="1:11" x14ac:dyDescent="0.3">
      <c r="A13" t="s">
        <v>39</v>
      </c>
      <c r="B13">
        <v>0.52900000000000003</v>
      </c>
      <c r="C13">
        <v>0.28100000000000003</v>
      </c>
      <c r="D13">
        <v>0.56299999999999994</v>
      </c>
      <c r="E13">
        <v>0.56299999999999994</v>
      </c>
      <c r="F13" t="s">
        <v>39</v>
      </c>
      <c r="G13" s="2">
        <v>0.44949999999999996</v>
      </c>
      <c r="H13" s="27">
        <v>2.2245999999999998E-2</v>
      </c>
      <c r="I13" s="27"/>
    </row>
    <row r="14" spans="1:11" x14ac:dyDescent="0.3">
      <c r="A14" t="s">
        <v>46</v>
      </c>
      <c r="B14">
        <v>0.29399999999999998</v>
      </c>
      <c r="C14">
        <v>0.313</v>
      </c>
      <c r="D14">
        <v>0.313</v>
      </c>
      <c r="E14">
        <v>0.438</v>
      </c>
      <c r="F14" t="s">
        <v>46</v>
      </c>
      <c r="G14" s="2">
        <v>0.47624999999999995</v>
      </c>
      <c r="H14" s="27">
        <v>3.9241999999999999E-2</v>
      </c>
      <c r="I14" s="27"/>
    </row>
    <row r="15" spans="1:11" x14ac:dyDescent="0.3">
      <c r="A15" t="s">
        <v>38</v>
      </c>
      <c r="B15">
        <v>0.23499999999999999</v>
      </c>
      <c r="C15">
        <v>0.375</v>
      </c>
      <c r="D15">
        <v>0.25</v>
      </c>
      <c r="E15">
        <v>0.313</v>
      </c>
      <c r="F15" t="s">
        <v>38</v>
      </c>
      <c r="G15" s="2">
        <v>0.48399999999999999</v>
      </c>
      <c r="H15" s="27">
        <v>4.9467999999999998E-2</v>
      </c>
      <c r="I15" s="27"/>
    </row>
    <row r="16" spans="1:11" x14ac:dyDescent="0.3">
      <c r="A16" t="s">
        <v>26</v>
      </c>
      <c r="B16">
        <v>0.58799999999999997</v>
      </c>
      <c r="C16">
        <v>0.28100000000000003</v>
      </c>
      <c r="D16">
        <v>0.125</v>
      </c>
      <c r="E16">
        <v>0.375</v>
      </c>
      <c r="F16" t="s">
        <v>26</v>
      </c>
      <c r="G16" s="2">
        <v>0.50074999999999992</v>
      </c>
      <c r="H16" s="27">
        <v>4.1251000000000003E-2</v>
      </c>
      <c r="I16" s="27"/>
    </row>
    <row r="17" spans="1:9" x14ac:dyDescent="0.3">
      <c r="A17" t="s">
        <v>23</v>
      </c>
      <c r="B17">
        <v>0.58799999999999997</v>
      </c>
      <c r="C17">
        <v>0.438</v>
      </c>
      <c r="D17">
        <v>0.75</v>
      </c>
      <c r="E17">
        <v>0.68799999999999994</v>
      </c>
      <c r="F17" t="s">
        <v>23</v>
      </c>
      <c r="G17" s="2">
        <v>0.50649999999999995</v>
      </c>
      <c r="H17" s="27">
        <v>0.13509499999999999</v>
      </c>
      <c r="I17" s="27"/>
    </row>
    <row r="18" spans="1:9" x14ac:dyDescent="0.3">
      <c r="A18" t="s">
        <v>37</v>
      </c>
      <c r="B18">
        <v>0.70599999999999996</v>
      </c>
      <c r="C18">
        <v>0.375</v>
      </c>
      <c r="D18">
        <v>0.5</v>
      </c>
      <c r="E18">
        <v>0.625</v>
      </c>
      <c r="F18" t="s">
        <v>37</v>
      </c>
      <c r="G18" s="2">
        <v>0.50750000000000006</v>
      </c>
      <c r="H18" s="27">
        <v>7.6675999999999994E-2</v>
      </c>
      <c r="I18" s="27"/>
    </row>
    <row r="19" spans="1:9" x14ac:dyDescent="0.3">
      <c r="A19" t="s">
        <v>40</v>
      </c>
      <c r="B19">
        <v>0.41199999999999998</v>
      </c>
      <c r="C19">
        <v>0.438</v>
      </c>
      <c r="D19">
        <v>0.188</v>
      </c>
      <c r="E19">
        <v>0.438</v>
      </c>
      <c r="F19" t="s">
        <v>40</v>
      </c>
      <c r="G19" s="2">
        <v>0.51624999999999999</v>
      </c>
      <c r="H19" s="27">
        <v>0.13735900000000001</v>
      </c>
      <c r="I19" s="27"/>
    </row>
    <row r="20" spans="1:9" x14ac:dyDescent="0.3">
      <c r="A20" t="s">
        <v>36</v>
      </c>
      <c r="B20">
        <v>0.52900000000000003</v>
      </c>
      <c r="C20">
        <v>0.438</v>
      </c>
      <c r="D20">
        <v>0.313</v>
      </c>
      <c r="E20">
        <v>0.75</v>
      </c>
      <c r="F20" t="s">
        <v>36</v>
      </c>
      <c r="G20" s="2">
        <v>0.52574999999999994</v>
      </c>
      <c r="H20" s="27">
        <v>3.5952999999999999E-2</v>
      </c>
      <c r="I20" s="27"/>
    </row>
    <row r="21" spans="1:9" x14ac:dyDescent="0.3">
      <c r="A21" t="s">
        <v>32</v>
      </c>
      <c r="B21">
        <v>0.70599999999999996</v>
      </c>
      <c r="C21">
        <v>0.68799999999999994</v>
      </c>
      <c r="D21">
        <v>0.56299999999999994</v>
      </c>
      <c r="E21">
        <v>0.56299999999999994</v>
      </c>
      <c r="F21" t="s">
        <v>32</v>
      </c>
      <c r="G21" s="2">
        <v>0.55099999999999993</v>
      </c>
      <c r="H21" s="27">
        <v>8.4568000000000004E-2</v>
      </c>
      <c r="I21" s="27"/>
    </row>
    <row r="22" spans="1:9" x14ac:dyDescent="0.3">
      <c r="A22" t="s">
        <v>48</v>
      </c>
      <c r="B22">
        <v>0.76500000000000001</v>
      </c>
      <c r="C22">
        <v>0.68799999999999994</v>
      </c>
      <c r="D22">
        <v>0.438</v>
      </c>
      <c r="E22">
        <v>0.313</v>
      </c>
      <c r="F22" t="s">
        <v>48</v>
      </c>
      <c r="G22" s="2">
        <v>0.55149999999999999</v>
      </c>
      <c r="H22" s="27">
        <v>6.5943000000000002E-2</v>
      </c>
      <c r="I22" s="27"/>
    </row>
    <row r="23" spans="1:9" x14ac:dyDescent="0.3">
      <c r="A23" t="s">
        <v>50</v>
      </c>
      <c r="B23">
        <v>0.70599999999999996</v>
      </c>
      <c r="C23">
        <v>0.625</v>
      </c>
      <c r="D23">
        <v>0.56299999999999994</v>
      </c>
      <c r="E23">
        <v>0.81299999999999994</v>
      </c>
      <c r="F23" t="s">
        <v>50</v>
      </c>
      <c r="G23" s="2">
        <v>0.57000000000000006</v>
      </c>
      <c r="H23" s="27">
        <v>0.10972800000000001</v>
      </c>
      <c r="I23" s="27"/>
    </row>
    <row r="24" spans="1:9" x14ac:dyDescent="0.3">
      <c r="A24" t="s">
        <v>28</v>
      </c>
      <c r="B24">
        <v>0.55900000000000005</v>
      </c>
      <c r="C24">
        <v>0.75</v>
      </c>
      <c r="D24">
        <v>0.5</v>
      </c>
      <c r="E24">
        <v>0.59399999999999997</v>
      </c>
      <c r="F24" t="s">
        <v>28</v>
      </c>
      <c r="G24" s="2">
        <v>0.60075000000000001</v>
      </c>
      <c r="H24" s="27">
        <v>0.10427599999999999</v>
      </c>
      <c r="I24" s="27"/>
    </row>
    <row r="25" spans="1:9" x14ac:dyDescent="0.3">
      <c r="A25" t="s">
        <v>47</v>
      </c>
      <c r="B25">
        <v>0.52900000000000003</v>
      </c>
      <c r="C25">
        <v>0.75</v>
      </c>
      <c r="D25">
        <v>0.81299999999999994</v>
      </c>
      <c r="E25">
        <v>0.81299999999999994</v>
      </c>
      <c r="F25" t="s">
        <v>47</v>
      </c>
      <c r="G25" s="2">
        <v>0.61499999999999999</v>
      </c>
      <c r="H25" s="27">
        <v>3.2564000000000003E-2</v>
      </c>
      <c r="I25" s="27"/>
    </row>
    <row r="26" spans="1:9" x14ac:dyDescent="0.3">
      <c r="A26" t="s">
        <v>45</v>
      </c>
      <c r="B26">
        <v>0.41199999999999998</v>
      </c>
      <c r="C26">
        <v>0.25</v>
      </c>
      <c r="D26">
        <v>0.438</v>
      </c>
      <c r="E26">
        <v>0.438</v>
      </c>
      <c r="F26" t="s">
        <v>45</v>
      </c>
      <c r="G26" s="2">
        <v>0.61599999999999999</v>
      </c>
      <c r="H26" s="27">
        <v>6.3936000000000007E-2</v>
      </c>
      <c r="I26" s="27"/>
    </row>
    <row r="27" spans="1:9" x14ac:dyDescent="0.3">
      <c r="A27" t="s">
        <v>30</v>
      </c>
      <c r="B27">
        <v>0.52900000000000003</v>
      </c>
      <c r="C27">
        <v>0.68799999999999994</v>
      </c>
      <c r="D27">
        <v>0.438</v>
      </c>
      <c r="E27">
        <v>0.625</v>
      </c>
      <c r="F27" t="s">
        <v>30</v>
      </c>
      <c r="G27" s="2">
        <v>0.61874999999999991</v>
      </c>
      <c r="H27" s="27">
        <v>0.15440200000000001</v>
      </c>
      <c r="I27" s="27"/>
    </row>
    <row r="28" spans="1:9" x14ac:dyDescent="0.3">
      <c r="A28" t="s">
        <v>42</v>
      </c>
      <c r="B28">
        <v>0.20599999999999999</v>
      </c>
      <c r="C28">
        <v>0.313</v>
      </c>
      <c r="D28">
        <v>0.219</v>
      </c>
      <c r="E28">
        <v>0.375</v>
      </c>
      <c r="F28" t="s">
        <v>42</v>
      </c>
      <c r="G28" s="2">
        <v>0.62999999999999989</v>
      </c>
      <c r="H28" s="27">
        <v>7.8114000000000003E-2</v>
      </c>
      <c r="I28" s="27"/>
    </row>
    <row r="29" spans="1:9" x14ac:dyDescent="0.3">
      <c r="A29" t="s">
        <v>35</v>
      </c>
      <c r="B29">
        <v>0.58799999999999997</v>
      </c>
      <c r="C29">
        <v>0.5</v>
      </c>
      <c r="D29">
        <v>0.438</v>
      </c>
      <c r="E29">
        <v>0.25</v>
      </c>
      <c r="F29" t="s">
        <v>35</v>
      </c>
      <c r="G29" s="2">
        <v>0.66474999999999995</v>
      </c>
      <c r="H29" s="27">
        <v>2.9739000000000002E-2</v>
      </c>
      <c r="I29" s="27"/>
    </row>
    <row r="30" spans="1:9" x14ac:dyDescent="0.3">
      <c r="A30" t="s">
        <v>43</v>
      </c>
      <c r="B30">
        <v>0.76500000000000001</v>
      </c>
      <c r="C30">
        <v>0.81299999999999994</v>
      </c>
      <c r="D30">
        <v>0.81299999999999994</v>
      </c>
      <c r="E30">
        <v>0.40600000000000003</v>
      </c>
      <c r="F30" t="s">
        <v>43</v>
      </c>
      <c r="G30" s="2">
        <v>0.67674999999999996</v>
      </c>
      <c r="H30" s="27">
        <v>8.9087E-2</v>
      </c>
      <c r="I30" s="27"/>
    </row>
    <row r="31" spans="1:9" x14ac:dyDescent="0.3">
      <c r="A31" t="s">
        <v>51</v>
      </c>
      <c r="B31">
        <v>0.58799999999999997</v>
      </c>
      <c r="C31">
        <v>0.375</v>
      </c>
      <c r="D31">
        <v>0.81299999999999994</v>
      </c>
      <c r="E31">
        <v>0.25</v>
      </c>
      <c r="F31" t="s">
        <v>51</v>
      </c>
      <c r="G31" s="2">
        <v>0.69925000000000004</v>
      </c>
      <c r="H31" s="27">
        <v>0.13280900000000001</v>
      </c>
      <c r="I31" s="27"/>
    </row>
    <row r="32" spans="1:9" x14ac:dyDescent="0.3">
      <c r="A32" t="s">
        <v>44</v>
      </c>
      <c r="B32">
        <v>0.47099999999999997</v>
      </c>
      <c r="C32">
        <v>0.438</v>
      </c>
      <c r="D32">
        <v>0.625</v>
      </c>
      <c r="E32">
        <v>0.53100000000000003</v>
      </c>
      <c r="F32" t="s">
        <v>44</v>
      </c>
      <c r="G32" s="2">
        <v>0.72624999999999984</v>
      </c>
      <c r="H32" s="27">
        <v>0.10455299999999999</v>
      </c>
      <c r="I32" s="27"/>
    </row>
    <row r="33" spans="1:10" x14ac:dyDescent="0.3">
      <c r="A33" t="s">
        <v>52</v>
      </c>
      <c r="B33">
        <v>0.41199999999999998</v>
      </c>
      <c r="C33">
        <v>0.75</v>
      </c>
      <c r="D33">
        <v>0.68799999999999994</v>
      </c>
      <c r="E33">
        <v>0.625</v>
      </c>
      <c r="F33" t="s">
        <v>52</v>
      </c>
      <c r="G33" s="2">
        <v>0.77024999999999999</v>
      </c>
      <c r="H33" s="27">
        <v>2.8208E-2</v>
      </c>
      <c r="I33" s="27"/>
    </row>
    <row r="34" spans="1:10" x14ac:dyDescent="0.3">
      <c r="J34" t="s">
        <v>136</v>
      </c>
    </row>
    <row r="35" spans="1:10" x14ac:dyDescent="0.3">
      <c r="J35" t="s">
        <v>137</v>
      </c>
    </row>
    <row r="36" spans="1:10" x14ac:dyDescent="0.3">
      <c r="J36" t="s">
        <v>138</v>
      </c>
    </row>
    <row r="37" spans="1:10" x14ac:dyDescent="0.3">
      <c r="J37" t="s">
        <v>139</v>
      </c>
    </row>
    <row r="39" spans="1:10" x14ac:dyDescent="0.3">
      <c r="A39" t="s">
        <v>131</v>
      </c>
      <c r="B39" t="s">
        <v>14</v>
      </c>
      <c r="C39" t="s">
        <v>16</v>
      </c>
      <c r="D39" t="s">
        <v>18</v>
      </c>
      <c r="E39" t="s">
        <v>20</v>
      </c>
      <c r="F39" t="s">
        <v>131</v>
      </c>
      <c r="G39" t="s">
        <v>132</v>
      </c>
      <c r="H39" t="s">
        <v>133</v>
      </c>
    </row>
    <row r="40" spans="1:10" x14ac:dyDescent="0.3">
      <c r="A40" t="s">
        <v>31</v>
      </c>
      <c r="B40">
        <v>0.17599999999999999</v>
      </c>
      <c r="C40">
        <v>6.3E-2</v>
      </c>
      <c r="D40">
        <v>0.375</v>
      </c>
      <c r="E40">
        <v>0.313</v>
      </c>
      <c r="F40" t="s">
        <v>31</v>
      </c>
      <c r="G40" s="2">
        <v>0.23175000000000001</v>
      </c>
      <c r="H40" s="2">
        <v>2.3793999999999999E-2</v>
      </c>
    </row>
    <row r="41" spans="1:10" x14ac:dyDescent="0.3">
      <c r="A41" t="s">
        <v>24</v>
      </c>
      <c r="B41">
        <v>0.23499999999999999</v>
      </c>
      <c r="C41">
        <v>0.125</v>
      </c>
      <c r="D41">
        <v>0.438</v>
      </c>
      <c r="E41">
        <v>0.25</v>
      </c>
      <c r="F41" t="s">
        <v>24</v>
      </c>
      <c r="G41" s="2">
        <v>0.26200000000000001</v>
      </c>
      <c r="H41" s="2">
        <v>3.6086E-2</v>
      </c>
    </row>
    <row r="42" spans="1:10" x14ac:dyDescent="0.3">
      <c r="A42" t="s">
        <v>38</v>
      </c>
      <c r="B42">
        <v>0.23499999999999999</v>
      </c>
      <c r="C42">
        <v>0.375</v>
      </c>
      <c r="D42">
        <v>0.25</v>
      </c>
      <c r="E42">
        <v>0.313</v>
      </c>
      <c r="F42" t="s">
        <v>38</v>
      </c>
      <c r="G42" s="2">
        <v>0.29325000000000001</v>
      </c>
      <c r="H42" s="2">
        <v>5.5967999999999997E-2</v>
      </c>
    </row>
    <row r="43" spans="1:10" x14ac:dyDescent="0.3">
      <c r="A43" t="s">
        <v>46</v>
      </c>
      <c r="B43">
        <v>0.29399999999999998</v>
      </c>
      <c r="C43">
        <v>0.313</v>
      </c>
      <c r="D43">
        <v>0.313</v>
      </c>
      <c r="E43">
        <v>0.438</v>
      </c>
      <c r="F43" t="s">
        <v>46</v>
      </c>
      <c r="G43" s="2">
        <v>0.33949999999999997</v>
      </c>
      <c r="H43" s="2">
        <v>5.5168000000000002E-2</v>
      </c>
    </row>
    <row r="44" spans="1:10" x14ac:dyDescent="0.3">
      <c r="A44" t="s">
        <v>26</v>
      </c>
      <c r="B44">
        <v>0.58799999999999997</v>
      </c>
      <c r="C44">
        <v>0.28100000000000003</v>
      </c>
      <c r="D44">
        <v>0.125</v>
      </c>
      <c r="E44">
        <v>0.375</v>
      </c>
      <c r="F44" t="s">
        <v>26</v>
      </c>
      <c r="G44" s="2">
        <v>0.34225</v>
      </c>
      <c r="H44" s="2">
        <v>6.3474000000000003E-2</v>
      </c>
    </row>
    <row r="45" spans="1:10" x14ac:dyDescent="0.3">
      <c r="A45" t="s">
        <v>40</v>
      </c>
      <c r="B45">
        <v>0.41199999999999998</v>
      </c>
      <c r="C45">
        <v>0.438</v>
      </c>
      <c r="D45">
        <v>0.188</v>
      </c>
      <c r="E45">
        <v>0.438</v>
      </c>
      <c r="F45" t="s">
        <v>40</v>
      </c>
      <c r="G45" s="2">
        <v>0.36899999999999999</v>
      </c>
      <c r="H45" s="2">
        <v>7.2775000000000006E-2</v>
      </c>
    </row>
    <row r="46" spans="1:10" x14ac:dyDescent="0.3">
      <c r="A46" t="s">
        <v>45</v>
      </c>
      <c r="B46">
        <v>0.41199999999999998</v>
      </c>
      <c r="C46">
        <v>0.25</v>
      </c>
      <c r="D46">
        <v>0.438</v>
      </c>
      <c r="E46">
        <v>0.438</v>
      </c>
      <c r="F46" t="s">
        <v>45</v>
      </c>
      <c r="G46" s="2">
        <v>0.38449999999999995</v>
      </c>
      <c r="H46" s="2">
        <v>0.106973</v>
      </c>
    </row>
    <row r="47" spans="1:10" x14ac:dyDescent="0.3">
      <c r="A47" t="s">
        <v>33</v>
      </c>
      <c r="B47">
        <v>0.41199999999999998</v>
      </c>
      <c r="C47">
        <v>0.313</v>
      </c>
      <c r="D47">
        <v>0.438</v>
      </c>
      <c r="E47">
        <v>0.375</v>
      </c>
      <c r="F47" t="s">
        <v>33</v>
      </c>
      <c r="G47" s="2">
        <v>0.38450000000000001</v>
      </c>
      <c r="H47" s="2">
        <v>3.5264999999999998E-2</v>
      </c>
    </row>
    <row r="48" spans="1:10" x14ac:dyDescent="0.3">
      <c r="A48" t="s">
        <v>49</v>
      </c>
      <c r="B48">
        <v>0.64700000000000002</v>
      </c>
      <c r="C48">
        <v>0.5</v>
      </c>
      <c r="D48">
        <v>0.34399999999999997</v>
      </c>
      <c r="E48">
        <v>0.188</v>
      </c>
      <c r="F48" t="s">
        <v>49</v>
      </c>
      <c r="G48" s="2">
        <v>0.41975000000000001</v>
      </c>
      <c r="H48" s="2">
        <v>3.6124000000000003E-2</v>
      </c>
    </row>
    <row r="49" spans="1:8" x14ac:dyDescent="0.3">
      <c r="A49" t="s">
        <v>35</v>
      </c>
      <c r="B49">
        <v>0.58799999999999997</v>
      </c>
      <c r="C49">
        <v>0.5</v>
      </c>
      <c r="D49">
        <v>0.438</v>
      </c>
      <c r="E49">
        <v>0.25</v>
      </c>
      <c r="F49" t="s">
        <v>35</v>
      </c>
      <c r="G49" s="2">
        <v>0.44400000000000001</v>
      </c>
      <c r="H49" s="2">
        <v>0.121651</v>
      </c>
    </row>
    <row r="50" spans="1:8" x14ac:dyDescent="0.3">
      <c r="A50" t="s">
        <v>29</v>
      </c>
      <c r="B50">
        <v>0.23499999999999999</v>
      </c>
      <c r="C50">
        <v>0.25</v>
      </c>
      <c r="D50">
        <v>0.625</v>
      </c>
      <c r="E50">
        <v>0.68799999999999994</v>
      </c>
      <c r="F50" t="s">
        <v>29</v>
      </c>
      <c r="G50" s="2">
        <v>0.44949999999999996</v>
      </c>
      <c r="H50" s="2">
        <v>2.2245999999999998E-2</v>
      </c>
    </row>
    <row r="51" spans="1:8" x14ac:dyDescent="0.3">
      <c r="A51" t="s">
        <v>22</v>
      </c>
      <c r="B51">
        <v>0.52900000000000003</v>
      </c>
      <c r="C51">
        <v>0.625</v>
      </c>
      <c r="D51">
        <v>0.313</v>
      </c>
      <c r="E51">
        <v>0.438</v>
      </c>
      <c r="F51" t="s">
        <v>22</v>
      </c>
      <c r="G51" s="2">
        <v>0.47624999999999995</v>
      </c>
      <c r="H51" s="2">
        <v>3.9241999999999999E-2</v>
      </c>
    </row>
    <row r="52" spans="1:8" x14ac:dyDescent="0.3">
      <c r="A52" t="s">
        <v>39</v>
      </c>
      <c r="B52">
        <v>0.52900000000000003</v>
      </c>
      <c r="C52">
        <v>0.28100000000000003</v>
      </c>
      <c r="D52">
        <v>0.56299999999999994</v>
      </c>
      <c r="E52">
        <v>0.56299999999999994</v>
      </c>
      <c r="F52" t="s">
        <v>39</v>
      </c>
      <c r="G52" s="2">
        <v>0.48399999999999999</v>
      </c>
      <c r="H52" s="2">
        <v>4.9467999999999998E-2</v>
      </c>
    </row>
    <row r="53" spans="1:8" x14ac:dyDescent="0.3">
      <c r="A53" t="s">
        <v>27</v>
      </c>
      <c r="B53">
        <v>0.47099999999999997</v>
      </c>
      <c r="C53">
        <v>0.68799999999999994</v>
      </c>
      <c r="D53">
        <v>0.375</v>
      </c>
      <c r="E53">
        <v>0.46899999999999997</v>
      </c>
      <c r="F53" t="s">
        <v>27</v>
      </c>
      <c r="G53" s="2">
        <v>0.50074999999999992</v>
      </c>
      <c r="H53" s="2">
        <v>4.1251000000000003E-2</v>
      </c>
    </row>
    <row r="54" spans="1:8" x14ac:dyDescent="0.3">
      <c r="A54" t="s">
        <v>51</v>
      </c>
      <c r="B54">
        <v>0.58799999999999997</v>
      </c>
      <c r="C54">
        <v>0.375</v>
      </c>
      <c r="D54">
        <v>0.81299999999999994</v>
      </c>
      <c r="E54">
        <v>0.25</v>
      </c>
      <c r="F54" t="s">
        <v>51</v>
      </c>
      <c r="G54" s="2">
        <v>0.50649999999999995</v>
      </c>
      <c r="H54" s="2">
        <v>0.13509499999999999</v>
      </c>
    </row>
    <row r="55" spans="1:8" x14ac:dyDescent="0.3">
      <c r="A55" t="s">
        <v>36</v>
      </c>
      <c r="B55">
        <v>0.52900000000000003</v>
      </c>
      <c r="C55">
        <v>0.438</v>
      </c>
      <c r="D55">
        <v>0.313</v>
      </c>
      <c r="E55">
        <v>0.75</v>
      </c>
      <c r="F55" t="s">
        <v>36</v>
      </c>
      <c r="G55" s="2">
        <v>0.50750000000000006</v>
      </c>
      <c r="H55" s="2">
        <v>7.6675999999999994E-2</v>
      </c>
    </row>
    <row r="56" spans="1:8" x14ac:dyDescent="0.3">
      <c r="A56" t="s">
        <v>44</v>
      </c>
      <c r="B56">
        <v>0.47099999999999997</v>
      </c>
      <c r="C56">
        <v>0.438</v>
      </c>
      <c r="D56">
        <v>0.625</v>
      </c>
      <c r="E56">
        <v>0.53100000000000003</v>
      </c>
      <c r="F56" t="s">
        <v>44</v>
      </c>
      <c r="G56" s="2">
        <v>0.51624999999999999</v>
      </c>
      <c r="H56" s="2">
        <v>0.13735900000000001</v>
      </c>
    </row>
    <row r="57" spans="1:8" x14ac:dyDescent="0.3">
      <c r="A57" t="s">
        <v>41</v>
      </c>
      <c r="B57">
        <v>0.35299999999999998</v>
      </c>
      <c r="C57">
        <v>0.5</v>
      </c>
      <c r="D57">
        <v>0.5</v>
      </c>
      <c r="E57">
        <v>0.75</v>
      </c>
      <c r="F57" t="s">
        <v>41</v>
      </c>
      <c r="G57" s="2">
        <v>0.52574999999999994</v>
      </c>
      <c r="H57" s="2">
        <v>3.5952999999999999E-2</v>
      </c>
    </row>
    <row r="58" spans="1:8" x14ac:dyDescent="0.3">
      <c r="A58" t="s">
        <v>48</v>
      </c>
      <c r="B58">
        <v>0.76500000000000001</v>
      </c>
      <c r="C58">
        <v>0.68799999999999994</v>
      </c>
      <c r="D58">
        <v>0.438</v>
      </c>
      <c r="E58">
        <v>0.313</v>
      </c>
      <c r="F58" t="s">
        <v>48</v>
      </c>
      <c r="G58" s="2">
        <v>0.55099999999999993</v>
      </c>
      <c r="H58" s="2">
        <v>8.4568000000000004E-2</v>
      </c>
    </row>
    <row r="59" spans="1:8" x14ac:dyDescent="0.3">
      <c r="A59" t="s">
        <v>37</v>
      </c>
      <c r="B59">
        <v>0.70599999999999996</v>
      </c>
      <c r="C59">
        <v>0.375</v>
      </c>
      <c r="D59">
        <v>0.5</v>
      </c>
      <c r="E59">
        <v>0.625</v>
      </c>
      <c r="F59" t="s">
        <v>37</v>
      </c>
      <c r="G59" s="2">
        <v>0.55149999999999999</v>
      </c>
      <c r="H59" s="2">
        <v>6.5943000000000002E-2</v>
      </c>
    </row>
    <row r="60" spans="1:8" x14ac:dyDescent="0.3">
      <c r="A60" t="s">
        <v>30</v>
      </c>
      <c r="B60">
        <v>0.52900000000000003</v>
      </c>
      <c r="C60">
        <v>0.68799999999999994</v>
      </c>
      <c r="D60">
        <v>0.438</v>
      </c>
      <c r="E60">
        <v>0.625</v>
      </c>
      <c r="F60" t="s">
        <v>30</v>
      </c>
      <c r="G60" s="2">
        <v>0.57000000000000006</v>
      </c>
      <c r="H60" s="2">
        <v>0.10972800000000001</v>
      </c>
    </row>
    <row r="61" spans="1:8" x14ac:dyDescent="0.3">
      <c r="A61" t="s">
        <v>28</v>
      </c>
      <c r="B61">
        <v>0.55900000000000005</v>
      </c>
      <c r="C61">
        <v>0.75</v>
      </c>
      <c r="D61">
        <v>0.5</v>
      </c>
      <c r="E61">
        <v>0.59399999999999997</v>
      </c>
      <c r="F61" t="s">
        <v>28</v>
      </c>
      <c r="G61" s="2">
        <v>0.60075000000000001</v>
      </c>
      <c r="H61" s="2">
        <v>0.10427599999999999</v>
      </c>
    </row>
    <row r="62" spans="1:8" x14ac:dyDescent="0.3">
      <c r="A62" t="s">
        <v>23</v>
      </c>
      <c r="B62">
        <v>0.58799999999999997</v>
      </c>
      <c r="C62">
        <v>0.438</v>
      </c>
      <c r="D62">
        <v>0.75</v>
      </c>
      <c r="E62">
        <v>0.68799999999999994</v>
      </c>
      <c r="F62" t="s">
        <v>23</v>
      </c>
      <c r="G62" s="2">
        <v>0.61599999999999999</v>
      </c>
      <c r="H62" s="2">
        <v>6.3936000000000007E-2</v>
      </c>
    </row>
    <row r="63" spans="1:8" x14ac:dyDescent="0.3">
      <c r="A63" t="s">
        <v>52</v>
      </c>
      <c r="B63">
        <v>0.41199999999999998</v>
      </c>
      <c r="C63">
        <v>0.75</v>
      </c>
      <c r="D63">
        <v>0.68799999999999994</v>
      </c>
      <c r="E63">
        <v>0.625</v>
      </c>
      <c r="F63" t="s">
        <v>52</v>
      </c>
      <c r="G63" s="2">
        <v>0.61874999999999991</v>
      </c>
      <c r="H63" s="2">
        <v>0.15440200000000001</v>
      </c>
    </row>
    <row r="64" spans="1:8" x14ac:dyDescent="0.3">
      <c r="A64" t="s">
        <v>32</v>
      </c>
      <c r="B64">
        <v>0.70599999999999996</v>
      </c>
      <c r="C64">
        <v>0.68799999999999994</v>
      </c>
      <c r="D64">
        <v>0.56299999999999994</v>
      </c>
      <c r="E64">
        <v>0.56299999999999994</v>
      </c>
      <c r="F64" t="s">
        <v>32</v>
      </c>
      <c r="G64" s="2">
        <v>0.62999999999999989</v>
      </c>
      <c r="H64" s="2">
        <v>7.8114000000000003E-2</v>
      </c>
    </row>
    <row r="65" spans="1:8" x14ac:dyDescent="0.3">
      <c r="A65" t="s">
        <v>50</v>
      </c>
      <c r="B65">
        <v>0.70599999999999996</v>
      </c>
      <c r="C65">
        <v>0.625</v>
      </c>
      <c r="D65">
        <v>0.56299999999999994</v>
      </c>
      <c r="E65">
        <v>0.81299999999999994</v>
      </c>
      <c r="F65" t="s">
        <v>50</v>
      </c>
      <c r="G65" s="2">
        <v>0.67674999999999996</v>
      </c>
      <c r="H65" s="2">
        <v>8.9087E-2</v>
      </c>
    </row>
    <row r="66" spans="1:8" x14ac:dyDescent="0.3">
      <c r="A66" t="s">
        <v>43</v>
      </c>
      <c r="B66">
        <v>0.76500000000000001</v>
      </c>
      <c r="C66">
        <v>0.81299999999999994</v>
      </c>
      <c r="D66">
        <v>0.81299999999999994</v>
      </c>
      <c r="E66">
        <v>0.40600000000000003</v>
      </c>
      <c r="F66" t="s">
        <v>43</v>
      </c>
      <c r="G66" s="2">
        <v>0.69925000000000004</v>
      </c>
      <c r="H66" s="2">
        <v>0.13280900000000001</v>
      </c>
    </row>
    <row r="67" spans="1:8" x14ac:dyDescent="0.3">
      <c r="A67" t="s">
        <v>47</v>
      </c>
      <c r="B67">
        <v>0.52900000000000003</v>
      </c>
      <c r="C67">
        <v>0.75</v>
      </c>
      <c r="D67">
        <v>0.81299999999999994</v>
      </c>
      <c r="E67">
        <v>0.81299999999999994</v>
      </c>
      <c r="F67" t="s">
        <v>47</v>
      </c>
      <c r="G67" s="2">
        <v>0.72624999999999984</v>
      </c>
      <c r="H67" s="2">
        <v>0.10455299999999999</v>
      </c>
    </row>
  </sheetData>
  <autoFilter ref="G1:H33" xr:uid="{39329A90-BCD7-4B4D-9ABF-6A4624FD1A97}">
    <sortState xmlns:xlrd2="http://schemas.microsoft.com/office/spreadsheetml/2017/richdata2" ref="G2:H33">
      <sortCondition ref="G1:G33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E8ED-C171-49C3-8FCD-A871DD1C645E}">
  <dimension ref="B1:AT91"/>
  <sheetViews>
    <sheetView topLeftCell="E20" workbookViewId="0">
      <selection activeCell="N2" sqref="N2:N33"/>
    </sheetView>
  </sheetViews>
  <sheetFormatPr defaultColWidth="8.6640625" defaultRowHeight="14.4" x14ac:dyDescent="0.3"/>
  <cols>
    <col min="2" max="2" width="14.44140625" bestFit="1" customWidth="1"/>
    <col min="3" max="3" width="14.44140625" customWidth="1"/>
    <col min="4" max="4" width="17.6640625" bestFit="1" customWidth="1"/>
    <col min="5" max="5" width="17.6640625" customWidth="1"/>
    <col min="6" max="6" width="17.6640625" bestFit="1" customWidth="1"/>
    <col min="7" max="7" width="17.6640625" customWidth="1"/>
    <col min="8" max="8" width="17.6640625" bestFit="1" customWidth="1"/>
  </cols>
  <sheetData>
    <row r="1" spans="2:14" x14ac:dyDescent="0.3">
      <c r="B1" t="s">
        <v>11</v>
      </c>
      <c r="C1" t="s">
        <v>8</v>
      </c>
      <c r="D1" t="s">
        <v>15</v>
      </c>
      <c r="E1" t="s">
        <v>8</v>
      </c>
      <c r="F1" t="s">
        <v>17</v>
      </c>
      <c r="G1" t="s">
        <v>8</v>
      </c>
      <c r="H1" t="s">
        <v>19</v>
      </c>
      <c r="I1" t="s">
        <v>8</v>
      </c>
    </row>
    <row r="2" spans="2:14" x14ac:dyDescent="0.3">
      <c r="B2" s="25">
        <v>5.4385416846552133E-2</v>
      </c>
      <c r="C2">
        <v>1</v>
      </c>
      <c r="D2" s="25">
        <v>2.6885515797478034E-2</v>
      </c>
      <c r="E2">
        <v>1</v>
      </c>
      <c r="F2" s="25">
        <v>2.7541125013784647E-2</v>
      </c>
      <c r="G2">
        <v>1</v>
      </c>
      <c r="H2" s="25">
        <v>2.1445069197755753E-2</v>
      </c>
      <c r="I2">
        <v>0</v>
      </c>
      <c r="N2" s="26">
        <f>AVERAGE(B2,D2,F2,H2)</f>
        <v>3.256428171389264E-2</v>
      </c>
    </row>
    <row r="3" spans="2:14" x14ac:dyDescent="0.3">
      <c r="B3" s="25">
        <v>3.5256415347462086E-2</v>
      </c>
      <c r="C3">
        <v>0</v>
      </c>
      <c r="D3" s="25">
        <v>3.9456457118996133E-2</v>
      </c>
      <c r="E3">
        <v>0</v>
      </c>
      <c r="F3" s="25">
        <v>3.1293035925457825E-2</v>
      </c>
      <c r="G3">
        <v>0</v>
      </c>
      <c r="H3" s="25">
        <v>5.0961405689137554E-2</v>
      </c>
      <c r="I3">
        <v>0</v>
      </c>
      <c r="N3" s="26">
        <f t="shared" ref="N3:N33" si="0">AVERAGE(B3,D3,F3,H3)</f>
        <v>3.9241828520263394E-2</v>
      </c>
    </row>
    <row r="4" spans="2:14" x14ac:dyDescent="0.3">
      <c r="B4" s="25">
        <v>1.4128919413389705E-2</v>
      </c>
      <c r="C4">
        <v>1</v>
      </c>
      <c r="D4" s="25">
        <v>6.2329194377107756E-3</v>
      </c>
      <c r="E4">
        <v>0</v>
      </c>
      <c r="F4" s="25">
        <v>0.11026288636326932</v>
      </c>
      <c r="G4">
        <v>1</v>
      </c>
      <c r="H4" s="25">
        <v>0.12511895898296257</v>
      </c>
      <c r="I4">
        <v>1</v>
      </c>
      <c r="N4" s="26">
        <f t="shared" si="0"/>
        <v>6.39359210493331E-2</v>
      </c>
    </row>
    <row r="5" spans="2:14" x14ac:dyDescent="0.3">
      <c r="B5" s="25">
        <v>3.1064145890591002E-2</v>
      </c>
      <c r="C5">
        <v>0</v>
      </c>
      <c r="D5" s="25">
        <v>4.5695513233353725E-2</v>
      </c>
      <c r="E5">
        <v>0</v>
      </c>
      <c r="F5" s="25">
        <v>3.6476176150420959E-2</v>
      </c>
      <c r="G5">
        <v>0</v>
      </c>
      <c r="H5" s="25">
        <v>3.110693985143231E-2</v>
      </c>
      <c r="I5">
        <v>0</v>
      </c>
      <c r="N5" s="26">
        <f t="shared" si="0"/>
        <v>3.6085693781449497E-2</v>
      </c>
    </row>
    <row r="6" spans="2:14" x14ac:dyDescent="0.3">
      <c r="B6" s="25">
        <v>1.6487995037715895E-2</v>
      </c>
      <c r="C6">
        <v>0</v>
      </c>
      <c r="D6" s="25">
        <v>1.3525243266970346E-2</v>
      </c>
      <c r="E6">
        <v>1</v>
      </c>
      <c r="F6" s="25">
        <v>1.1328014977456516E-2</v>
      </c>
      <c r="G6">
        <v>1</v>
      </c>
      <c r="H6" s="25">
        <v>7.7616439835824003E-2</v>
      </c>
      <c r="I6">
        <v>1</v>
      </c>
      <c r="N6" s="26">
        <f t="shared" si="0"/>
        <v>2.9739423279491688E-2</v>
      </c>
    </row>
    <row r="7" spans="2:14" x14ac:dyDescent="0.3">
      <c r="B7" s="25">
        <v>4.2998472234752144E-2</v>
      </c>
      <c r="C7">
        <v>1</v>
      </c>
      <c r="D7" s="25">
        <v>3.291838748256061E-2</v>
      </c>
      <c r="E7">
        <v>0</v>
      </c>
      <c r="F7" s="25">
        <v>8.7588896173966174E-2</v>
      </c>
      <c r="G7">
        <v>0</v>
      </c>
      <c r="H7" s="25">
        <v>9.0391462409920131E-2</v>
      </c>
      <c r="I7">
        <v>0</v>
      </c>
      <c r="N7" s="26">
        <f t="shared" si="0"/>
        <v>6.3474304575299761E-2</v>
      </c>
    </row>
    <row r="8" spans="2:14" x14ac:dyDescent="0.3">
      <c r="B8" s="25">
        <v>5.2208375512438121E-2</v>
      </c>
      <c r="C8">
        <v>0</v>
      </c>
      <c r="D8" s="25">
        <v>4.5220792911878256E-2</v>
      </c>
      <c r="E8">
        <v>1</v>
      </c>
      <c r="F8" s="25">
        <v>3.4913350267362246E-2</v>
      </c>
      <c r="G8">
        <v>0</v>
      </c>
      <c r="H8" s="25">
        <v>3.2659631564075579E-2</v>
      </c>
      <c r="I8">
        <v>0</v>
      </c>
      <c r="N8" s="26">
        <f t="shared" si="0"/>
        <v>4.1250537563938552E-2</v>
      </c>
    </row>
    <row r="9" spans="2:14" x14ac:dyDescent="0.3">
      <c r="B9" s="25">
        <v>0.14729363158844103</v>
      </c>
      <c r="C9">
        <v>1</v>
      </c>
      <c r="D9" s="25">
        <v>0.12200136504887325</v>
      </c>
      <c r="E9">
        <v>1</v>
      </c>
      <c r="F9" s="25">
        <v>4.3183707110017707E-3</v>
      </c>
      <c r="G9">
        <v>0</v>
      </c>
      <c r="H9" s="25">
        <v>0.14348877975879981</v>
      </c>
      <c r="I9">
        <v>0</v>
      </c>
      <c r="N9" s="26">
        <f t="shared" si="0"/>
        <v>0.10427553677677896</v>
      </c>
    </row>
    <row r="10" spans="2:14" x14ac:dyDescent="0.3">
      <c r="B10" s="25">
        <v>5.0821372200654325E-3</v>
      </c>
      <c r="C10">
        <v>0</v>
      </c>
      <c r="D10" s="25">
        <v>4.6532610632493261E-2</v>
      </c>
      <c r="E10">
        <v>0</v>
      </c>
      <c r="F10" s="25">
        <v>1.9072766072416099E-2</v>
      </c>
      <c r="G10">
        <v>1</v>
      </c>
      <c r="H10" s="25">
        <v>1.8296956991226472E-2</v>
      </c>
      <c r="I10">
        <v>1</v>
      </c>
      <c r="N10" s="26">
        <f t="shared" si="0"/>
        <v>2.2246117729050316E-2</v>
      </c>
    </row>
    <row r="11" spans="2:14" x14ac:dyDescent="0.3">
      <c r="B11" s="25">
        <v>0.11374193024936356</v>
      </c>
      <c r="C11">
        <v>0</v>
      </c>
      <c r="D11" s="25">
        <v>0.1080447912906978</v>
      </c>
      <c r="E11">
        <v>1</v>
      </c>
      <c r="F11" s="25">
        <v>4.7972833042016827E-2</v>
      </c>
      <c r="G11">
        <v>0</v>
      </c>
      <c r="H11" s="25">
        <v>0.16915330810767612</v>
      </c>
      <c r="I11">
        <v>1</v>
      </c>
      <c r="N11" s="26">
        <f t="shared" si="0"/>
        <v>0.10972821567243857</v>
      </c>
    </row>
    <row r="12" spans="2:14" x14ac:dyDescent="0.3">
      <c r="B12" s="25">
        <v>3.7067677873114824E-2</v>
      </c>
      <c r="C12">
        <v>0</v>
      </c>
      <c r="D12" s="25">
        <v>4.8712871832980436E-3</v>
      </c>
      <c r="E12">
        <v>0</v>
      </c>
      <c r="F12" s="25">
        <v>2.8483285327620339E-3</v>
      </c>
      <c r="G12">
        <v>0</v>
      </c>
      <c r="H12" s="25">
        <v>5.0390504997768079E-2</v>
      </c>
      <c r="I12">
        <v>0</v>
      </c>
      <c r="N12" s="26">
        <f t="shared" si="0"/>
        <v>2.3794449646735744E-2</v>
      </c>
    </row>
    <row r="13" spans="2:14" x14ac:dyDescent="0.3">
      <c r="B13" s="25">
        <v>6.0189765642417244E-2</v>
      </c>
      <c r="C13">
        <v>1</v>
      </c>
      <c r="D13" s="25">
        <v>0.10387139875090627</v>
      </c>
      <c r="E13">
        <v>1</v>
      </c>
      <c r="F13" s="25">
        <v>0.1061566035184049</v>
      </c>
      <c r="G13">
        <v>1</v>
      </c>
      <c r="H13" s="25">
        <v>4.2239585783037686E-2</v>
      </c>
      <c r="I13">
        <v>0</v>
      </c>
      <c r="N13" s="26">
        <f t="shared" si="0"/>
        <v>7.8114338423691532E-2</v>
      </c>
    </row>
    <row r="14" spans="2:14" x14ac:dyDescent="0.3">
      <c r="B14" s="25">
        <v>2.3441169402476786E-2</v>
      </c>
      <c r="C14">
        <v>0</v>
      </c>
      <c r="D14" s="25">
        <v>8.1385578325842561E-3</v>
      </c>
      <c r="E14">
        <v>0</v>
      </c>
      <c r="F14" s="25">
        <v>2.6889157432916286E-2</v>
      </c>
      <c r="G14">
        <v>0</v>
      </c>
      <c r="H14" s="25">
        <v>8.2590024944169699E-2</v>
      </c>
      <c r="I14">
        <v>0</v>
      </c>
      <c r="N14" s="26">
        <f t="shared" si="0"/>
        <v>3.5264727403036752E-2</v>
      </c>
    </row>
    <row r="15" spans="2:14" x14ac:dyDescent="0.3">
      <c r="B15" s="25">
        <v>4.0156095429848236E-2</v>
      </c>
      <c r="C15">
        <v>1</v>
      </c>
      <c r="D15" s="25">
        <v>2.4666775612774916E-2</v>
      </c>
      <c r="E15">
        <v>1</v>
      </c>
      <c r="F15" s="25">
        <v>2.690443012120295E-2</v>
      </c>
      <c r="G15">
        <v>1</v>
      </c>
      <c r="H15" s="25">
        <v>2.1104087641801689E-2</v>
      </c>
      <c r="I15">
        <v>1</v>
      </c>
      <c r="N15" s="26">
        <f t="shared" si="0"/>
        <v>2.8207847201406948E-2</v>
      </c>
    </row>
    <row r="16" spans="2:14" x14ac:dyDescent="0.3">
      <c r="B16" s="25">
        <v>0.11648968851178534</v>
      </c>
      <c r="C16">
        <v>1</v>
      </c>
      <c r="D16" s="25">
        <v>0.10039895509437256</v>
      </c>
      <c r="E16">
        <v>0</v>
      </c>
      <c r="F16" s="25">
        <v>0.12994828485648183</v>
      </c>
      <c r="G16">
        <v>0</v>
      </c>
      <c r="H16" s="25">
        <v>0.13976612554049447</v>
      </c>
      <c r="I16">
        <v>0</v>
      </c>
      <c r="N16" s="26">
        <f t="shared" si="0"/>
        <v>0.12165076350078355</v>
      </c>
    </row>
    <row r="17" spans="2:14" x14ac:dyDescent="0.3">
      <c r="B17" s="25">
        <v>3.300029326790687E-2</v>
      </c>
      <c r="C17">
        <v>0</v>
      </c>
      <c r="D17" s="25">
        <v>2.4676872443671866E-2</v>
      </c>
      <c r="E17">
        <v>0</v>
      </c>
      <c r="F17" s="25">
        <v>0.12493378373664367</v>
      </c>
      <c r="G17">
        <v>0</v>
      </c>
      <c r="H17" s="25">
        <v>0.12409277604621351</v>
      </c>
      <c r="I17">
        <v>1</v>
      </c>
      <c r="N17" s="26">
        <f t="shared" si="0"/>
        <v>7.667593137360898E-2</v>
      </c>
    </row>
    <row r="18" spans="2:14" x14ac:dyDescent="0.3">
      <c r="B18" s="25">
        <v>8.3768804897393176E-2</v>
      </c>
      <c r="C18">
        <v>1</v>
      </c>
      <c r="D18" s="25">
        <v>0.16420216086572395</v>
      </c>
      <c r="E18">
        <v>0</v>
      </c>
      <c r="F18" s="25">
        <v>1.1629533260935934E-2</v>
      </c>
      <c r="G18">
        <v>0</v>
      </c>
      <c r="H18" s="25">
        <v>4.1717308348283733E-3</v>
      </c>
      <c r="I18">
        <v>1</v>
      </c>
      <c r="N18" s="26">
        <f t="shared" si="0"/>
        <v>6.5943057464720345E-2</v>
      </c>
    </row>
    <row r="19" spans="2:14" x14ac:dyDescent="0.3">
      <c r="B19" s="25">
        <v>3.9306633183916959E-2</v>
      </c>
      <c r="C19">
        <v>0</v>
      </c>
      <c r="D19" s="25">
        <v>3.0748439807694355E-2</v>
      </c>
      <c r="E19">
        <v>0</v>
      </c>
      <c r="F19" s="25">
        <v>2.3976783782355585E-2</v>
      </c>
      <c r="G19">
        <v>0</v>
      </c>
      <c r="H19" s="25">
        <v>0.12983915350205849</v>
      </c>
      <c r="I19">
        <v>0</v>
      </c>
      <c r="N19" s="26">
        <f t="shared" si="0"/>
        <v>5.5967752569006352E-2</v>
      </c>
    </row>
    <row r="20" spans="2:14" x14ac:dyDescent="0.3">
      <c r="B20" s="25">
        <v>7.2383258798542262E-3</v>
      </c>
      <c r="C20">
        <v>1</v>
      </c>
      <c r="D20" s="25">
        <v>9.3006701679140991E-2</v>
      </c>
      <c r="E20">
        <v>0</v>
      </c>
      <c r="F20" s="25">
        <v>5.5220518466636524E-2</v>
      </c>
      <c r="G20">
        <v>1</v>
      </c>
      <c r="H20" s="25">
        <v>4.2407939197981886E-2</v>
      </c>
      <c r="I20">
        <v>1</v>
      </c>
      <c r="N20" s="26">
        <f t="shared" si="0"/>
        <v>4.9468371305903404E-2</v>
      </c>
    </row>
    <row r="21" spans="2:14" x14ac:dyDescent="0.3">
      <c r="B21" s="25">
        <v>5.4436011050205436E-2</v>
      </c>
      <c r="C21">
        <v>0</v>
      </c>
      <c r="D21" s="25">
        <v>0.11080309174798893</v>
      </c>
      <c r="E21">
        <v>1</v>
      </c>
      <c r="F21" s="25">
        <v>1.937684659271938E-2</v>
      </c>
      <c r="G21">
        <v>0</v>
      </c>
      <c r="H21" s="25">
        <v>0.1064843555731157</v>
      </c>
      <c r="I21">
        <v>0</v>
      </c>
      <c r="N21" s="26">
        <f t="shared" si="0"/>
        <v>7.2775076241007361E-2</v>
      </c>
    </row>
    <row r="22" spans="2:14" x14ac:dyDescent="0.3">
      <c r="B22" s="25">
        <v>1.8178946745595736E-2</v>
      </c>
      <c r="C22">
        <v>0</v>
      </c>
      <c r="D22" s="25">
        <v>4.5564199553097602E-2</v>
      </c>
      <c r="E22">
        <v>1</v>
      </c>
      <c r="F22" s="25">
        <v>4.3300051619260635E-2</v>
      </c>
      <c r="G22">
        <v>0</v>
      </c>
      <c r="H22" s="25">
        <v>3.6767035888442171E-2</v>
      </c>
      <c r="I22">
        <v>1</v>
      </c>
      <c r="N22" s="26">
        <f t="shared" si="0"/>
        <v>3.5952558451599032E-2</v>
      </c>
    </row>
    <row r="23" spans="2:14" x14ac:dyDescent="0.3">
      <c r="B23" s="25">
        <v>5.4172959610447081E-2</v>
      </c>
      <c r="C23">
        <v>0</v>
      </c>
      <c r="D23" s="25">
        <v>0.1058258286218275</v>
      </c>
      <c r="E23">
        <v>0</v>
      </c>
      <c r="F23" s="25">
        <v>0.17381211970849456</v>
      </c>
      <c r="G23">
        <v>0</v>
      </c>
      <c r="H23" s="25">
        <v>0.15100010560890406</v>
      </c>
      <c r="I23">
        <v>0</v>
      </c>
      <c r="N23" s="26">
        <f t="shared" si="0"/>
        <v>0.12120275338741832</v>
      </c>
    </row>
    <row r="24" spans="2:14" x14ac:dyDescent="0.3">
      <c r="B24" s="25">
        <v>0.14931553063479747</v>
      </c>
      <c r="C24">
        <v>1</v>
      </c>
      <c r="D24" s="25">
        <v>0.1082767011548289</v>
      </c>
      <c r="E24">
        <v>1</v>
      </c>
      <c r="F24" s="25">
        <v>0.15473783152294884</v>
      </c>
      <c r="G24">
        <v>1</v>
      </c>
      <c r="H24" s="25">
        <v>0.11890784475901556</v>
      </c>
      <c r="I24">
        <v>0</v>
      </c>
      <c r="N24" s="26">
        <f t="shared" si="0"/>
        <v>0.13280947701789769</v>
      </c>
    </row>
    <row r="25" spans="2:14" x14ac:dyDescent="0.3">
      <c r="B25" s="25">
        <v>0.16523462234455474</v>
      </c>
      <c r="C25">
        <v>0</v>
      </c>
      <c r="D25" s="25">
        <v>0.10596692220881336</v>
      </c>
      <c r="E25">
        <v>0</v>
      </c>
      <c r="F25" s="25">
        <v>0.15181898381743128</v>
      </c>
      <c r="G25">
        <v>1</v>
      </c>
      <c r="H25" s="25">
        <v>0.12641464439492056</v>
      </c>
      <c r="I25">
        <v>0</v>
      </c>
      <c r="N25" s="26">
        <f t="shared" si="0"/>
        <v>0.13735879319142999</v>
      </c>
    </row>
    <row r="26" spans="2:14" x14ac:dyDescent="0.3">
      <c r="B26" s="25">
        <v>0.14508102599425571</v>
      </c>
      <c r="C26">
        <v>0</v>
      </c>
      <c r="D26" s="25">
        <v>9.5128330814721412E-2</v>
      </c>
      <c r="E26">
        <v>0</v>
      </c>
      <c r="F26" s="25">
        <v>8.5754486890497209E-2</v>
      </c>
      <c r="G26">
        <v>0</v>
      </c>
      <c r="H26" s="25">
        <v>0.10192631169920686</v>
      </c>
      <c r="I26">
        <v>0</v>
      </c>
      <c r="N26" s="26">
        <f t="shared" si="0"/>
        <v>0.1069725388496703</v>
      </c>
    </row>
    <row r="27" spans="2:14" x14ac:dyDescent="0.3">
      <c r="B27" s="25">
        <v>3.3008396659438027E-2</v>
      </c>
      <c r="C27">
        <v>0</v>
      </c>
      <c r="D27" s="25">
        <v>6.8384497496315658E-2</v>
      </c>
      <c r="E27">
        <v>0</v>
      </c>
      <c r="F27" s="25">
        <v>2.7004001747568066E-3</v>
      </c>
      <c r="G27">
        <v>0</v>
      </c>
      <c r="H27" s="25">
        <v>0.11658059232343261</v>
      </c>
      <c r="I27">
        <v>0</v>
      </c>
      <c r="N27" s="26">
        <f t="shared" si="0"/>
        <v>5.5168471663485777E-2</v>
      </c>
    </row>
    <row r="28" spans="2:14" x14ac:dyDescent="0.3">
      <c r="B28" s="25">
        <v>3.9192870268878209E-2</v>
      </c>
      <c r="C28">
        <v>0</v>
      </c>
      <c r="D28" s="25">
        <v>0.12185554220749316</v>
      </c>
      <c r="E28">
        <v>1</v>
      </c>
      <c r="F28" s="25">
        <v>0.1208164271722276</v>
      </c>
      <c r="G28">
        <v>1</v>
      </c>
      <c r="H28" s="25">
        <v>0.13634851097540748</v>
      </c>
      <c r="I28">
        <v>1</v>
      </c>
      <c r="N28" s="26">
        <f t="shared" si="0"/>
        <v>0.10455333765600161</v>
      </c>
    </row>
    <row r="29" spans="2:14" x14ac:dyDescent="0.3">
      <c r="B29" s="25">
        <v>5.8224572868169538E-2</v>
      </c>
      <c r="C29">
        <v>1</v>
      </c>
      <c r="D29" s="25">
        <v>0.12509906407235294</v>
      </c>
      <c r="E29">
        <v>1</v>
      </c>
      <c r="F29" s="25">
        <v>0.11312859570038448</v>
      </c>
      <c r="G29">
        <v>0</v>
      </c>
      <c r="H29" s="25">
        <v>4.182130566784191E-2</v>
      </c>
      <c r="I29">
        <v>0</v>
      </c>
      <c r="N29" s="26">
        <f t="shared" si="0"/>
        <v>8.4568384577187225E-2</v>
      </c>
    </row>
    <row r="30" spans="2:14" x14ac:dyDescent="0.3">
      <c r="B30" s="25">
        <v>5.1084823557034205E-2</v>
      </c>
      <c r="C30">
        <v>1</v>
      </c>
      <c r="D30" s="25">
        <v>4.1617622598624823E-2</v>
      </c>
      <c r="E30">
        <v>0</v>
      </c>
      <c r="F30" s="25">
        <v>3.3290716749413203E-2</v>
      </c>
      <c r="G30">
        <v>0</v>
      </c>
      <c r="H30" s="25">
        <v>1.850383468874724E-2</v>
      </c>
      <c r="I30">
        <v>0</v>
      </c>
      <c r="N30" s="26">
        <f t="shared" si="0"/>
        <v>3.612424939845487E-2</v>
      </c>
    </row>
    <row r="31" spans="2:14" x14ac:dyDescent="0.3">
      <c r="B31" s="25">
        <v>0.1085555594545094</v>
      </c>
      <c r="C31">
        <v>1</v>
      </c>
      <c r="D31" s="25">
        <v>0.1466987307523312</v>
      </c>
      <c r="E31">
        <v>1</v>
      </c>
      <c r="F31" s="25">
        <v>5.8734289782592423E-2</v>
      </c>
      <c r="G31">
        <v>0</v>
      </c>
      <c r="H31" s="25">
        <v>4.2358823232083898E-2</v>
      </c>
      <c r="I31">
        <v>1</v>
      </c>
      <c r="N31" s="26">
        <f t="shared" si="0"/>
        <v>8.9086850805379231E-2</v>
      </c>
    </row>
    <row r="32" spans="2:14" x14ac:dyDescent="0.3">
      <c r="B32" s="25">
        <v>0.1353145196877347</v>
      </c>
      <c r="C32">
        <v>1</v>
      </c>
      <c r="D32" s="25">
        <v>0.12878772025173529</v>
      </c>
      <c r="E32">
        <v>0</v>
      </c>
      <c r="F32" s="25">
        <v>9.0641147026371466E-2</v>
      </c>
      <c r="G32">
        <v>1</v>
      </c>
      <c r="H32" s="25">
        <v>0.18563771101858806</v>
      </c>
      <c r="I32">
        <v>0</v>
      </c>
      <c r="N32" s="26">
        <f t="shared" si="0"/>
        <v>0.13509527449610739</v>
      </c>
    </row>
    <row r="33" spans="2:43" x14ac:dyDescent="0.3">
      <c r="B33" s="25">
        <v>0.18528906179317833</v>
      </c>
      <c r="C33">
        <v>0</v>
      </c>
      <c r="D33" s="25">
        <v>0.15431037919983698</v>
      </c>
      <c r="E33">
        <v>1</v>
      </c>
      <c r="F33" s="25">
        <v>0.14217127786545186</v>
      </c>
      <c r="G33">
        <v>1</v>
      </c>
      <c r="H33" s="25">
        <v>0.13583742940967269</v>
      </c>
      <c r="I33">
        <v>1</v>
      </c>
      <c r="N33" s="26">
        <f t="shared" si="0"/>
        <v>0.15440203706703498</v>
      </c>
    </row>
    <row r="34" spans="2:43" x14ac:dyDescent="0.3">
      <c r="N34" s="26"/>
    </row>
    <row r="36" spans="2:43" x14ac:dyDescent="0.3">
      <c r="B36" t="s">
        <v>140</v>
      </c>
      <c r="N36" t="s">
        <v>140</v>
      </c>
      <c r="X36" t="s">
        <v>140</v>
      </c>
      <c r="AL36" t="s">
        <v>140</v>
      </c>
    </row>
    <row r="37" spans="2:43" ht="15" thickBot="1" x14ac:dyDescent="0.35"/>
    <row r="38" spans="2:43" x14ac:dyDescent="0.3">
      <c r="B38" s="21" t="s">
        <v>141</v>
      </c>
      <c r="C38" s="21"/>
      <c r="N38" s="21" t="s">
        <v>141</v>
      </c>
      <c r="O38" s="21"/>
      <c r="X38" s="21" t="s">
        <v>141</v>
      </c>
      <c r="Y38" s="21"/>
      <c r="AL38" s="21" t="s">
        <v>141</v>
      </c>
      <c r="AM38" s="21"/>
    </row>
    <row r="39" spans="2:43" x14ac:dyDescent="0.3">
      <c r="B39" t="s">
        <v>142</v>
      </c>
      <c r="C39">
        <v>0.16097573500816878</v>
      </c>
      <c r="N39" t="s">
        <v>142</v>
      </c>
      <c r="O39">
        <v>0.27569111868444479</v>
      </c>
      <c r="X39" t="s">
        <v>142</v>
      </c>
      <c r="Y39">
        <v>0.28415636470624667</v>
      </c>
      <c r="AL39" t="s">
        <v>142</v>
      </c>
      <c r="AM39">
        <v>0.10695702289506147</v>
      </c>
    </row>
    <row r="40" spans="2:43" x14ac:dyDescent="0.3">
      <c r="B40" t="s">
        <v>143</v>
      </c>
      <c r="C40">
        <v>2.5913187261420174E-2</v>
      </c>
      <c r="N40" t="s">
        <v>143</v>
      </c>
      <c r="O40">
        <v>7.6005592921480639E-2</v>
      </c>
      <c r="X40" t="s">
        <v>143</v>
      </c>
      <c r="Y40">
        <v>8.0744839603069468E-2</v>
      </c>
      <c r="AL40" t="s">
        <v>143</v>
      </c>
      <c r="AM40">
        <v>1.1439804746574704E-2</v>
      </c>
    </row>
    <row r="41" spans="2:43" x14ac:dyDescent="0.3">
      <c r="B41" t="s">
        <v>144</v>
      </c>
      <c r="C41">
        <v>-6.5563731631991546E-3</v>
      </c>
      <c r="N41" t="s">
        <v>144</v>
      </c>
      <c r="O41">
        <v>4.5205779352196655E-2</v>
      </c>
      <c r="X41" t="s">
        <v>144</v>
      </c>
      <c r="Y41">
        <v>5.0103000923171784E-2</v>
      </c>
      <c r="AL41" t="s">
        <v>144</v>
      </c>
      <c r="AM41">
        <v>-2.1512201761872806E-2</v>
      </c>
    </row>
    <row r="42" spans="2:43" x14ac:dyDescent="0.3">
      <c r="B42" t="s">
        <v>145</v>
      </c>
      <c r="C42">
        <v>0.50566568831974079</v>
      </c>
      <c r="N42" t="s">
        <v>145</v>
      </c>
      <c r="O42">
        <v>0.49249216426062187</v>
      </c>
      <c r="X42" t="s">
        <v>145</v>
      </c>
      <c r="Y42">
        <v>0.47938897577982814</v>
      </c>
      <c r="AL42" t="s">
        <v>145</v>
      </c>
      <c r="AM42">
        <v>0.49713182237044162</v>
      </c>
    </row>
    <row r="43" spans="2:43" ht="15" thickBot="1" x14ac:dyDescent="0.35">
      <c r="B43" s="19" t="s">
        <v>146</v>
      </c>
      <c r="C43" s="19">
        <v>32</v>
      </c>
      <c r="N43" s="19" t="s">
        <v>146</v>
      </c>
      <c r="O43" s="19">
        <v>32</v>
      </c>
      <c r="X43" s="19" t="s">
        <v>146</v>
      </c>
      <c r="Y43" s="19">
        <v>32</v>
      </c>
      <c r="AL43" s="19" t="s">
        <v>146</v>
      </c>
      <c r="AM43" s="19">
        <v>32</v>
      </c>
    </row>
    <row r="45" spans="2:43" ht="15" thickBot="1" x14ac:dyDescent="0.35">
      <c r="B45" t="s">
        <v>147</v>
      </c>
      <c r="N45" t="s">
        <v>147</v>
      </c>
      <c r="X45" t="s">
        <v>147</v>
      </c>
      <c r="AL45" t="s">
        <v>147</v>
      </c>
    </row>
    <row r="46" spans="2:43" x14ac:dyDescent="0.3">
      <c r="B46" s="20"/>
      <c r="C46" s="20" t="s">
        <v>148</v>
      </c>
      <c r="D46" s="20" t="s">
        <v>149</v>
      </c>
      <c r="E46" s="20" t="s">
        <v>150</v>
      </c>
      <c r="F46" s="20" t="s">
        <v>151</v>
      </c>
      <c r="G46" s="20" t="s">
        <v>152</v>
      </c>
      <c r="N46" s="20"/>
      <c r="O46" s="20" t="s">
        <v>148</v>
      </c>
      <c r="P46" s="20" t="s">
        <v>149</v>
      </c>
      <c r="Q46" s="20" t="s">
        <v>150</v>
      </c>
      <c r="R46" s="20" t="s">
        <v>151</v>
      </c>
      <c r="S46" s="20" t="s">
        <v>152</v>
      </c>
      <c r="X46" s="20"/>
      <c r="Y46" s="20" t="s">
        <v>148</v>
      </c>
      <c r="Z46" s="20" t="s">
        <v>149</v>
      </c>
      <c r="AA46" s="20" t="s">
        <v>150</v>
      </c>
      <c r="AB46" s="20" t="s">
        <v>151</v>
      </c>
      <c r="AC46" s="20" t="s">
        <v>152</v>
      </c>
      <c r="AL46" s="20"/>
      <c r="AM46" s="20" t="s">
        <v>148</v>
      </c>
      <c r="AN46" s="20" t="s">
        <v>149</v>
      </c>
      <c r="AO46" s="20" t="s">
        <v>150</v>
      </c>
      <c r="AP46" s="20" t="s">
        <v>151</v>
      </c>
      <c r="AQ46" s="20" t="s">
        <v>152</v>
      </c>
    </row>
    <row r="47" spans="2:43" x14ac:dyDescent="0.3">
      <c r="B47" t="s">
        <v>153</v>
      </c>
      <c r="C47">
        <v>1</v>
      </c>
      <c r="D47">
        <v>0.20406634968368387</v>
      </c>
      <c r="E47">
        <v>0.20406634968368387</v>
      </c>
      <c r="F47">
        <v>0.79807631894431419</v>
      </c>
      <c r="G47">
        <v>0.37877992913716929</v>
      </c>
      <c r="N47" t="s">
        <v>153</v>
      </c>
      <c r="O47">
        <v>1</v>
      </c>
      <c r="P47">
        <v>0.59854404425666008</v>
      </c>
      <c r="Q47">
        <v>0.59854404425666008</v>
      </c>
      <c r="R47">
        <v>2.4677289929209008</v>
      </c>
      <c r="S47">
        <v>0.12669433809286856</v>
      </c>
      <c r="X47" t="s">
        <v>153</v>
      </c>
      <c r="Y47">
        <v>1</v>
      </c>
      <c r="Z47">
        <v>0.60558629702302103</v>
      </c>
      <c r="AA47">
        <v>0.60558629702302103</v>
      </c>
      <c r="AB47">
        <v>2.6351173128537297</v>
      </c>
      <c r="AC47">
        <v>0.11498733535049284</v>
      </c>
      <c r="AL47" t="s">
        <v>153</v>
      </c>
      <c r="AM47">
        <v>1</v>
      </c>
      <c r="AN47">
        <v>8.5798535599310277E-2</v>
      </c>
      <c r="AO47">
        <v>8.5798535599310277E-2</v>
      </c>
      <c r="AP47">
        <v>0.34716564964388491</v>
      </c>
      <c r="AQ47">
        <v>0.56013320246551057</v>
      </c>
    </row>
    <row r="48" spans="2:43" x14ac:dyDescent="0.3">
      <c r="B48" t="s">
        <v>154</v>
      </c>
      <c r="C48">
        <v>30</v>
      </c>
      <c r="D48">
        <v>7.6709336503163161</v>
      </c>
      <c r="E48">
        <v>0.25569778834387719</v>
      </c>
      <c r="N48" t="s">
        <v>154</v>
      </c>
      <c r="O48">
        <v>30</v>
      </c>
      <c r="P48">
        <v>7.2764559557433399</v>
      </c>
      <c r="Q48">
        <v>0.24254853185811134</v>
      </c>
      <c r="X48" t="s">
        <v>154</v>
      </c>
      <c r="Y48">
        <v>30</v>
      </c>
      <c r="Z48">
        <v>6.894413702976979</v>
      </c>
      <c r="AA48">
        <v>0.22981379009923264</v>
      </c>
      <c r="AL48" t="s">
        <v>154</v>
      </c>
      <c r="AM48">
        <v>30</v>
      </c>
      <c r="AN48">
        <v>7.4142014644006897</v>
      </c>
      <c r="AO48">
        <v>0.24714004881335633</v>
      </c>
    </row>
    <row r="49" spans="2:46" ht="15" thickBot="1" x14ac:dyDescent="0.35">
      <c r="B49" s="19" t="s">
        <v>155</v>
      </c>
      <c r="C49" s="19">
        <v>31</v>
      </c>
      <c r="D49" s="19">
        <v>7.875</v>
      </c>
      <c r="E49" s="19"/>
      <c r="F49" s="19"/>
      <c r="G49" s="19"/>
      <c r="N49" s="19" t="s">
        <v>155</v>
      </c>
      <c r="O49" s="19">
        <v>31</v>
      </c>
      <c r="P49" s="19">
        <v>7.875</v>
      </c>
      <c r="Q49" s="19"/>
      <c r="R49" s="19"/>
      <c r="S49" s="19"/>
      <c r="X49" s="19" t="s">
        <v>155</v>
      </c>
      <c r="Y49" s="19">
        <v>31</v>
      </c>
      <c r="Z49" s="19">
        <v>7.5</v>
      </c>
      <c r="AA49" s="19"/>
      <c r="AB49" s="19"/>
      <c r="AC49" s="19"/>
      <c r="AL49" s="19" t="s">
        <v>155</v>
      </c>
      <c r="AM49" s="19">
        <v>31</v>
      </c>
      <c r="AN49" s="19">
        <v>7.5</v>
      </c>
      <c r="AO49" s="19"/>
      <c r="AP49" s="19"/>
      <c r="AQ49" s="19"/>
    </row>
    <row r="50" spans="2:46" ht="15" thickBot="1" x14ac:dyDescent="0.35"/>
    <row r="51" spans="2:46" x14ac:dyDescent="0.3">
      <c r="B51" s="20"/>
      <c r="C51" s="20" t="s">
        <v>156</v>
      </c>
      <c r="D51" s="20" t="s">
        <v>145</v>
      </c>
      <c r="E51" s="20" t="s">
        <v>157</v>
      </c>
      <c r="F51" s="20" t="s">
        <v>158</v>
      </c>
      <c r="G51" s="20" t="s">
        <v>159</v>
      </c>
      <c r="H51" s="20" t="s">
        <v>160</v>
      </c>
      <c r="I51" s="20" t="s">
        <v>161</v>
      </c>
      <c r="J51" s="20" t="s">
        <v>162</v>
      </c>
      <c r="N51" s="20"/>
      <c r="O51" s="20" t="s">
        <v>156</v>
      </c>
      <c r="P51" s="20" t="s">
        <v>145</v>
      </c>
      <c r="Q51" s="20" t="s">
        <v>157</v>
      </c>
      <c r="R51" s="20" t="s">
        <v>158</v>
      </c>
      <c r="S51" s="20" t="s">
        <v>159</v>
      </c>
      <c r="T51" s="20" t="s">
        <v>160</v>
      </c>
      <c r="U51" s="20" t="s">
        <v>161</v>
      </c>
      <c r="V51" s="20" t="s">
        <v>162</v>
      </c>
      <c r="X51" s="20"/>
      <c r="Y51" s="20" t="s">
        <v>156</v>
      </c>
      <c r="Z51" s="20" t="s">
        <v>145</v>
      </c>
      <c r="AA51" s="20" t="s">
        <v>157</v>
      </c>
      <c r="AB51" s="20" t="s">
        <v>158</v>
      </c>
      <c r="AC51" s="20" t="s">
        <v>159</v>
      </c>
      <c r="AD51" s="20" t="s">
        <v>160</v>
      </c>
      <c r="AE51" s="20" t="s">
        <v>161</v>
      </c>
      <c r="AF51" s="20" t="s">
        <v>162</v>
      </c>
      <c r="AL51" s="20"/>
      <c r="AM51" s="20" t="s">
        <v>156</v>
      </c>
      <c r="AN51" s="20" t="s">
        <v>145</v>
      </c>
      <c r="AO51" s="20" t="s">
        <v>157</v>
      </c>
      <c r="AP51" s="20" t="s">
        <v>158</v>
      </c>
      <c r="AQ51" s="20" t="s">
        <v>159</v>
      </c>
      <c r="AR51" s="20" t="s">
        <v>160</v>
      </c>
      <c r="AS51" s="20" t="s">
        <v>161</v>
      </c>
      <c r="AT51" s="20" t="s">
        <v>162</v>
      </c>
    </row>
    <row r="52" spans="2:46" x14ac:dyDescent="0.3">
      <c r="B52" t="s">
        <v>163</v>
      </c>
      <c r="C52">
        <v>0.33065457972712109</v>
      </c>
      <c r="D52">
        <v>0.14931470750905487</v>
      </c>
      <c r="E52">
        <v>2.2144809794244096</v>
      </c>
      <c r="F52">
        <v>3.4536357086783875E-2</v>
      </c>
      <c r="G52">
        <v>2.5713265260702722E-2</v>
      </c>
      <c r="H52">
        <v>0.63559589419353946</v>
      </c>
      <c r="I52">
        <v>2.5713265260702722E-2</v>
      </c>
      <c r="J52">
        <v>0.63559589419353946</v>
      </c>
      <c r="N52" t="s">
        <v>163</v>
      </c>
      <c r="O52">
        <v>0.22077323279933853</v>
      </c>
      <c r="P52">
        <v>0.16313655457289403</v>
      </c>
      <c r="Q52">
        <v>1.3533032702409489</v>
      </c>
      <c r="R52">
        <v>0.18606893232068503</v>
      </c>
      <c r="S52">
        <v>-0.11239605922076668</v>
      </c>
      <c r="T52">
        <v>0.55394252481944373</v>
      </c>
      <c r="U52">
        <v>-0.11239605922076668</v>
      </c>
      <c r="V52">
        <v>0.55394252481944373</v>
      </c>
      <c r="X52" t="s">
        <v>163</v>
      </c>
      <c r="Y52">
        <v>0.19802902436275552</v>
      </c>
      <c r="Z52">
        <v>0.13808264337439913</v>
      </c>
      <c r="AA52">
        <v>1.4341340774149069</v>
      </c>
      <c r="AB52">
        <v>0.16187616246826733</v>
      </c>
      <c r="AC52">
        <v>-8.397335489404642E-2</v>
      </c>
      <c r="AD52">
        <v>0.48003140361955743</v>
      </c>
      <c r="AE52">
        <v>-8.397335489404642E-2</v>
      </c>
      <c r="AF52">
        <v>0.48003140361955743</v>
      </c>
      <c r="AL52" t="s">
        <v>163</v>
      </c>
      <c r="AM52">
        <v>0.46064224858688108</v>
      </c>
      <c r="AN52">
        <v>0.16985347096560202</v>
      </c>
      <c r="AO52">
        <v>2.7119978530210216</v>
      </c>
      <c r="AP52">
        <v>1.0962891149023718E-2</v>
      </c>
      <c r="AQ52">
        <v>0.11375518322667005</v>
      </c>
      <c r="AR52">
        <v>0.80752931394709204</v>
      </c>
      <c r="AS52">
        <v>0.11375518322667005</v>
      </c>
      <c r="AT52">
        <v>0.80752931394709204</v>
      </c>
    </row>
    <row r="53" spans="2:46" ht="15" thickBot="1" x14ac:dyDescent="0.35">
      <c r="B53" s="19" t="s">
        <v>11</v>
      </c>
      <c r="C53" s="19">
        <v>1.5899654603497233</v>
      </c>
      <c r="D53" s="19">
        <v>1.7797765400240653</v>
      </c>
      <c r="E53" s="19">
        <v>0.89335117336035041</v>
      </c>
      <c r="F53" s="19">
        <v>0.37877992913716896</v>
      </c>
      <c r="G53" s="19">
        <v>-2.0448231457125425</v>
      </c>
      <c r="H53" s="19">
        <v>5.2247540664119896</v>
      </c>
      <c r="I53" s="19">
        <v>-2.0448231457125425</v>
      </c>
      <c r="J53" s="19">
        <v>5.2247540664119896</v>
      </c>
      <c r="N53" s="19" t="s">
        <v>15</v>
      </c>
      <c r="O53" s="19">
        <v>2.8903967191714464</v>
      </c>
      <c r="P53" s="19">
        <v>1.8399614493395704</v>
      </c>
      <c r="Q53" s="19">
        <v>1.5709006947992936</v>
      </c>
      <c r="R53" s="19">
        <v>0.12669433809286867</v>
      </c>
      <c r="S53" s="19">
        <v>-0.86730586947086374</v>
      </c>
      <c r="T53" s="19">
        <v>6.6480993078137569</v>
      </c>
      <c r="U53" s="19">
        <v>-0.86730586947086374</v>
      </c>
      <c r="V53" s="19">
        <v>6.6480993078137569</v>
      </c>
      <c r="X53" s="19" t="s">
        <v>17</v>
      </c>
      <c r="Y53" s="19">
        <v>2.6844822839850733</v>
      </c>
      <c r="Z53" s="19">
        <v>1.6537146168008934</v>
      </c>
      <c r="AA53" s="19">
        <v>1.6233044424425522</v>
      </c>
      <c r="AB53" s="19">
        <v>0.11498733535049346</v>
      </c>
      <c r="AC53" s="19">
        <v>-0.69285352849014759</v>
      </c>
      <c r="AD53" s="19">
        <v>6.0618180964602946</v>
      </c>
      <c r="AE53" s="19">
        <v>-0.69285352849014759</v>
      </c>
      <c r="AF53" s="19">
        <v>6.0618180964602946</v>
      </c>
      <c r="AL53" s="19" t="s">
        <v>19</v>
      </c>
      <c r="AM53" s="19">
        <v>-1.009251784926575</v>
      </c>
      <c r="AN53" s="19">
        <v>1.7128966204838318</v>
      </c>
      <c r="AO53" s="19">
        <v>-0.58920764560881533</v>
      </c>
      <c r="AP53" s="19">
        <v>0.56013320246551135</v>
      </c>
      <c r="AQ53" s="19">
        <v>-4.5074533734321793</v>
      </c>
      <c r="AR53" s="19">
        <v>2.488949803579029</v>
      </c>
      <c r="AS53" s="19">
        <v>-4.5074533734321793</v>
      </c>
      <c r="AT53" s="19">
        <v>2.488949803579029</v>
      </c>
    </row>
    <row r="57" spans="2:46" x14ac:dyDescent="0.3">
      <c r="B57" t="s">
        <v>164</v>
      </c>
      <c r="N57" t="s">
        <v>164</v>
      </c>
      <c r="X57" t="s">
        <v>164</v>
      </c>
      <c r="AL57" t="s">
        <v>164</v>
      </c>
    </row>
    <row r="58" spans="2:46" ht="15" thickBot="1" x14ac:dyDescent="0.35"/>
    <row r="59" spans="2:46" x14ac:dyDescent="0.3">
      <c r="B59" s="20" t="s">
        <v>165</v>
      </c>
      <c r="C59" s="20" t="s">
        <v>166</v>
      </c>
      <c r="D59" s="20" t="s">
        <v>167</v>
      </c>
      <c r="N59" s="20" t="s">
        <v>165</v>
      </c>
      <c r="O59" s="20" t="s">
        <v>166</v>
      </c>
      <c r="P59" s="20" t="s">
        <v>167</v>
      </c>
      <c r="X59" s="20" t="s">
        <v>165</v>
      </c>
      <c r="Y59" s="20" t="s">
        <v>166</v>
      </c>
      <c r="Z59" s="20" t="s">
        <v>167</v>
      </c>
      <c r="AL59" s="20" t="s">
        <v>165</v>
      </c>
      <c r="AM59" s="20" t="s">
        <v>166</v>
      </c>
      <c r="AN59" s="20" t="s">
        <v>167</v>
      </c>
    </row>
    <row r="60" spans="2:46" x14ac:dyDescent="0.3">
      <c r="B60">
        <v>1</v>
      </c>
      <c r="C60">
        <v>0.41712551405986098</v>
      </c>
      <c r="D60">
        <v>0.58287448594013902</v>
      </c>
      <c r="N60">
        <v>1</v>
      </c>
      <c r="O60">
        <v>0.29848303945360111</v>
      </c>
      <c r="P60">
        <v>0.70151696054639889</v>
      </c>
      <c r="X60">
        <v>1</v>
      </c>
      <c r="Y60">
        <v>0.27196268654327854</v>
      </c>
      <c r="Z60">
        <v>0.72803731345672151</v>
      </c>
      <c r="AL60">
        <v>1</v>
      </c>
      <c r="AM60">
        <v>0.43899877422117217</v>
      </c>
      <c r="AN60">
        <v>-0.43899877422117217</v>
      </c>
    </row>
    <row r="61" spans="2:46" x14ac:dyDescent="0.3">
      <c r="B61">
        <v>2</v>
      </c>
      <c r="C61">
        <v>0.38671106238532971</v>
      </c>
      <c r="D61">
        <v>-0.38671106238532971</v>
      </c>
      <c r="N61">
        <v>2</v>
      </c>
      <c r="O61">
        <v>0.33481804700621381</v>
      </c>
      <c r="P61">
        <v>-0.33481804700621381</v>
      </c>
      <c r="X61">
        <v>2</v>
      </c>
      <c r="Y61">
        <v>0.28203462491675546</v>
      </c>
      <c r="Z61">
        <v>-0.28203462491675546</v>
      </c>
      <c r="AL61">
        <v>2</v>
      </c>
      <c r="AM61">
        <v>0.40920935893275168</v>
      </c>
      <c r="AN61">
        <v>-0.40920935893275168</v>
      </c>
    </row>
    <row r="62" spans="2:46" x14ac:dyDescent="0.3">
      <c r="B62">
        <v>3</v>
      </c>
      <c r="C62">
        <v>0.35311907358647537</v>
      </c>
      <c r="D62">
        <v>0.64688092641352468</v>
      </c>
      <c r="N62">
        <v>3</v>
      </c>
      <c r="O62">
        <v>0.23878884269295769</v>
      </c>
      <c r="P62">
        <v>-0.23878884269295769</v>
      </c>
      <c r="X62">
        <v>3</v>
      </c>
      <c r="Y62">
        <v>0.49402778938601133</v>
      </c>
      <c r="Z62">
        <v>0.50597221061398867</v>
      </c>
      <c r="AL62">
        <v>3</v>
      </c>
      <c r="AM62">
        <v>0.33436571590517117</v>
      </c>
      <c r="AN62">
        <v>0.66563428409482883</v>
      </c>
    </row>
    <row r="63" spans="2:46" x14ac:dyDescent="0.3">
      <c r="B63">
        <v>4</v>
      </c>
      <c r="C63">
        <v>0.38004549874842558</v>
      </c>
      <c r="D63">
        <v>-0.38004549874842558</v>
      </c>
      <c r="N63">
        <v>4</v>
      </c>
      <c r="O63">
        <v>0.35285139432987955</v>
      </c>
      <c r="P63">
        <v>-0.35285139432987955</v>
      </c>
      <c r="X63">
        <v>4</v>
      </c>
      <c r="Y63">
        <v>0.29594867302607941</v>
      </c>
      <c r="Z63">
        <v>-0.29594867302607941</v>
      </c>
      <c r="AL63">
        <v>4</v>
      </c>
      <c r="AM63">
        <v>0.42924751401821942</v>
      </c>
      <c r="AN63">
        <v>-0.42924751401821942</v>
      </c>
    </row>
    <row r="64" spans="2:46" x14ac:dyDescent="0.3">
      <c r="B64">
        <v>5</v>
      </c>
      <c r="C64">
        <v>0.35686992234750697</v>
      </c>
      <c r="D64">
        <v>-0.35686992234750697</v>
      </c>
      <c r="N64">
        <v>5</v>
      </c>
      <c r="O64">
        <v>0.25986655156418531</v>
      </c>
      <c r="P64">
        <v>0.74013344843581463</v>
      </c>
      <c r="X64">
        <v>5</v>
      </c>
      <c r="Y64">
        <v>0.22843887988245509</v>
      </c>
      <c r="Z64">
        <v>0.77156112011754496</v>
      </c>
      <c r="AL64">
        <v>5</v>
      </c>
      <c r="AM64">
        <v>0.38230771814292958</v>
      </c>
      <c r="AN64">
        <v>0.61769228185707048</v>
      </c>
    </row>
    <row r="65" spans="2:40" x14ac:dyDescent="0.3">
      <c r="B65">
        <v>6</v>
      </c>
      <c r="C65">
        <v>0.3990206654281836</v>
      </c>
      <c r="D65">
        <v>0.6009793345718164</v>
      </c>
      <c r="N65">
        <v>6</v>
      </c>
      <c r="O65">
        <v>0.31592043197934611</v>
      </c>
      <c r="P65">
        <v>-0.31592043197934611</v>
      </c>
      <c r="X65">
        <v>6</v>
      </c>
      <c r="Y65">
        <v>0.43315986441557569</v>
      </c>
      <c r="Z65">
        <v>-0.43315986441557569</v>
      </c>
      <c r="AL65">
        <v>6</v>
      </c>
      <c r="AM65">
        <v>0.36941450380754576</v>
      </c>
      <c r="AN65">
        <v>-0.36941450380754576</v>
      </c>
    </row>
    <row r="66" spans="2:40" x14ac:dyDescent="0.3">
      <c r="B66">
        <v>7</v>
      </c>
      <c r="C66">
        <v>0.41366409353286598</v>
      </c>
      <c r="D66">
        <v>-0.41366409353286598</v>
      </c>
      <c r="N66">
        <v>7</v>
      </c>
      <c r="O66">
        <v>0.35147926427016285</v>
      </c>
      <c r="P66">
        <v>0.64852073572983715</v>
      </c>
      <c r="X66">
        <v>7</v>
      </c>
      <c r="Y66">
        <v>0.291753294630055</v>
      </c>
      <c r="Z66">
        <v>-0.291753294630055</v>
      </c>
      <c r="AL66">
        <v>7</v>
      </c>
      <c r="AM66">
        <v>0.4276804571357935</v>
      </c>
      <c r="AN66">
        <v>-0.4276804571357935</v>
      </c>
    </row>
    <row r="67" spans="2:40" x14ac:dyDescent="0.3">
      <c r="B67">
        <v>8</v>
      </c>
      <c r="C67">
        <v>0.56484636648221931</v>
      </c>
      <c r="D67">
        <v>0.43515363351778069</v>
      </c>
      <c r="N67">
        <v>8</v>
      </c>
      <c r="O67">
        <v>0.57340557807103976</v>
      </c>
      <c r="P67">
        <v>0.42659442192896024</v>
      </c>
      <c r="X67">
        <v>8</v>
      </c>
      <c r="Y67">
        <v>0.20962161403211979</v>
      </c>
      <c r="Z67">
        <v>-0.20962161403211979</v>
      </c>
      <c r="AL67">
        <v>8</v>
      </c>
      <c r="AM67">
        <v>0.31582594149837617</v>
      </c>
      <c r="AN67">
        <v>-0.31582594149837617</v>
      </c>
    </row>
    <row r="68" spans="2:40" x14ac:dyDescent="0.3">
      <c r="B68">
        <v>9</v>
      </c>
      <c r="C68">
        <v>0.33873500237178289</v>
      </c>
      <c r="D68">
        <v>-0.33873500237178289</v>
      </c>
      <c r="N68">
        <v>9</v>
      </c>
      <c r="O68">
        <v>0.35527093790597941</v>
      </c>
      <c r="P68">
        <v>-0.35527093790597941</v>
      </c>
      <c r="X68">
        <v>9</v>
      </c>
      <c r="Y68">
        <v>0.2492295269907481</v>
      </c>
      <c r="Z68">
        <v>0.75077047300925193</v>
      </c>
      <c r="AL68">
        <v>9</v>
      </c>
      <c r="AM68">
        <v>0.44217601208476098</v>
      </c>
      <c r="AN68">
        <v>0.55782398791523902</v>
      </c>
    </row>
    <row r="69" spans="2:40" x14ac:dyDescent="0.3">
      <c r="B69">
        <v>10</v>
      </c>
      <c r="C69">
        <v>0.51150032021711656</v>
      </c>
      <c r="D69">
        <v>-0.51150032021711656</v>
      </c>
      <c r="N69">
        <v>10</v>
      </c>
      <c r="O69">
        <v>0.53306554306953513</v>
      </c>
      <c r="P69">
        <v>0.46693445693046487</v>
      </c>
      <c r="X69">
        <v>10</v>
      </c>
      <c r="Y69">
        <v>0.32681124477662343</v>
      </c>
      <c r="Z69">
        <v>-0.32681124477662343</v>
      </c>
      <c r="AL69">
        <v>10</v>
      </c>
      <c r="AM69">
        <v>0.28992397045297408</v>
      </c>
      <c r="AN69">
        <v>0.71007602954702587</v>
      </c>
    </row>
    <row r="70" spans="2:40" x14ac:dyDescent="0.3">
      <c r="B70">
        <v>11</v>
      </c>
      <c r="C70">
        <v>0.38959090724074336</v>
      </c>
      <c r="D70">
        <v>-0.38959090724074336</v>
      </c>
      <c r="N70">
        <v>11</v>
      </c>
      <c r="O70">
        <v>0.2348531852920851</v>
      </c>
      <c r="P70">
        <v>-0.2348531852920851</v>
      </c>
      <c r="X70">
        <v>11</v>
      </c>
      <c r="Y70">
        <v>0.2056753118479244</v>
      </c>
      <c r="Z70">
        <v>-0.2056753118479244</v>
      </c>
      <c r="AL70">
        <v>11</v>
      </c>
      <c r="AM70">
        <v>0.40978554147453217</v>
      </c>
      <c r="AN70">
        <v>-0.40978554147453217</v>
      </c>
    </row>
    <row r="71" spans="2:40" x14ac:dyDescent="0.3">
      <c r="B71">
        <v>12</v>
      </c>
      <c r="C71">
        <v>0.42635422816510898</v>
      </c>
      <c r="D71">
        <v>0.57364577183489107</v>
      </c>
      <c r="N71">
        <v>12</v>
      </c>
      <c r="O71">
        <v>0.52100278296470703</v>
      </c>
      <c r="P71">
        <v>0.47899721703529297</v>
      </c>
      <c r="X71">
        <v>12</v>
      </c>
      <c r="Y71">
        <v>0.48300454583594099</v>
      </c>
      <c r="Z71">
        <v>0.51699545416405901</v>
      </c>
      <c r="AL71">
        <v>12</v>
      </c>
      <c r="AM71">
        <v>0.41801187124079109</v>
      </c>
      <c r="AN71">
        <v>-0.41801187124079109</v>
      </c>
    </row>
    <row r="72" spans="2:40" x14ac:dyDescent="0.3">
      <c r="B72">
        <v>13</v>
      </c>
      <c r="C72">
        <v>0.36792522942726591</v>
      </c>
      <c r="D72">
        <v>-0.36792522942726591</v>
      </c>
      <c r="N72">
        <v>13</v>
      </c>
      <c r="O72">
        <v>0.24429689365742713</v>
      </c>
      <c r="P72">
        <v>-0.24429689365742713</v>
      </c>
      <c r="X72">
        <v>13</v>
      </c>
      <c r="Y72">
        <v>0.27021249112270485</v>
      </c>
      <c r="Z72">
        <v>-0.27021249112270485</v>
      </c>
      <c r="AL72">
        <v>13</v>
      </c>
      <c r="AM72">
        <v>0.37728811849484745</v>
      </c>
      <c r="AN72">
        <v>-0.37728811849484745</v>
      </c>
    </row>
    <row r="73" spans="2:40" x14ac:dyDescent="0.3">
      <c r="B73">
        <v>14</v>
      </c>
      <c r="C73">
        <v>0.39450138448308714</v>
      </c>
      <c r="D73">
        <v>0.60549861551691286</v>
      </c>
      <c r="N73">
        <v>14</v>
      </c>
      <c r="O73">
        <v>0.29207000010304141</v>
      </c>
      <c r="P73">
        <v>0.70792999989695859</v>
      </c>
      <c r="X73">
        <v>14</v>
      </c>
      <c r="Y73">
        <v>0.27025349038383922</v>
      </c>
      <c r="Z73">
        <v>0.72974650961616083</v>
      </c>
      <c r="AL73">
        <v>14</v>
      </c>
      <c r="AM73">
        <v>0.43934291046514584</v>
      </c>
      <c r="AN73">
        <v>0.56065708953485416</v>
      </c>
    </row>
    <row r="74" spans="2:40" x14ac:dyDescent="0.3">
      <c r="B74">
        <v>15</v>
      </c>
      <c r="C74">
        <v>0.5158691609477577</v>
      </c>
      <c r="D74">
        <v>0.4841308390522423</v>
      </c>
      <c r="N74">
        <v>15</v>
      </c>
      <c r="O74">
        <v>0.51096604321235439</v>
      </c>
      <c r="P74">
        <v>-0.51096604321235439</v>
      </c>
      <c r="X74">
        <v>15</v>
      </c>
      <c r="Y74">
        <v>0.5468728928942268</v>
      </c>
      <c r="Z74">
        <v>-0.5468728928942268</v>
      </c>
      <c r="AL74">
        <v>15</v>
      </c>
      <c r="AM74">
        <v>0.31958303691286527</v>
      </c>
      <c r="AN74">
        <v>-0.31958303691286527</v>
      </c>
    </row>
    <row r="75" spans="2:40" x14ac:dyDescent="0.3">
      <c r="B75">
        <v>16</v>
      </c>
      <c r="C75">
        <v>0.38312390620450454</v>
      </c>
      <c r="D75">
        <v>-0.38312390620450454</v>
      </c>
      <c r="N75">
        <v>16</v>
      </c>
      <c r="O75">
        <v>0.29209918394993994</v>
      </c>
      <c r="P75">
        <v>-0.29209918394993994</v>
      </c>
      <c r="X75">
        <v>16</v>
      </c>
      <c r="Y75">
        <v>0.53341155347499791</v>
      </c>
      <c r="Z75">
        <v>-0.53341155347499791</v>
      </c>
      <c r="AL75">
        <v>16</v>
      </c>
      <c r="AM75">
        <v>0.33540139286574633</v>
      </c>
      <c r="AN75">
        <v>0.66459860713425367</v>
      </c>
    </row>
    <row r="76" spans="2:40" x14ac:dyDescent="0.3">
      <c r="B76">
        <v>17</v>
      </c>
      <c r="C76">
        <v>0.46384408616875095</v>
      </c>
      <c r="D76">
        <v>0.53615591383124905</v>
      </c>
      <c r="N76">
        <v>17</v>
      </c>
      <c r="O76">
        <v>0.69538261984648908</v>
      </c>
      <c r="P76">
        <v>-0.69538261984648908</v>
      </c>
      <c r="X76">
        <v>17</v>
      </c>
      <c r="Y76">
        <v>0.22924830037275318</v>
      </c>
      <c r="Z76">
        <v>-0.22924830037275318</v>
      </c>
      <c r="AL76">
        <v>17</v>
      </c>
      <c r="AM76">
        <v>0.45643192179559733</v>
      </c>
      <c r="AN76">
        <v>0.54356807820440267</v>
      </c>
    </row>
    <row r="77" spans="2:40" x14ac:dyDescent="0.3">
      <c r="B77">
        <v>18</v>
      </c>
      <c r="C77">
        <v>0.39315076885218531</v>
      </c>
      <c r="D77">
        <v>-0.39315076885218531</v>
      </c>
      <c r="N77">
        <v>18</v>
      </c>
      <c r="O77">
        <v>0.30964842233913897</v>
      </c>
      <c r="P77">
        <v>-0.30964842233913897</v>
      </c>
      <c r="X77">
        <v>18</v>
      </c>
      <c r="Y77">
        <v>0.26239427565342971</v>
      </c>
      <c r="Z77">
        <v>-0.26239427565342971</v>
      </c>
      <c r="AL77">
        <v>18</v>
      </c>
      <c r="AM77">
        <v>0.32960185116157298</v>
      </c>
      <c r="AN77">
        <v>-0.32960185116157298</v>
      </c>
    </row>
    <row r="78" spans="2:40" x14ac:dyDescent="0.3">
      <c r="B78">
        <v>19</v>
      </c>
      <c r="C78">
        <v>0.34216326786684481</v>
      </c>
      <c r="D78">
        <v>0.65783673213315519</v>
      </c>
      <c r="N78">
        <v>19</v>
      </c>
      <c r="O78">
        <v>0.48959949819368509</v>
      </c>
      <c r="P78">
        <v>-0.48959949819368509</v>
      </c>
      <c r="X78">
        <v>19</v>
      </c>
      <c r="Y78">
        <v>0.34626752789891185</v>
      </c>
      <c r="Z78">
        <v>0.6537324721010882</v>
      </c>
      <c r="AL78">
        <v>19</v>
      </c>
      <c r="AM78">
        <v>0.41784196025626019</v>
      </c>
      <c r="AN78">
        <v>0.58215803974373981</v>
      </c>
    </row>
    <row r="79" spans="2:40" x14ac:dyDescent="0.3">
      <c r="B79">
        <v>20</v>
      </c>
      <c r="C79">
        <v>0.41720595709616359</v>
      </c>
      <c r="D79">
        <v>-0.41720595709616359</v>
      </c>
      <c r="N79">
        <v>20</v>
      </c>
      <c r="O79">
        <v>0.54103812566177845</v>
      </c>
      <c r="P79">
        <v>0.45896187433822155</v>
      </c>
      <c r="X79">
        <v>20</v>
      </c>
      <c r="Y79">
        <v>0.25004582576040724</v>
      </c>
      <c r="Z79">
        <v>-0.25004582576040724</v>
      </c>
      <c r="AL79">
        <v>20</v>
      </c>
      <c r="AM79">
        <v>0.35317272265795796</v>
      </c>
      <c r="AN79">
        <v>-0.35317272265795796</v>
      </c>
    </row>
    <row r="80" spans="2:40" x14ac:dyDescent="0.3">
      <c r="B80">
        <v>21</v>
      </c>
      <c r="C80">
        <v>0.35955847715815531</v>
      </c>
      <c r="D80">
        <v>-0.35955847715815531</v>
      </c>
      <c r="N80">
        <v>21</v>
      </c>
      <c r="O80">
        <v>0.35247184569928491</v>
      </c>
      <c r="P80">
        <v>0.64752815430071509</v>
      </c>
      <c r="X80">
        <v>21</v>
      </c>
      <c r="Y80">
        <v>0.31426724583029986</v>
      </c>
      <c r="Z80">
        <v>-0.31426724583029986</v>
      </c>
      <c r="AL80">
        <v>21</v>
      </c>
      <c r="AM80">
        <v>0.4235350519900114</v>
      </c>
      <c r="AN80">
        <v>0.5764649480099886</v>
      </c>
    </row>
    <row r="81" spans="2:40" x14ac:dyDescent="0.3">
      <c r="B81">
        <v>22</v>
      </c>
      <c r="C81">
        <v>0.41678771439265255</v>
      </c>
      <c r="D81">
        <v>-0.41678771439265255</v>
      </c>
      <c r="N81">
        <v>22</v>
      </c>
      <c r="O81">
        <v>0.52665186065146852</v>
      </c>
      <c r="P81">
        <v>-0.52665186065146852</v>
      </c>
      <c r="X81">
        <v>22</v>
      </c>
      <c r="Y81">
        <v>0.66462458046210193</v>
      </c>
      <c r="Z81">
        <v>-0.66462458046210193</v>
      </c>
      <c r="AL81">
        <v>22</v>
      </c>
      <c r="AM81">
        <v>0.30824512247699332</v>
      </c>
      <c r="AN81">
        <v>-0.30824512247699332</v>
      </c>
    </row>
    <row r="82" spans="2:40" x14ac:dyDescent="0.3">
      <c r="B82">
        <v>23</v>
      </c>
      <c r="C82">
        <v>0.56806111613024002</v>
      </c>
      <c r="D82">
        <v>0.43193888386975998</v>
      </c>
      <c r="N82">
        <v>23</v>
      </c>
      <c r="O82">
        <v>0.53373585457996309</v>
      </c>
      <c r="P82">
        <v>0.46626414542003691</v>
      </c>
      <c r="X82">
        <v>23</v>
      </c>
      <c r="Y82">
        <v>0.61341999174837869</v>
      </c>
      <c r="Z82">
        <v>0.38658000825162131</v>
      </c>
      <c r="AL82">
        <v>23</v>
      </c>
      <c r="AM82">
        <v>0.34063429402207257</v>
      </c>
      <c r="AN82">
        <v>-0.34063429402207257</v>
      </c>
    </row>
    <row r="83" spans="2:40" x14ac:dyDescent="0.3">
      <c r="B83">
        <v>24</v>
      </c>
      <c r="C83">
        <v>0.59337192210889378</v>
      </c>
      <c r="D83">
        <v>-0.59337192210889378</v>
      </c>
      <c r="N83">
        <v>24</v>
      </c>
      <c r="O83">
        <v>0.52705967709238855</v>
      </c>
      <c r="P83">
        <v>-0.52705967709238855</v>
      </c>
      <c r="X83">
        <v>24</v>
      </c>
      <c r="Y83">
        <v>0.60558439679326637</v>
      </c>
      <c r="Z83">
        <v>0.39441560320673363</v>
      </c>
      <c r="AL83">
        <v>24</v>
      </c>
      <c r="AM83">
        <v>0.33305804309044929</v>
      </c>
      <c r="AN83">
        <v>-0.33305804309044929</v>
      </c>
    </row>
    <row r="84" spans="2:40" x14ac:dyDescent="0.3">
      <c r="B84">
        <v>25</v>
      </c>
      <c r="C84">
        <v>0.56132840001008799</v>
      </c>
      <c r="D84">
        <v>-0.56132840001008799</v>
      </c>
      <c r="N84">
        <v>25</v>
      </c>
      <c r="O84">
        <v>0.49573184808646531</v>
      </c>
      <c r="P84">
        <v>-0.49573184808646531</v>
      </c>
      <c r="X84">
        <v>25</v>
      </c>
      <c r="Y84">
        <v>0.4282354251925255</v>
      </c>
      <c r="Z84">
        <v>-0.4282354251925255</v>
      </c>
      <c r="AL84">
        <v>25</v>
      </c>
      <c r="AM84">
        <v>0.35777293657347409</v>
      </c>
      <c r="AN84">
        <v>-0.35777293657347409</v>
      </c>
    </row>
    <row r="85" spans="2:40" x14ac:dyDescent="0.3">
      <c r="B85">
        <v>26</v>
      </c>
      <c r="C85">
        <v>0.38313679031715075</v>
      </c>
      <c r="D85">
        <v>-0.38313679031715075</v>
      </c>
      <c r="N85">
        <v>26</v>
      </c>
      <c r="O85">
        <v>0.4184315600048773</v>
      </c>
      <c r="P85">
        <v>-0.4184315600048773</v>
      </c>
      <c r="X85">
        <v>26</v>
      </c>
      <c r="Y85">
        <v>0.20527820079156037</v>
      </c>
      <c r="Z85">
        <v>-0.20527820079156037</v>
      </c>
      <c r="AL85">
        <v>26</v>
      </c>
      <c r="AM85">
        <v>0.34298307769665937</v>
      </c>
      <c r="AN85">
        <v>-0.34298307769665937</v>
      </c>
    </row>
    <row r="86" spans="2:40" x14ac:dyDescent="0.3">
      <c r="B86">
        <v>27</v>
      </c>
      <c r="C86">
        <v>0.39296988974660502</v>
      </c>
      <c r="D86">
        <v>-0.39296988974660502</v>
      </c>
      <c r="N86">
        <v>27</v>
      </c>
      <c r="O86">
        <v>0.57298409220873447</v>
      </c>
      <c r="P86">
        <v>0.42701590779126553</v>
      </c>
      <c r="X86">
        <v>27</v>
      </c>
      <c r="Y86">
        <v>0.52235858272097335</v>
      </c>
      <c r="Z86">
        <v>0.47764141727902665</v>
      </c>
      <c r="AL86">
        <v>27</v>
      </c>
      <c r="AM86">
        <v>0.32303227051287037</v>
      </c>
      <c r="AN86">
        <v>0.67696772948712969</v>
      </c>
    </row>
    <row r="87" spans="2:40" x14ac:dyDescent="0.3">
      <c r="B87">
        <v>28</v>
      </c>
      <c r="C87">
        <v>0.42322963953112624</v>
      </c>
      <c r="D87">
        <v>0.57677036046887376</v>
      </c>
      <c r="N87">
        <v>28</v>
      </c>
      <c r="O87">
        <v>0.58235915716548603</v>
      </c>
      <c r="P87">
        <v>0.41764084283451397</v>
      </c>
      <c r="X87">
        <v>28</v>
      </c>
      <c r="Y87">
        <v>0.50172073533254757</v>
      </c>
      <c r="Z87">
        <v>-0.50172073533254757</v>
      </c>
      <c r="AL87">
        <v>28</v>
      </c>
      <c r="AM87">
        <v>0.41843402119365175</v>
      </c>
      <c r="AN87">
        <v>-0.41843402119365175</v>
      </c>
    </row>
    <row r="88" spans="2:40" x14ac:dyDescent="0.3">
      <c r="B88">
        <v>29</v>
      </c>
      <c r="C88">
        <v>0.41187768473086539</v>
      </c>
      <c r="D88">
        <v>0.58812231526913461</v>
      </c>
      <c r="N88">
        <v>29</v>
      </c>
      <c r="O88">
        <v>0.34106467261811912</v>
      </c>
      <c r="P88">
        <v>-0.34106467261811912</v>
      </c>
      <c r="X88">
        <v>29</v>
      </c>
      <c r="Y88">
        <v>0.2873973636977204</v>
      </c>
      <c r="Z88">
        <v>-0.2873973636977204</v>
      </c>
      <c r="AL88">
        <v>29</v>
      </c>
      <c r="AM88">
        <v>0.44196722039927666</v>
      </c>
      <c r="AN88">
        <v>-0.44196722039927666</v>
      </c>
    </row>
    <row r="89" spans="2:40" x14ac:dyDescent="0.3">
      <c r="B89">
        <v>30</v>
      </c>
      <c r="C89">
        <v>0.50325416978873183</v>
      </c>
      <c r="D89">
        <v>0.49674583021126817</v>
      </c>
      <c r="N89">
        <v>30</v>
      </c>
      <c r="O89">
        <v>0.64479076287249204</v>
      </c>
      <c r="P89">
        <v>0.35520923712750796</v>
      </c>
      <c r="X89">
        <v>30</v>
      </c>
      <c r="Y89">
        <v>0.35570018474657039</v>
      </c>
      <c r="Z89">
        <v>-0.35570018474657039</v>
      </c>
      <c r="AL89">
        <v>30</v>
      </c>
      <c r="AM89">
        <v>0.41789153063251111</v>
      </c>
      <c r="AN89">
        <v>0.58210846936748895</v>
      </c>
    </row>
    <row r="90" spans="2:40" x14ac:dyDescent="0.3">
      <c r="B90">
        <v>31</v>
      </c>
      <c r="C90">
        <v>0.54579999231443188</v>
      </c>
      <c r="D90">
        <v>0.45420000768556812</v>
      </c>
      <c r="N90">
        <v>31</v>
      </c>
      <c r="O90">
        <v>0.59302083688452423</v>
      </c>
      <c r="P90">
        <v>-0.59302083688452423</v>
      </c>
      <c r="X90">
        <v>31</v>
      </c>
      <c r="Y90">
        <v>0.44135357775513606</v>
      </c>
      <c r="Z90">
        <v>0.55864642224486394</v>
      </c>
      <c r="AL90">
        <v>31</v>
      </c>
      <c r="AM90">
        <v>0.27328705739168735</v>
      </c>
      <c r="AN90">
        <v>-0.27328705739168735</v>
      </c>
    </row>
    <row r="91" spans="2:40" ht="15" thickBot="1" x14ac:dyDescent="0.35">
      <c r="B91" s="19">
        <v>32</v>
      </c>
      <c r="C91" s="19">
        <v>0.62525778815888022</v>
      </c>
      <c r="D91" s="19">
        <v>-0.62525778815888022</v>
      </c>
      <c r="N91" s="19">
        <v>32</v>
      </c>
      <c r="O91" s="19">
        <v>0.6667914465726491</v>
      </c>
      <c r="P91" s="19">
        <v>0.3332085534273509</v>
      </c>
      <c r="X91" s="19">
        <v>32</v>
      </c>
      <c r="Y91" s="19">
        <v>0.57968530108408023</v>
      </c>
      <c r="Z91" s="19">
        <v>0.42031469891591977</v>
      </c>
      <c r="AL91" s="19">
        <v>32</v>
      </c>
      <c r="AM91" s="19">
        <v>0.32354808049533129</v>
      </c>
      <c r="AN91" s="19">
        <v>0.67645191950466876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D11E-4BEE-47A9-AAE0-F96C09ED6B97}">
  <dimension ref="A1:Z310"/>
  <sheetViews>
    <sheetView workbookViewId="0">
      <selection activeCell="F182" sqref="F182"/>
    </sheetView>
  </sheetViews>
  <sheetFormatPr defaultColWidth="8.6640625" defaultRowHeight="14.4" x14ac:dyDescent="0.3"/>
  <cols>
    <col min="1" max="1" width="17.44140625" bestFit="1" customWidth="1"/>
  </cols>
  <sheetData>
    <row r="1" spans="1:26" x14ac:dyDescent="0.3">
      <c r="A1" t="s">
        <v>140</v>
      </c>
      <c r="R1" t="s">
        <v>140</v>
      </c>
    </row>
    <row r="2" spans="1:26" ht="15" thickBot="1" x14ac:dyDescent="0.35"/>
    <row r="3" spans="1:26" x14ac:dyDescent="0.3">
      <c r="A3" s="21" t="s">
        <v>141</v>
      </c>
      <c r="B3" s="21"/>
      <c r="R3" s="21" t="s">
        <v>141</v>
      </c>
      <c r="S3" s="21"/>
    </row>
    <row r="4" spans="1:26" x14ac:dyDescent="0.3">
      <c r="A4" t="s">
        <v>142</v>
      </c>
      <c r="B4">
        <v>0.16498497935030171</v>
      </c>
      <c r="R4" t="s">
        <v>142</v>
      </c>
      <c r="S4">
        <v>0.15911783844126212</v>
      </c>
    </row>
    <row r="5" spans="1:26" x14ac:dyDescent="0.3">
      <c r="A5" t="s">
        <v>143</v>
      </c>
      <c r="B5">
        <v>2.7220043411219481E-2</v>
      </c>
      <c r="R5" t="s">
        <v>143</v>
      </c>
      <c r="S5">
        <v>2.531848651021959E-2</v>
      </c>
    </row>
    <row r="6" spans="1:26" x14ac:dyDescent="0.3">
      <c r="A6" t="s">
        <v>144</v>
      </c>
      <c r="B6">
        <v>1.1655564105798995E-2</v>
      </c>
      <c r="R6" t="s">
        <v>144</v>
      </c>
      <c r="S6">
        <v>1.7582918942840382E-2</v>
      </c>
    </row>
    <row r="7" spans="1:26" x14ac:dyDescent="0.3">
      <c r="A7" t="s">
        <v>145</v>
      </c>
      <c r="B7">
        <v>0.49018022122218352</v>
      </c>
      <c r="R7" t="s">
        <v>145</v>
      </c>
      <c r="S7">
        <v>0.48870814259927481</v>
      </c>
    </row>
    <row r="8" spans="1:26" ht="15" thickBot="1" x14ac:dyDescent="0.35">
      <c r="A8" s="19" t="s">
        <v>146</v>
      </c>
      <c r="B8" s="19">
        <v>128</v>
      </c>
      <c r="R8" s="19" t="s">
        <v>146</v>
      </c>
      <c r="S8" s="19">
        <v>128</v>
      </c>
    </row>
    <row r="10" spans="1:26" ht="15" thickBot="1" x14ac:dyDescent="0.35">
      <c r="A10" t="s">
        <v>147</v>
      </c>
      <c r="R10" t="s">
        <v>147</v>
      </c>
    </row>
    <row r="11" spans="1:26" x14ac:dyDescent="0.3">
      <c r="A11" s="20"/>
      <c r="B11" s="20" t="s">
        <v>148</v>
      </c>
      <c r="C11" s="20" t="s">
        <v>149</v>
      </c>
      <c r="D11" s="20" t="s">
        <v>150</v>
      </c>
      <c r="E11" s="20" t="s">
        <v>151</v>
      </c>
      <c r="F11" s="20" t="s">
        <v>152</v>
      </c>
      <c r="R11" s="20"/>
      <c r="S11" s="20" t="s">
        <v>148</v>
      </c>
      <c r="T11" s="20" t="s">
        <v>149</v>
      </c>
      <c r="U11" s="20" t="s">
        <v>150</v>
      </c>
      <c r="V11" s="20" t="s">
        <v>151</v>
      </c>
      <c r="W11" s="20" t="s">
        <v>152</v>
      </c>
    </row>
    <row r="12" spans="1:26" x14ac:dyDescent="0.3">
      <c r="A12" t="s">
        <v>153</v>
      </c>
      <c r="B12">
        <v>2</v>
      </c>
      <c r="C12">
        <v>0.84041884032140146</v>
      </c>
      <c r="D12">
        <v>0.42020942016070073</v>
      </c>
      <c r="E12">
        <v>1.7488566676136621</v>
      </c>
      <c r="F12">
        <v>0.17820232112674061</v>
      </c>
      <c r="R12" t="s">
        <v>153</v>
      </c>
      <c r="S12">
        <v>1</v>
      </c>
      <c r="T12">
        <v>0.78170827100302986</v>
      </c>
      <c r="U12">
        <v>0.78170827100302986</v>
      </c>
      <c r="V12">
        <v>3.2729966210866448</v>
      </c>
      <c r="W12">
        <v>7.2813014414679508E-2</v>
      </c>
    </row>
    <row r="13" spans="1:26" x14ac:dyDescent="0.3">
      <c r="A13" t="s">
        <v>154</v>
      </c>
      <c r="B13">
        <v>125</v>
      </c>
      <c r="C13">
        <v>30.034581159678599</v>
      </c>
      <c r="D13">
        <v>0.24027664927742878</v>
      </c>
      <c r="R13" t="s">
        <v>154</v>
      </c>
      <c r="S13">
        <v>126</v>
      </c>
      <c r="T13">
        <v>30.09329172899697</v>
      </c>
      <c r="U13">
        <v>0.2388356486428331</v>
      </c>
    </row>
    <row r="14" spans="1:26" ht="15" thickBot="1" x14ac:dyDescent="0.35">
      <c r="A14" s="19" t="s">
        <v>155</v>
      </c>
      <c r="B14" s="19">
        <v>127</v>
      </c>
      <c r="C14" s="19">
        <v>30.875</v>
      </c>
      <c r="D14" s="19"/>
      <c r="E14" s="19"/>
      <c r="F14" s="19"/>
      <c r="R14" s="19" t="s">
        <v>155</v>
      </c>
      <c r="S14" s="19">
        <v>127</v>
      </c>
      <c r="T14" s="19">
        <v>30.875</v>
      </c>
      <c r="U14" s="19"/>
      <c r="V14" s="19"/>
      <c r="W14" s="19"/>
    </row>
    <row r="15" spans="1:26" ht="15" thickBot="1" x14ac:dyDescent="0.35"/>
    <row r="16" spans="1:26" x14ac:dyDescent="0.3">
      <c r="A16" s="20"/>
      <c r="B16" s="20" t="s">
        <v>156</v>
      </c>
      <c r="C16" s="20" t="s">
        <v>145</v>
      </c>
      <c r="D16" s="20" t="s">
        <v>157</v>
      </c>
      <c r="E16" s="20" t="s">
        <v>158</v>
      </c>
      <c r="F16" s="20" t="s">
        <v>159</v>
      </c>
      <c r="G16" s="20" t="s">
        <v>160</v>
      </c>
      <c r="H16" s="20" t="s">
        <v>161</v>
      </c>
      <c r="I16" s="20" t="s">
        <v>162</v>
      </c>
      <c r="R16" s="20"/>
      <c r="S16" s="20" t="s">
        <v>156</v>
      </c>
      <c r="T16" s="20" t="s">
        <v>145</v>
      </c>
      <c r="U16" s="20" t="s">
        <v>157</v>
      </c>
      <c r="V16" s="20" t="s">
        <v>158</v>
      </c>
      <c r="W16" s="20" t="s">
        <v>159</v>
      </c>
      <c r="X16" s="20" t="s">
        <v>160</v>
      </c>
      <c r="Y16" s="20" t="s">
        <v>161</v>
      </c>
      <c r="Z16" s="20" t="s">
        <v>162</v>
      </c>
    </row>
    <row r="17" spans="1:26" x14ac:dyDescent="0.3">
      <c r="A17" t="s">
        <v>163</v>
      </c>
      <c r="B17">
        <v>0.234955096490605</v>
      </c>
      <c r="C17">
        <v>0.1386663166062706</v>
      </c>
      <c r="D17">
        <v>1.6943919925250264</v>
      </c>
      <c r="E17">
        <v>9.2680909069126099E-2</v>
      </c>
      <c r="F17">
        <v>-3.9482753869858861E-2</v>
      </c>
      <c r="G17">
        <v>0.50939294685106884</v>
      </c>
      <c r="H17">
        <v>-3.9482753869858861E-2</v>
      </c>
      <c r="I17">
        <v>0.50939294685106884</v>
      </c>
      <c r="R17" t="s">
        <v>163</v>
      </c>
      <c r="S17">
        <v>0.29205372412515374</v>
      </c>
      <c r="T17">
        <v>7.648700050387866E-2</v>
      </c>
      <c r="U17">
        <v>3.8183445840622769</v>
      </c>
      <c r="V17">
        <v>2.0971327184714141E-4</v>
      </c>
      <c r="W17">
        <v>0.14068819869353563</v>
      </c>
      <c r="X17">
        <v>0.44341924955677181</v>
      </c>
      <c r="Y17">
        <v>0.14068819869353563</v>
      </c>
      <c r="Z17">
        <v>0.44341924955677181</v>
      </c>
    </row>
    <row r="18" spans="1:26" ht="15" thickBot="1" x14ac:dyDescent="0.35">
      <c r="A18" t="s">
        <v>10</v>
      </c>
      <c r="B18">
        <v>8.6759463203127687E-9</v>
      </c>
      <c r="C18">
        <v>4.6670104994787254E-9</v>
      </c>
      <c r="D18">
        <v>1.8589943865096972</v>
      </c>
      <c r="E18">
        <v>6.5379556704371719E-2</v>
      </c>
      <c r="F18">
        <v>-5.6064667813958417E-10</v>
      </c>
      <c r="G18">
        <v>1.7912539318765122E-8</v>
      </c>
      <c r="H18">
        <v>-5.6064667813958417E-10</v>
      </c>
      <c r="I18">
        <v>1.7912539318765122E-8</v>
      </c>
      <c r="R18" s="19" t="s">
        <v>10</v>
      </c>
      <c r="S18" s="19">
        <v>8.3132376401895223E-9</v>
      </c>
      <c r="T18" s="19">
        <v>4.59512592001423E-9</v>
      </c>
      <c r="U18" s="19">
        <v>1.8091425098887777</v>
      </c>
      <c r="V18" s="19">
        <v>7.281301441467887E-2</v>
      </c>
      <c r="W18" s="19">
        <v>-7.8038146796376989E-10</v>
      </c>
      <c r="X18" s="19">
        <v>1.7406856748342815E-8</v>
      </c>
      <c r="Y18" s="19">
        <v>-7.8038146796376989E-10</v>
      </c>
      <c r="Z18" s="19">
        <v>1.7406856748342815E-8</v>
      </c>
    </row>
    <row r="19" spans="1:26" ht="15" thickBot="1" x14ac:dyDescent="0.35">
      <c r="A19" s="19" t="s">
        <v>12</v>
      </c>
      <c r="B19" s="19">
        <v>2.8330885944869977E-9</v>
      </c>
      <c r="C19" s="19">
        <v>5.7313613849730668E-9</v>
      </c>
      <c r="D19" s="19">
        <v>0.49431337586127649</v>
      </c>
      <c r="E19" s="19">
        <v>0.62195247288106659</v>
      </c>
      <c r="F19" s="19">
        <v>-8.5099869023337749E-9</v>
      </c>
      <c r="G19" s="19">
        <v>1.4176164091307771E-8</v>
      </c>
      <c r="H19" s="19">
        <v>-8.5099869023337749E-9</v>
      </c>
      <c r="I19" s="19">
        <v>1.4176164091307771E-8</v>
      </c>
    </row>
    <row r="22" spans="1:26" x14ac:dyDescent="0.3">
      <c r="R22" t="s">
        <v>164</v>
      </c>
    </row>
    <row r="23" spans="1:26" ht="15" thickBot="1" x14ac:dyDescent="0.35">
      <c r="A23" t="s">
        <v>164</v>
      </c>
    </row>
    <row r="24" spans="1:26" ht="15" thickBot="1" x14ac:dyDescent="0.35">
      <c r="R24" s="20" t="s">
        <v>165</v>
      </c>
      <c r="S24" s="20" t="s">
        <v>166</v>
      </c>
      <c r="T24" s="20" t="s">
        <v>167</v>
      </c>
    </row>
    <row r="25" spans="1:26" x14ac:dyDescent="0.3">
      <c r="A25" s="20" t="s">
        <v>165</v>
      </c>
      <c r="B25" s="20" t="s">
        <v>166</v>
      </c>
      <c r="C25" s="20" t="s">
        <v>167</v>
      </c>
      <c r="R25">
        <v>1</v>
      </c>
      <c r="S25">
        <v>0.37693235428603422</v>
      </c>
      <c r="T25">
        <v>0.62306764571396578</v>
      </c>
    </row>
    <row r="26" spans="1:26" x14ac:dyDescent="0.3">
      <c r="A26">
        <v>1</v>
      </c>
      <c r="B26">
        <v>0.38497589199755083</v>
      </c>
      <c r="C26">
        <v>0.61502410800244922</v>
      </c>
      <c r="R26">
        <v>2</v>
      </c>
      <c r="S26">
        <v>0.34925529172825465</v>
      </c>
      <c r="T26">
        <v>-0.34925529172825465</v>
      </c>
    </row>
    <row r="27" spans="1:26" x14ac:dyDescent="0.3">
      <c r="A27">
        <v>2</v>
      </c>
      <c r="B27">
        <v>0.40267258333523487</v>
      </c>
      <c r="C27">
        <v>-0.40267258333523487</v>
      </c>
      <c r="R27">
        <v>3</v>
      </c>
      <c r="S27">
        <v>0.31561245863540932</v>
      </c>
      <c r="T27">
        <v>0.68438754136459068</v>
      </c>
    </row>
    <row r="28" spans="1:26" x14ac:dyDescent="0.3">
      <c r="A28">
        <v>3</v>
      </c>
      <c r="B28">
        <v>0.30906217806444841</v>
      </c>
      <c r="C28">
        <v>0.69093782193555153</v>
      </c>
      <c r="R28">
        <v>4</v>
      </c>
      <c r="S28">
        <v>0.34518390022044709</v>
      </c>
      <c r="T28">
        <v>-0.34518390022044709</v>
      </c>
    </row>
    <row r="29" spans="1:26" x14ac:dyDescent="0.3">
      <c r="A29">
        <v>4</v>
      </c>
      <c r="B29">
        <v>0.37261198273217755</v>
      </c>
      <c r="C29">
        <v>-0.37261198273217755</v>
      </c>
      <c r="R29">
        <v>5</v>
      </c>
      <c r="S29">
        <v>0.317107394907294</v>
      </c>
      <c r="T29">
        <v>-0.317107394907294</v>
      </c>
    </row>
    <row r="30" spans="1:26" x14ac:dyDescent="0.3">
      <c r="A30">
        <v>5</v>
      </c>
      <c r="B30">
        <v>0.30151044875940075</v>
      </c>
      <c r="C30">
        <v>-0.30151044875940075</v>
      </c>
      <c r="R30">
        <v>6</v>
      </c>
      <c r="S30">
        <v>0.36043036142607943</v>
      </c>
      <c r="T30">
        <v>0.63956963857392057</v>
      </c>
    </row>
    <row r="31" spans="1:26" x14ac:dyDescent="0.3">
      <c r="A31">
        <v>6</v>
      </c>
      <c r="B31">
        <v>0.36505227402724572</v>
      </c>
      <c r="C31">
        <v>0.63494772597275428</v>
      </c>
      <c r="R31">
        <v>7</v>
      </c>
      <c r="S31">
        <v>0.37991741346521002</v>
      </c>
      <c r="T31">
        <v>-0.37991741346521002</v>
      </c>
    </row>
    <row r="32" spans="1:26" x14ac:dyDescent="0.3">
      <c r="A32">
        <v>7</v>
      </c>
      <c r="B32">
        <v>0.38023654543433294</v>
      </c>
      <c r="C32">
        <v>-0.38023654543433294</v>
      </c>
      <c r="R32">
        <v>8</v>
      </c>
      <c r="S32">
        <v>0.50744971138246431</v>
      </c>
      <c r="T32">
        <v>0.49255028861753569</v>
      </c>
    </row>
    <row r="33" spans="1:20" x14ac:dyDescent="0.3">
      <c r="A33">
        <v>8</v>
      </c>
      <c r="B33">
        <v>0.48246143943760866</v>
      </c>
      <c r="C33">
        <v>0.51753856056239134</v>
      </c>
      <c r="R33">
        <v>9</v>
      </c>
      <c r="S33">
        <v>0.2999469188070974</v>
      </c>
      <c r="T33">
        <v>-0.2999469188070974</v>
      </c>
    </row>
    <row r="34" spans="1:20" x14ac:dyDescent="0.3">
      <c r="A34">
        <v>9</v>
      </c>
      <c r="B34">
        <v>0.27538654067568197</v>
      </c>
      <c r="C34">
        <v>-0.27538654067568197</v>
      </c>
      <c r="R34">
        <v>10</v>
      </c>
      <c r="S34">
        <v>0.46917458432499015</v>
      </c>
      <c r="T34">
        <v>-0.46917458432499015</v>
      </c>
    </row>
    <row r="35" spans="1:20" x14ac:dyDescent="0.3">
      <c r="A35">
        <v>10</v>
      </c>
      <c r="B35">
        <v>0.46430861510735805</v>
      </c>
      <c r="C35">
        <v>-0.46430861510735805</v>
      </c>
      <c r="R35">
        <v>11</v>
      </c>
      <c r="S35">
        <v>0.34766699779767057</v>
      </c>
      <c r="T35">
        <v>-0.34766699779767057</v>
      </c>
    </row>
    <row r="36" spans="1:20" hidden="1" x14ac:dyDescent="0.3">
      <c r="A36">
        <v>11</v>
      </c>
      <c r="B36">
        <v>0.33054572628444534</v>
      </c>
      <c r="C36">
        <v>-0.33054572628444534</v>
      </c>
      <c r="R36">
        <v>12</v>
      </c>
      <c r="S36">
        <v>0.38433066193125742</v>
      </c>
      <c r="T36">
        <v>0.61566933806874258</v>
      </c>
    </row>
    <row r="37" spans="1:20" hidden="1" x14ac:dyDescent="0.3">
      <c r="A37">
        <v>12</v>
      </c>
      <c r="B37">
        <v>0.35848156342333631</v>
      </c>
      <c r="C37">
        <v>0.64151843657666374</v>
      </c>
      <c r="R37">
        <v>13</v>
      </c>
      <c r="S37">
        <v>0.32875666830659045</v>
      </c>
      <c r="T37">
        <v>-0.32875666830659045</v>
      </c>
    </row>
    <row r="38" spans="1:20" hidden="1" x14ac:dyDescent="0.3">
      <c r="A38">
        <v>13</v>
      </c>
      <c r="B38">
        <v>0.31745560706658038</v>
      </c>
      <c r="C38">
        <v>-0.31745560706658038</v>
      </c>
      <c r="R38">
        <v>14</v>
      </c>
      <c r="S38">
        <v>0.35384918684822336</v>
      </c>
      <c r="T38">
        <v>0.64615081315177658</v>
      </c>
    </row>
    <row r="39" spans="1:20" hidden="1" x14ac:dyDescent="0.3">
      <c r="A39">
        <v>14</v>
      </c>
      <c r="B39">
        <v>0.35946083981848254</v>
      </c>
      <c r="C39">
        <v>0.64053916018151746</v>
      </c>
      <c r="R39">
        <v>15</v>
      </c>
      <c r="S39">
        <v>0.47598410691434689</v>
      </c>
      <c r="T39">
        <v>0.52401589308565311</v>
      </c>
    </row>
    <row r="40" spans="1:20" hidden="1" x14ac:dyDescent="0.3">
      <c r="A40">
        <v>15</v>
      </c>
      <c r="B40">
        <v>0.44260228310451788</v>
      </c>
      <c r="C40">
        <v>0.55739771689548212</v>
      </c>
      <c r="R40">
        <v>16</v>
      </c>
      <c r="S40">
        <v>0.3422708835586612</v>
      </c>
      <c r="T40">
        <v>-0.3422708835586612</v>
      </c>
    </row>
    <row r="41" spans="1:20" hidden="1" x14ac:dyDescent="0.3">
      <c r="A41">
        <v>16</v>
      </c>
      <c r="B41">
        <v>0.38329683610003423</v>
      </c>
      <c r="C41">
        <v>-0.38329683610003423</v>
      </c>
      <c r="R41">
        <v>17</v>
      </c>
      <c r="S41">
        <v>0.43504141153641351</v>
      </c>
      <c r="T41">
        <v>0.56495858846358649</v>
      </c>
    </row>
    <row r="42" spans="1:20" hidden="1" x14ac:dyDescent="0.3">
      <c r="A42">
        <v>17</v>
      </c>
      <c r="B42">
        <v>0.47768781923019088</v>
      </c>
      <c r="C42">
        <v>0.52231218076980912</v>
      </c>
      <c r="R42">
        <v>18</v>
      </c>
      <c r="S42">
        <v>0.35169528516831372</v>
      </c>
      <c r="T42">
        <v>-0.35169528516831372</v>
      </c>
    </row>
    <row r="43" spans="1:20" hidden="1" x14ac:dyDescent="0.3">
      <c r="A43">
        <v>18</v>
      </c>
      <c r="B43">
        <v>0.34510003024483554</v>
      </c>
      <c r="C43">
        <v>-0.34510003024483554</v>
      </c>
      <c r="R43">
        <v>19</v>
      </c>
      <c r="S43">
        <v>0.30343751428041071</v>
      </c>
      <c r="T43">
        <v>0.69656248571958934</v>
      </c>
    </row>
    <row r="44" spans="1:20" hidden="1" x14ac:dyDescent="0.3">
      <c r="A44">
        <v>19</v>
      </c>
      <c r="B44">
        <v>0.27431902813279091</v>
      </c>
      <c r="C44">
        <v>0.72568097186720903</v>
      </c>
      <c r="R44">
        <v>20</v>
      </c>
      <c r="S44">
        <v>0.37965030913983072</v>
      </c>
      <c r="T44">
        <v>-0.37965030913983072</v>
      </c>
    </row>
    <row r="45" spans="1:20" hidden="1" x14ac:dyDescent="0.3">
      <c r="A45">
        <v>20</v>
      </c>
      <c r="B45">
        <v>0.35806739280001315</v>
      </c>
      <c r="C45">
        <v>-0.35806739280001315</v>
      </c>
      <c r="R45">
        <v>21</v>
      </c>
      <c r="S45">
        <v>0.32057864547661863</v>
      </c>
      <c r="T45">
        <v>-0.32057864547661863</v>
      </c>
    </row>
    <row r="46" spans="1:20" hidden="1" x14ac:dyDescent="0.3">
      <c r="A46">
        <v>21</v>
      </c>
      <c r="B46">
        <v>0.33038914128282648</v>
      </c>
      <c r="C46">
        <v>-0.33038914128282648</v>
      </c>
      <c r="R46">
        <v>22</v>
      </c>
      <c r="S46">
        <v>0.38058970499317213</v>
      </c>
      <c r="T46">
        <v>-0.38058970499317213</v>
      </c>
    </row>
    <row r="47" spans="1:20" hidden="1" x14ac:dyDescent="0.3">
      <c r="A47">
        <v>22</v>
      </c>
      <c r="B47">
        <v>0.34125773204267007</v>
      </c>
      <c r="C47">
        <v>-0.34125773204267007</v>
      </c>
      <c r="R47">
        <v>23</v>
      </c>
      <c r="S47">
        <v>0.51712272867698428</v>
      </c>
      <c r="T47">
        <v>0.48287727132301572</v>
      </c>
    </row>
    <row r="48" spans="1:20" hidden="1" x14ac:dyDescent="0.3">
      <c r="A48">
        <v>23</v>
      </c>
      <c r="B48">
        <v>0.5407285068972445</v>
      </c>
      <c r="C48">
        <v>0.4592714931027555</v>
      </c>
      <c r="R48">
        <v>24</v>
      </c>
      <c r="S48">
        <v>0.55114962503556875</v>
      </c>
      <c r="T48">
        <v>-0.55114962503556875</v>
      </c>
    </row>
    <row r="49" spans="1:20" hidden="1" x14ac:dyDescent="0.3">
      <c r="A49">
        <v>24</v>
      </c>
      <c r="B49">
        <v>0.54578276467118192</v>
      </c>
      <c r="C49">
        <v>-0.54578276467118192</v>
      </c>
      <c r="R49">
        <v>25</v>
      </c>
      <c r="S49">
        <v>0.51578373211675421</v>
      </c>
      <c r="T49">
        <v>-0.51578373211675421</v>
      </c>
    </row>
    <row r="50" spans="1:20" hidden="1" x14ac:dyDescent="0.3">
      <c r="A50">
        <v>25</v>
      </c>
      <c r="B50">
        <v>0.49391573882028439</v>
      </c>
      <c r="C50">
        <v>-0.49391573882028439</v>
      </c>
      <c r="R50">
        <v>26</v>
      </c>
      <c r="S50">
        <v>0.34193314996629087</v>
      </c>
      <c r="T50">
        <v>-0.34193314996629087</v>
      </c>
    </row>
    <row r="51" spans="1:20" hidden="1" x14ac:dyDescent="0.3">
      <c r="A51">
        <v>26</v>
      </c>
      <c r="B51">
        <v>0.33213841652148562</v>
      </c>
      <c r="C51">
        <v>-0.33213841652148562</v>
      </c>
      <c r="R51">
        <v>27</v>
      </c>
      <c r="S51">
        <v>0.35239951615528947</v>
      </c>
      <c r="T51">
        <v>-0.35239951615528947</v>
      </c>
    </row>
    <row r="52" spans="1:20" hidden="1" x14ac:dyDescent="0.3">
      <c r="A52">
        <v>27</v>
      </c>
      <c r="B52">
        <v>0.34053097770102414</v>
      </c>
      <c r="C52">
        <v>-0.34053097770102414</v>
      </c>
      <c r="R52">
        <v>28</v>
      </c>
      <c r="S52">
        <v>0.37972170322468468</v>
      </c>
      <c r="T52">
        <v>0.62027829677531532</v>
      </c>
    </row>
    <row r="53" spans="1:20" hidden="1" x14ac:dyDescent="0.3">
      <c r="A53">
        <v>28</v>
      </c>
      <c r="B53">
        <v>0.40457795774087368</v>
      </c>
      <c r="C53">
        <v>0.59542204225912632</v>
      </c>
      <c r="R53">
        <v>29</v>
      </c>
      <c r="S53">
        <v>0.37322185705066263</v>
      </c>
      <c r="T53">
        <v>0.62677814294933731</v>
      </c>
    </row>
    <row r="54" spans="1:20" hidden="1" x14ac:dyDescent="0.3">
      <c r="A54">
        <v>29</v>
      </c>
      <c r="B54">
        <v>0.38294572917855862</v>
      </c>
      <c r="C54">
        <v>0.61705427082144138</v>
      </c>
      <c r="R54">
        <v>30</v>
      </c>
      <c r="S54">
        <v>0.45831847692894417</v>
      </c>
      <c r="T54">
        <v>0.54168152307105588</v>
      </c>
    </row>
    <row r="55" spans="1:20" hidden="1" x14ac:dyDescent="0.3">
      <c r="A55">
        <v>30</v>
      </c>
      <c r="B55">
        <v>0.45127295117385391</v>
      </c>
      <c r="C55">
        <v>0.54872704882614609</v>
      </c>
      <c r="R55">
        <v>31</v>
      </c>
      <c r="S55">
        <v>0.51152319782615718</v>
      </c>
      <c r="T55">
        <v>0.48847680217384282</v>
      </c>
    </row>
    <row r="56" spans="1:20" hidden="1" x14ac:dyDescent="0.3">
      <c r="A56">
        <v>31</v>
      </c>
      <c r="B56">
        <v>0.48950514923566713</v>
      </c>
      <c r="C56">
        <v>0.51049485076433287</v>
      </c>
      <c r="R56">
        <v>32</v>
      </c>
      <c r="S56">
        <v>0.55807732861121839</v>
      </c>
      <c r="T56">
        <v>-0.55807732861121839</v>
      </c>
    </row>
    <row r="57" spans="1:20" hidden="1" x14ac:dyDescent="0.3">
      <c r="A57">
        <v>32</v>
      </c>
      <c r="B57">
        <v>0.54796748505961901</v>
      </c>
      <c r="C57">
        <v>-0.54796748505961901</v>
      </c>
      <c r="R57">
        <v>33</v>
      </c>
      <c r="S57">
        <v>0.34082907718853495</v>
      </c>
      <c r="T57">
        <v>0.65917092281146505</v>
      </c>
    </row>
    <row r="58" spans="1:20" hidden="1" x14ac:dyDescent="0.3">
      <c r="A58">
        <v>33</v>
      </c>
      <c r="B58">
        <v>0.38518663944505005</v>
      </c>
      <c r="C58">
        <v>0.61481336055494995</v>
      </c>
      <c r="R58">
        <v>34</v>
      </c>
      <c r="S58">
        <v>0.3585596252466699</v>
      </c>
      <c r="T58">
        <v>-0.3585596252466699</v>
      </c>
    </row>
    <row r="59" spans="1:20" hidden="1" x14ac:dyDescent="0.3">
      <c r="A59">
        <v>34</v>
      </c>
      <c r="B59">
        <v>0.33829376455211713</v>
      </c>
      <c r="C59">
        <v>-0.33829376455211713</v>
      </c>
      <c r="R59">
        <v>35</v>
      </c>
      <c r="S59">
        <v>0.30151003194086934</v>
      </c>
      <c r="T59">
        <v>-0.30151003194086934</v>
      </c>
    </row>
    <row r="60" spans="1:20" hidden="1" x14ac:dyDescent="0.3">
      <c r="A60">
        <v>35</v>
      </c>
      <c r="B60">
        <v>0.29319561880393041</v>
      </c>
      <c r="C60">
        <v>-0.29319561880393041</v>
      </c>
      <c r="R60">
        <v>36</v>
      </c>
      <c r="S60">
        <v>0.3613809219575716</v>
      </c>
      <c r="T60">
        <v>-0.3613809219575716</v>
      </c>
    </row>
    <row r="61" spans="1:20" hidden="1" x14ac:dyDescent="0.3">
      <c r="A61">
        <v>36</v>
      </c>
      <c r="B61">
        <v>0.36214857579357623</v>
      </c>
      <c r="C61">
        <v>-0.36214857579357623</v>
      </c>
      <c r="R61">
        <v>37</v>
      </c>
      <c r="S61">
        <v>0.31352828007958794</v>
      </c>
      <c r="T61">
        <v>0.686471719920412</v>
      </c>
    </row>
    <row r="62" spans="1:20" hidden="1" x14ac:dyDescent="0.3">
      <c r="A62">
        <v>37</v>
      </c>
      <c r="B62">
        <v>0.29320921483947593</v>
      </c>
      <c r="C62">
        <v>0.70679078516052407</v>
      </c>
      <c r="R62">
        <v>38</v>
      </c>
      <c r="S62">
        <v>0.34613884182817567</v>
      </c>
      <c r="T62">
        <v>-0.34613884182817567</v>
      </c>
    </row>
    <row r="63" spans="1:20" hidden="1" x14ac:dyDescent="0.3">
      <c r="A63">
        <v>38</v>
      </c>
      <c r="B63">
        <v>0.39622786603318666</v>
      </c>
      <c r="C63">
        <v>-0.39622786603318666</v>
      </c>
      <c r="R63">
        <v>39</v>
      </c>
      <c r="S63">
        <v>0.36690229174810574</v>
      </c>
      <c r="T63">
        <v>0.63309770825189426</v>
      </c>
    </row>
    <row r="64" spans="1:20" hidden="1" x14ac:dyDescent="0.3">
      <c r="A64">
        <v>39</v>
      </c>
      <c r="B64">
        <v>0.40554788521519131</v>
      </c>
      <c r="C64">
        <v>0.59445211478480875</v>
      </c>
      <c r="R64">
        <v>40</v>
      </c>
      <c r="S64">
        <v>0.4894931180796549</v>
      </c>
      <c r="T64">
        <v>0.5105068819203451</v>
      </c>
    </row>
    <row r="65" spans="1:20" hidden="1" x14ac:dyDescent="0.3">
      <c r="A65">
        <v>40</v>
      </c>
      <c r="B65">
        <v>0.45655859948348099</v>
      </c>
      <c r="C65">
        <v>0.54344140051651901</v>
      </c>
      <c r="R65">
        <v>41</v>
      </c>
      <c r="S65">
        <v>0.37359167974032409</v>
      </c>
      <c r="T65">
        <v>-0.37359167974032409</v>
      </c>
    </row>
    <row r="66" spans="1:20" hidden="1" x14ac:dyDescent="0.3">
      <c r="A66">
        <v>41</v>
      </c>
      <c r="B66">
        <v>0.39337867790845915</v>
      </c>
      <c r="C66">
        <v>-0.39337867790845915</v>
      </c>
      <c r="R66">
        <v>42</v>
      </c>
      <c r="S66">
        <v>0.49988466512989183</v>
      </c>
      <c r="T66">
        <v>0.50011533487010817</v>
      </c>
    </row>
    <row r="67" spans="1:20" hidden="1" x14ac:dyDescent="0.3">
      <c r="A67">
        <v>42</v>
      </c>
      <c r="B67">
        <v>0.50696949294362104</v>
      </c>
      <c r="C67">
        <v>0.49303050705637896</v>
      </c>
      <c r="R67">
        <v>43</v>
      </c>
      <c r="S67">
        <v>0.29951669213274229</v>
      </c>
      <c r="T67">
        <v>-0.29951669213274229</v>
      </c>
    </row>
    <row r="68" spans="1:20" hidden="1" x14ac:dyDescent="0.3">
      <c r="A68">
        <v>43</v>
      </c>
      <c r="B68">
        <v>0.27855639448405833</v>
      </c>
      <c r="C68">
        <v>-0.27855639448405833</v>
      </c>
      <c r="R68">
        <v>44</v>
      </c>
      <c r="S68">
        <v>0.47910157102941797</v>
      </c>
      <c r="T68">
        <v>0.52089842897058203</v>
      </c>
    </row>
    <row r="69" spans="1:20" hidden="1" x14ac:dyDescent="0.3">
      <c r="A69">
        <v>44</v>
      </c>
      <c r="B69">
        <v>0.48946039615010345</v>
      </c>
      <c r="C69">
        <v>0.51053960384989661</v>
      </c>
      <c r="R69">
        <v>45</v>
      </c>
      <c r="S69">
        <v>0.30529977095742722</v>
      </c>
      <c r="T69">
        <v>-0.30529977095742722</v>
      </c>
    </row>
    <row r="70" spans="1:20" hidden="1" x14ac:dyDescent="0.3">
      <c r="A70">
        <v>45</v>
      </c>
      <c r="B70">
        <v>0.2739950589219099</v>
      </c>
      <c r="C70">
        <v>-0.2739950589219099</v>
      </c>
      <c r="R70">
        <v>46</v>
      </c>
      <c r="S70">
        <v>0.33650051567432815</v>
      </c>
      <c r="T70">
        <v>0.66349948432567185</v>
      </c>
    </row>
    <row r="71" spans="1:20" hidden="1" x14ac:dyDescent="0.3">
      <c r="A71">
        <v>46</v>
      </c>
      <c r="B71">
        <v>0.38442163903128296</v>
      </c>
      <c r="C71">
        <v>0.6155783609687171</v>
      </c>
      <c r="R71">
        <v>47</v>
      </c>
      <c r="S71">
        <v>0.47078833338922843</v>
      </c>
      <c r="T71">
        <v>-0.47078833338922843</v>
      </c>
    </row>
    <row r="72" spans="1:20" hidden="1" x14ac:dyDescent="0.3">
      <c r="A72">
        <v>47</v>
      </c>
      <c r="B72">
        <v>0.47252713264538748</v>
      </c>
      <c r="C72">
        <v>-0.47252713264538748</v>
      </c>
      <c r="R72">
        <v>48</v>
      </c>
      <c r="S72">
        <v>0.33222745333460724</v>
      </c>
      <c r="T72">
        <v>-0.33222745333460724</v>
      </c>
    </row>
    <row r="73" spans="1:20" hidden="1" x14ac:dyDescent="0.3">
      <c r="A73">
        <v>48</v>
      </c>
      <c r="B73">
        <v>0.33126795288130018</v>
      </c>
      <c r="C73">
        <v>-0.33126795288130018</v>
      </c>
      <c r="R73">
        <v>49</v>
      </c>
      <c r="S73">
        <v>0.55316420516586651</v>
      </c>
      <c r="T73">
        <v>-0.55316420516586651</v>
      </c>
    </row>
    <row r="74" spans="1:20" hidden="1" x14ac:dyDescent="0.3">
      <c r="A74">
        <v>49</v>
      </c>
      <c r="B74">
        <v>0.55785218311042639</v>
      </c>
      <c r="C74">
        <v>-0.55785218311042639</v>
      </c>
      <c r="R74">
        <v>50</v>
      </c>
      <c r="S74">
        <v>0.34129086922620983</v>
      </c>
      <c r="T74">
        <v>-0.34129086922620983</v>
      </c>
    </row>
    <row r="75" spans="1:20" hidden="1" x14ac:dyDescent="0.3">
      <c r="A75">
        <v>50</v>
      </c>
      <c r="B75">
        <v>0.35335489236677986</v>
      </c>
      <c r="C75">
        <v>-0.35335489236677986</v>
      </c>
      <c r="R75">
        <v>51</v>
      </c>
      <c r="S75">
        <v>0.44714994143590459</v>
      </c>
      <c r="T75">
        <v>-0.44714994143590459</v>
      </c>
    </row>
    <row r="76" spans="1:20" hidden="1" x14ac:dyDescent="0.3">
      <c r="A76">
        <v>51</v>
      </c>
      <c r="B76">
        <v>0.48198966390466147</v>
      </c>
      <c r="C76">
        <v>-0.48198966390466147</v>
      </c>
      <c r="R76">
        <v>52</v>
      </c>
      <c r="S76">
        <v>0.46995700962520948</v>
      </c>
      <c r="T76">
        <v>0.53004299037479052</v>
      </c>
    </row>
    <row r="77" spans="1:20" hidden="1" x14ac:dyDescent="0.3">
      <c r="A77">
        <v>52</v>
      </c>
      <c r="B77">
        <v>0.43400771126614329</v>
      </c>
      <c r="C77">
        <v>0.56599228873385665</v>
      </c>
      <c r="R77">
        <v>53</v>
      </c>
      <c r="S77">
        <v>0.36959620471864674</v>
      </c>
      <c r="T77">
        <v>0.63040379528135326</v>
      </c>
    </row>
    <row r="78" spans="1:20" hidden="1" x14ac:dyDescent="0.3">
      <c r="A78">
        <v>53</v>
      </c>
      <c r="B78">
        <v>0.38672035943141592</v>
      </c>
      <c r="C78">
        <v>0.61327964056858408</v>
      </c>
      <c r="R78">
        <v>54</v>
      </c>
      <c r="S78">
        <v>0.46912568586119052</v>
      </c>
      <c r="T78">
        <v>-0.46912568586119052</v>
      </c>
    </row>
    <row r="79" spans="1:20" hidden="1" x14ac:dyDescent="0.3">
      <c r="A79">
        <v>54</v>
      </c>
      <c r="B79">
        <v>0.47161289596261519</v>
      </c>
      <c r="C79">
        <v>-0.47161289596261519</v>
      </c>
      <c r="R79">
        <v>55</v>
      </c>
      <c r="S79">
        <v>0.47196881313413541</v>
      </c>
      <c r="T79">
        <v>0.52803118686586459</v>
      </c>
    </row>
    <row r="80" spans="1:20" hidden="1" x14ac:dyDescent="0.3">
      <c r="A80">
        <v>55</v>
      </c>
      <c r="B80">
        <v>0.47779605862145985</v>
      </c>
      <c r="C80">
        <v>0.5222039413785402</v>
      </c>
      <c r="R80">
        <v>56</v>
      </c>
      <c r="S80">
        <v>0.46386062981357878</v>
      </c>
      <c r="T80">
        <v>-0.46386062981357878</v>
      </c>
    </row>
    <row r="81" spans="1:20" hidden="1" x14ac:dyDescent="0.3">
      <c r="A81">
        <v>56</v>
      </c>
      <c r="B81">
        <v>0.46500868951527369</v>
      </c>
      <c r="C81">
        <v>-0.46500868951527369</v>
      </c>
      <c r="R81">
        <v>57</v>
      </c>
      <c r="S81">
        <v>0.44969349287724758</v>
      </c>
      <c r="T81">
        <v>-0.44969349287724758</v>
      </c>
    </row>
    <row r="82" spans="1:20" hidden="1" x14ac:dyDescent="0.3">
      <c r="A82">
        <v>57</v>
      </c>
      <c r="B82">
        <v>0.47483958545741595</v>
      </c>
      <c r="C82">
        <v>-0.47483958545741595</v>
      </c>
      <c r="R82">
        <v>58</v>
      </c>
      <c r="S82">
        <v>0.40804936807342318</v>
      </c>
      <c r="T82">
        <v>-0.40804936807342318</v>
      </c>
    </row>
    <row r="83" spans="1:20" hidden="1" x14ac:dyDescent="0.3">
      <c r="A83">
        <v>58</v>
      </c>
      <c r="B83">
        <v>0.40207814233101857</v>
      </c>
      <c r="C83">
        <v>-0.40207814233101857</v>
      </c>
      <c r="R83">
        <v>59</v>
      </c>
      <c r="S83">
        <v>0.48866179431563594</v>
      </c>
      <c r="T83">
        <v>0.51133820568436406</v>
      </c>
    </row>
    <row r="84" spans="1:20" hidden="1" x14ac:dyDescent="0.3">
      <c r="A84">
        <v>59</v>
      </c>
      <c r="B84">
        <v>0.48076783073448931</v>
      </c>
      <c r="C84">
        <v>0.51923216926551063</v>
      </c>
      <c r="R84">
        <v>60</v>
      </c>
      <c r="S84">
        <v>0.49988466512989183</v>
      </c>
      <c r="T84">
        <v>0.50011533487010817</v>
      </c>
    </row>
    <row r="85" spans="1:20" hidden="1" x14ac:dyDescent="0.3">
      <c r="A85">
        <v>60</v>
      </c>
      <c r="B85">
        <v>0.49219146538984315</v>
      </c>
      <c r="C85">
        <v>0.50780853461015685</v>
      </c>
      <c r="R85">
        <v>61</v>
      </c>
      <c r="S85">
        <v>0.35922968051370685</v>
      </c>
      <c r="T85">
        <v>-0.35922968051370685</v>
      </c>
    </row>
    <row r="86" spans="1:20" hidden="1" x14ac:dyDescent="0.3">
      <c r="A86">
        <v>61</v>
      </c>
      <c r="B86">
        <v>0.36964744422843582</v>
      </c>
      <c r="C86">
        <v>-0.36964744422843582</v>
      </c>
      <c r="R86">
        <v>62</v>
      </c>
      <c r="S86">
        <v>0.53182979377157058</v>
      </c>
      <c r="T86">
        <v>0.46817020622842942</v>
      </c>
    </row>
    <row r="87" spans="1:20" hidden="1" x14ac:dyDescent="0.3">
      <c r="A87">
        <v>62</v>
      </c>
      <c r="B87">
        <v>0.5315171546407329</v>
      </c>
      <c r="C87">
        <v>0.4684828453592671</v>
      </c>
      <c r="R87">
        <v>63</v>
      </c>
      <c r="S87">
        <v>0.50902922653410032</v>
      </c>
      <c r="T87">
        <v>-0.50902922653410032</v>
      </c>
    </row>
    <row r="88" spans="1:20" hidden="1" x14ac:dyDescent="0.3">
      <c r="A88">
        <v>63</v>
      </c>
      <c r="B88">
        <v>0.49135135134334346</v>
      </c>
      <c r="C88">
        <v>-0.49135135134334346</v>
      </c>
      <c r="R88">
        <v>64</v>
      </c>
      <c r="S88">
        <v>0.54976409097102885</v>
      </c>
      <c r="T88">
        <v>0.45023590902897115</v>
      </c>
    </row>
    <row r="89" spans="1:20" hidden="1" x14ac:dyDescent="0.3">
      <c r="A89">
        <v>64</v>
      </c>
      <c r="B89">
        <v>0.54964293902450168</v>
      </c>
      <c r="C89">
        <v>0.45035706097549832</v>
      </c>
      <c r="R89">
        <v>65</v>
      </c>
      <c r="S89">
        <v>0.3320763602404968</v>
      </c>
      <c r="T89">
        <v>0.6679236397595032</v>
      </c>
    </row>
    <row r="90" spans="1:20" hidden="1" x14ac:dyDescent="0.3">
      <c r="A90">
        <v>65</v>
      </c>
      <c r="B90">
        <v>0.32922399150454185</v>
      </c>
      <c r="C90">
        <v>0.67077600849545815</v>
      </c>
      <c r="R90">
        <v>66</v>
      </c>
      <c r="S90">
        <v>0.3377765311461961</v>
      </c>
      <c r="T90">
        <v>-0.3377765311461961</v>
      </c>
    </row>
    <row r="91" spans="1:20" hidden="1" x14ac:dyDescent="0.3">
      <c r="A91">
        <v>66</v>
      </c>
      <c r="B91">
        <v>0.3423192461418002</v>
      </c>
      <c r="C91">
        <v>-0.3423192461418002</v>
      </c>
      <c r="R91">
        <v>67</v>
      </c>
      <c r="S91">
        <v>0.47078833338922843</v>
      </c>
      <c r="T91">
        <v>0.52921166661077157</v>
      </c>
    </row>
    <row r="92" spans="1:20" hidden="1" x14ac:dyDescent="0.3">
      <c r="A92">
        <v>67</v>
      </c>
      <c r="B92">
        <v>0.47619052584661514</v>
      </c>
      <c r="C92">
        <v>0.52380947415338486</v>
      </c>
      <c r="R92">
        <v>68</v>
      </c>
      <c r="S92">
        <v>0.34920290170464618</v>
      </c>
      <c r="T92">
        <v>-0.34920290170464618</v>
      </c>
    </row>
    <row r="93" spans="1:20" hidden="1" x14ac:dyDescent="0.3">
      <c r="A93">
        <v>68</v>
      </c>
      <c r="B93">
        <v>0.34927924939501676</v>
      </c>
      <c r="C93">
        <v>-0.34927924939501676</v>
      </c>
      <c r="R93">
        <v>69</v>
      </c>
      <c r="S93">
        <v>0.30994918187835713</v>
      </c>
      <c r="T93">
        <v>0.69005081812164293</v>
      </c>
    </row>
    <row r="94" spans="1:20" hidden="1" x14ac:dyDescent="0.3">
      <c r="A94">
        <v>69</v>
      </c>
      <c r="B94">
        <v>0.28855860007766732</v>
      </c>
      <c r="C94">
        <v>0.71144139992233268</v>
      </c>
      <c r="R94">
        <v>70</v>
      </c>
      <c r="S94">
        <v>0.42672817389622397</v>
      </c>
      <c r="T94">
        <v>-0.42672817389622397</v>
      </c>
    </row>
    <row r="95" spans="1:20" hidden="1" x14ac:dyDescent="0.3">
      <c r="A95">
        <v>70</v>
      </c>
      <c r="B95">
        <v>0.45681368982730319</v>
      </c>
      <c r="C95">
        <v>-0.45681368982730319</v>
      </c>
      <c r="R95">
        <v>71</v>
      </c>
      <c r="S95">
        <v>0.3538040376545995</v>
      </c>
      <c r="T95">
        <v>-0.3538040376545995</v>
      </c>
    </row>
    <row r="96" spans="1:20" hidden="1" x14ac:dyDescent="0.3">
      <c r="A96">
        <v>71</v>
      </c>
      <c r="B96">
        <v>0.39973616129791156</v>
      </c>
      <c r="C96">
        <v>-0.39973616129791156</v>
      </c>
      <c r="R96">
        <v>72</v>
      </c>
      <c r="S96">
        <v>0.29946358717069677</v>
      </c>
      <c r="T96">
        <v>-0.29946358717069677</v>
      </c>
    </row>
    <row r="97" spans="1:20" hidden="1" x14ac:dyDescent="0.3">
      <c r="A97">
        <v>72</v>
      </c>
      <c r="B97">
        <v>0.25537328044495711</v>
      </c>
      <c r="C97">
        <v>-0.25537328044495711</v>
      </c>
      <c r="R97">
        <v>73</v>
      </c>
      <c r="S97">
        <v>0.32346479375435144</v>
      </c>
      <c r="T97">
        <v>0.67653520624564856</v>
      </c>
    </row>
    <row r="98" spans="1:20" hidden="1" x14ac:dyDescent="0.3">
      <c r="A98">
        <v>73</v>
      </c>
      <c r="B98">
        <v>0.35558794282643535</v>
      </c>
      <c r="C98">
        <v>0.64441205717356465</v>
      </c>
      <c r="R98">
        <v>74</v>
      </c>
      <c r="S98">
        <v>0.37026050722523668</v>
      </c>
      <c r="T98">
        <v>-0.37026050722523668</v>
      </c>
    </row>
    <row r="99" spans="1:20" hidden="1" x14ac:dyDescent="0.3">
      <c r="A99">
        <v>74</v>
      </c>
      <c r="B99">
        <v>0.40527622105166028</v>
      </c>
      <c r="C99">
        <v>-0.40527622105166028</v>
      </c>
      <c r="R99">
        <v>75</v>
      </c>
      <c r="S99">
        <v>0.29656549277047506</v>
      </c>
      <c r="T99">
        <v>-0.29656549277047506</v>
      </c>
    </row>
    <row r="100" spans="1:20" hidden="1" x14ac:dyDescent="0.3">
      <c r="A100">
        <v>75</v>
      </c>
      <c r="B100">
        <v>0.27900734301963098</v>
      </c>
      <c r="C100">
        <v>-0.27900734301963098</v>
      </c>
      <c r="R100">
        <v>76</v>
      </c>
      <c r="S100">
        <v>0.46598328203319894</v>
      </c>
      <c r="T100">
        <v>0.53401671796680106</v>
      </c>
    </row>
    <row r="101" spans="1:20" hidden="1" x14ac:dyDescent="0.3">
      <c r="A101">
        <v>76</v>
      </c>
      <c r="B101">
        <v>0.46103260960437897</v>
      </c>
      <c r="C101">
        <v>0.53896739039562103</v>
      </c>
      <c r="R101">
        <v>77</v>
      </c>
      <c r="S101">
        <v>0.33278858856208238</v>
      </c>
      <c r="T101">
        <v>-0.33278858856208238</v>
      </c>
    </row>
    <row r="102" spans="1:20" hidden="1" x14ac:dyDescent="0.3">
      <c r="A102">
        <v>77</v>
      </c>
      <c r="B102">
        <v>0.28960821081781263</v>
      </c>
      <c r="C102">
        <v>-0.28960821081781263</v>
      </c>
      <c r="R102">
        <v>78</v>
      </c>
      <c r="S102">
        <v>0.32929516658797142</v>
      </c>
      <c r="T102">
        <v>0.67070483341202858</v>
      </c>
    </row>
    <row r="103" spans="1:20" hidden="1" x14ac:dyDescent="0.3">
      <c r="A103">
        <v>78</v>
      </c>
      <c r="B103">
        <v>0.34712765063481654</v>
      </c>
      <c r="C103">
        <v>0.65287234936518346</v>
      </c>
      <c r="R103">
        <v>79</v>
      </c>
      <c r="S103">
        <v>0.47910157102941797</v>
      </c>
      <c r="T103">
        <v>-0.47910157102941797</v>
      </c>
    </row>
    <row r="104" spans="1:20" hidden="1" x14ac:dyDescent="0.3">
      <c r="A104">
        <v>79</v>
      </c>
      <c r="B104">
        <v>0.46993860255738756</v>
      </c>
      <c r="C104">
        <v>-0.46993860255738756</v>
      </c>
      <c r="R104">
        <v>80</v>
      </c>
      <c r="S104">
        <v>0.48325818984951274</v>
      </c>
      <c r="T104">
        <v>-0.48325818984951274</v>
      </c>
    </row>
    <row r="105" spans="1:20" hidden="1" x14ac:dyDescent="0.3">
      <c r="A105">
        <v>80</v>
      </c>
      <c r="B105">
        <v>0.50095050996630808</v>
      </c>
      <c r="C105">
        <v>-0.50095050996630808</v>
      </c>
      <c r="R105">
        <v>81</v>
      </c>
      <c r="S105">
        <v>0.30968484586111206</v>
      </c>
      <c r="T105">
        <v>-0.30968484586111206</v>
      </c>
    </row>
    <row r="106" spans="1:20" hidden="1" x14ac:dyDescent="0.3">
      <c r="A106">
        <v>81</v>
      </c>
      <c r="B106">
        <v>0.32212961778614774</v>
      </c>
      <c r="C106">
        <v>-0.32212961778614774</v>
      </c>
      <c r="R106">
        <v>82</v>
      </c>
      <c r="S106">
        <v>0.33084488709590498</v>
      </c>
      <c r="T106">
        <v>-0.33084488709590498</v>
      </c>
    </row>
    <row r="107" spans="1:20" hidden="1" x14ac:dyDescent="0.3">
      <c r="A107">
        <v>82</v>
      </c>
      <c r="B107">
        <v>0.31749074626899804</v>
      </c>
      <c r="C107">
        <v>-0.31749074626899804</v>
      </c>
      <c r="R107">
        <v>83</v>
      </c>
      <c r="S107">
        <v>0.37026050722523668</v>
      </c>
      <c r="T107">
        <v>0.62973949277476327</v>
      </c>
    </row>
    <row r="108" spans="1:20" hidden="1" x14ac:dyDescent="0.3">
      <c r="A108">
        <v>83</v>
      </c>
      <c r="B108">
        <v>0.37211405496116867</v>
      </c>
      <c r="C108">
        <v>0.62788594503883133</v>
      </c>
      <c r="R108">
        <v>84</v>
      </c>
      <c r="S108">
        <v>0.32115005586581707</v>
      </c>
      <c r="T108">
        <v>-0.32115005586581707</v>
      </c>
    </row>
    <row r="109" spans="1:20" hidden="1" x14ac:dyDescent="0.3">
      <c r="A109">
        <v>84</v>
      </c>
      <c r="B109">
        <v>0.29320650952290839</v>
      </c>
      <c r="C109">
        <v>-0.29320650952290839</v>
      </c>
      <c r="R109">
        <v>85</v>
      </c>
      <c r="S109">
        <v>0.35787738277325248</v>
      </c>
      <c r="T109">
        <v>-0.35787738277325248</v>
      </c>
    </row>
    <row r="110" spans="1:20" hidden="1" x14ac:dyDescent="0.3">
      <c r="A110">
        <v>85</v>
      </c>
      <c r="B110">
        <v>0.386946528246215</v>
      </c>
      <c r="C110">
        <v>-0.386946528246215</v>
      </c>
      <c r="R110">
        <v>86</v>
      </c>
      <c r="S110">
        <v>0.54727011967897199</v>
      </c>
      <c r="T110">
        <v>-0.54727011967897199</v>
      </c>
    </row>
    <row r="111" spans="1:20" hidden="1" x14ac:dyDescent="0.3">
      <c r="A111">
        <v>86</v>
      </c>
      <c r="B111">
        <v>0.54830449740708975</v>
      </c>
      <c r="C111">
        <v>-0.54830449740708975</v>
      </c>
      <c r="R111">
        <v>87</v>
      </c>
      <c r="S111">
        <v>0.53872411138485721</v>
      </c>
      <c r="T111">
        <v>0.46127588861514279</v>
      </c>
    </row>
    <row r="112" spans="1:20" hidden="1" x14ac:dyDescent="0.3">
      <c r="A112">
        <v>87</v>
      </c>
      <c r="B112">
        <v>0.53824945123914092</v>
      </c>
      <c r="C112">
        <v>0.46175054876085908</v>
      </c>
      <c r="R112">
        <v>88</v>
      </c>
      <c r="S112">
        <v>0.53313761569064988</v>
      </c>
      <c r="T112">
        <v>0.46686238430935012</v>
      </c>
    </row>
    <row r="113" spans="1:20" hidden="1" x14ac:dyDescent="0.3">
      <c r="A113">
        <v>88</v>
      </c>
      <c r="B113">
        <v>0.54951150794584724</v>
      </c>
      <c r="C113">
        <v>0.45048849205415276</v>
      </c>
      <c r="R113">
        <v>89</v>
      </c>
      <c r="S113">
        <v>0.42340287884014816</v>
      </c>
      <c r="T113">
        <v>-0.42340287884014816</v>
      </c>
    </row>
    <row r="114" spans="1:20" hidden="1" x14ac:dyDescent="0.3">
      <c r="A114">
        <v>89</v>
      </c>
      <c r="B114">
        <v>0.41522329116392892</v>
      </c>
      <c r="C114">
        <v>-0.41522329116392892</v>
      </c>
      <c r="R114">
        <v>90</v>
      </c>
      <c r="S114">
        <v>0.29616877675704756</v>
      </c>
      <c r="T114">
        <v>-0.29616877675704756</v>
      </c>
    </row>
    <row r="115" spans="1:20" hidden="1" x14ac:dyDescent="0.3">
      <c r="A115">
        <v>90</v>
      </c>
      <c r="B115">
        <v>0.2647371578285273</v>
      </c>
      <c r="C115">
        <v>-0.2647371578285273</v>
      </c>
      <c r="R115">
        <v>91</v>
      </c>
      <c r="S115">
        <v>0.48076421855745588</v>
      </c>
      <c r="T115">
        <v>0.51923578144254412</v>
      </c>
    </row>
    <row r="116" spans="1:20" hidden="1" x14ac:dyDescent="0.3">
      <c r="A116">
        <v>91</v>
      </c>
      <c r="B116">
        <v>0.46658549671162519</v>
      </c>
      <c r="C116">
        <v>0.53341450328837481</v>
      </c>
      <c r="R116">
        <v>92</v>
      </c>
      <c r="S116">
        <v>0.46598328203319894</v>
      </c>
      <c r="T116">
        <v>-0.46598328203319894</v>
      </c>
    </row>
    <row r="117" spans="1:20" hidden="1" x14ac:dyDescent="0.3">
      <c r="A117">
        <v>92</v>
      </c>
      <c r="B117">
        <v>0.47817748152956058</v>
      </c>
      <c r="C117">
        <v>-0.47817748152956058</v>
      </c>
      <c r="R117">
        <v>93</v>
      </c>
      <c r="S117">
        <v>0.34519593778855007</v>
      </c>
      <c r="T117">
        <v>-0.34519593778855007</v>
      </c>
    </row>
    <row r="118" spans="1:20" hidden="1" x14ac:dyDescent="0.3">
      <c r="A118">
        <v>93</v>
      </c>
      <c r="B118">
        <v>0.33830052977935865</v>
      </c>
      <c r="C118">
        <v>-0.33830052977935865</v>
      </c>
      <c r="R118">
        <v>94</v>
      </c>
      <c r="S118">
        <v>0.38041992374084654</v>
      </c>
      <c r="T118">
        <v>-0.38041992374084654</v>
      </c>
    </row>
    <row r="119" spans="1:20" hidden="1" x14ac:dyDescent="0.3">
      <c r="A119">
        <v>94</v>
      </c>
      <c r="B119">
        <v>0.40335434344737786</v>
      </c>
      <c r="C119">
        <v>-0.40335434344737786</v>
      </c>
      <c r="R119">
        <v>95</v>
      </c>
      <c r="S119">
        <v>0.45831847692894417</v>
      </c>
      <c r="T119">
        <v>0.54168152307105588</v>
      </c>
    </row>
    <row r="120" spans="1:20" hidden="1" x14ac:dyDescent="0.3">
      <c r="A120">
        <v>95</v>
      </c>
      <c r="B120">
        <v>0.45344278539748561</v>
      </c>
      <c r="C120">
        <v>0.54655721460251439</v>
      </c>
      <c r="R120">
        <v>96</v>
      </c>
      <c r="S120">
        <v>0.5105810419779192</v>
      </c>
      <c r="T120">
        <v>0.4894189580220808</v>
      </c>
    </row>
    <row r="121" spans="1:20" hidden="1" x14ac:dyDescent="0.3">
      <c r="A121">
        <v>96</v>
      </c>
      <c r="B121">
        <v>0.49887023310298406</v>
      </c>
      <c r="C121">
        <v>0.50112976689701594</v>
      </c>
      <c r="R121">
        <v>97</v>
      </c>
      <c r="S121">
        <v>0.32407183468007572</v>
      </c>
      <c r="T121">
        <v>-0.32407183468007572</v>
      </c>
    </row>
    <row r="122" spans="1:20" hidden="1" x14ac:dyDescent="0.3">
      <c r="A122">
        <v>97</v>
      </c>
      <c r="B122">
        <v>0.27701508024948673</v>
      </c>
      <c r="C122">
        <v>-0.27701508024948673</v>
      </c>
      <c r="R122">
        <v>98</v>
      </c>
      <c r="S122">
        <v>0.36418491050770641</v>
      </c>
      <c r="T122">
        <v>-0.36418491050770641</v>
      </c>
    </row>
    <row r="123" spans="1:20" hidden="1" x14ac:dyDescent="0.3">
      <c r="A123">
        <v>98</v>
      </c>
      <c r="B123">
        <v>0.38260804129763748</v>
      </c>
      <c r="C123">
        <v>-0.38260804129763748</v>
      </c>
      <c r="R123">
        <v>99</v>
      </c>
      <c r="S123">
        <v>0.4749449522093232</v>
      </c>
      <c r="T123">
        <v>0.5250550477906768</v>
      </c>
    </row>
    <row r="124" spans="1:20" hidden="1" x14ac:dyDescent="0.3">
      <c r="A124">
        <v>99</v>
      </c>
      <c r="B124">
        <v>0.47068537748013584</v>
      </c>
      <c r="C124">
        <v>0.52931462251986416</v>
      </c>
      <c r="R124">
        <v>100</v>
      </c>
      <c r="S124">
        <v>0.33777307283933777</v>
      </c>
      <c r="T124">
        <v>-0.33777307283933777</v>
      </c>
    </row>
    <row r="125" spans="1:20" hidden="1" x14ac:dyDescent="0.3">
      <c r="A125">
        <v>100</v>
      </c>
      <c r="B125">
        <v>0.31958120871501328</v>
      </c>
      <c r="C125">
        <v>-0.31958120871501328</v>
      </c>
      <c r="R125">
        <v>101</v>
      </c>
      <c r="S125">
        <v>0.40208821969848541</v>
      </c>
      <c r="T125">
        <v>0.59791178030151459</v>
      </c>
    </row>
    <row r="126" spans="1:20" hidden="1" x14ac:dyDescent="0.3">
      <c r="A126">
        <v>101</v>
      </c>
      <c r="B126">
        <v>0.38562244297749287</v>
      </c>
      <c r="C126">
        <v>0.61437755702250718</v>
      </c>
      <c r="R126">
        <v>102</v>
      </c>
      <c r="S126">
        <v>0.42755949766024293</v>
      </c>
      <c r="T126">
        <v>-0.42755949766024293</v>
      </c>
    </row>
    <row r="127" spans="1:20" hidden="1" x14ac:dyDescent="0.3">
      <c r="A127">
        <v>102</v>
      </c>
      <c r="B127">
        <v>0.43891363355267365</v>
      </c>
      <c r="C127">
        <v>-0.43891363355267365</v>
      </c>
      <c r="R127">
        <v>103</v>
      </c>
      <c r="S127">
        <v>0.34145397494871033</v>
      </c>
      <c r="T127">
        <v>-0.34145397494871033</v>
      </c>
    </row>
    <row r="128" spans="1:20" hidden="1" x14ac:dyDescent="0.3">
      <c r="A128">
        <v>103</v>
      </c>
      <c r="B128">
        <v>0.3414923015653582</v>
      </c>
      <c r="C128">
        <v>-0.3414923015653582</v>
      </c>
      <c r="R128">
        <v>104</v>
      </c>
      <c r="S128">
        <v>0.48492083737755065</v>
      </c>
      <c r="T128">
        <v>-0.48492083737755065</v>
      </c>
    </row>
    <row r="129" spans="1:20" hidden="1" x14ac:dyDescent="0.3">
      <c r="A129">
        <v>104</v>
      </c>
      <c r="B129">
        <v>0.47232224503736042</v>
      </c>
      <c r="C129">
        <v>-0.47232224503736042</v>
      </c>
      <c r="R129">
        <v>105</v>
      </c>
      <c r="S129">
        <v>0.31822961548281847</v>
      </c>
      <c r="T129">
        <v>0.68177038451718153</v>
      </c>
    </row>
    <row r="130" spans="1:20" hidden="1" x14ac:dyDescent="0.3">
      <c r="A130">
        <v>105</v>
      </c>
      <c r="B130">
        <v>0.32722416581007768</v>
      </c>
      <c r="C130">
        <v>0.67277583418992237</v>
      </c>
      <c r="R130">
        <v>106</v>
      </c>
      <c r="S130">
        <v>0.4948967225457781</v>
      </c>
      <c r="T130">
        <v>0.5051032774542219</v>
      </c>
    </row>
    <row r="131" spans="1:20" hidden="1" x14ac:dyDescent="0.3">
      <c r="A131">
        <v>106</v>
      </c>
      <c r="B131">
        <v>0.50572790055327033</v>
      </c>
      <c r="C131">
        <v>0.49427209944672967</v>
      </c>
      <c r="R131">
        <v>107</v>
      </c>
      <c r="S131">
        <v>0.37518610052704893</v>
      </c>
      <c r="T131">
        <v>-0.37518610052704893</v>
      </c>
    </row>
    <row r="132" spans="1:20" hidden="1" x14ac:dyDescent="0.3">
      <c r="A132">
        <v>107</v>
      </c>
      <c r="B132">
        <v>0.37056226244203133</v>
      </c>
      <c r="C132">
        <v>-0.37056226244203133</v>
      </c>
      <c r="R132">
        <v>108</v>
      </c>
      <c r="S132">
        <v>0.35610261460916137</v>
      </c>
      <c r="T132">
        <v>-0.35610261460916137</v>
      </c>
    </row>
    <row r="133" spans="1:20" hidden="1" x14ac:dyDescent="0.3">
      <c r="A133">
        <v>108</v>
      </c>
      <c r="B133">
        <v>0.32530761538834235</v>
      </c>
      <c r="C133">
        <v>-0.32530761538834235</v>
      </c>
      <c r="R133">
        <v>109</v>
      </c>
      <c r="S133">
        <v>0.41675228872799658</v>
      </c>
      <c r="T133">
        <v>-0.41675228872799658</v>
      </c>
    </row>
    <row r="134" spans="1:20" hidden="1" x14ac:dyDescent="0.3">
      <c r="A134">
        <v>109</v>
      </c>
      <c r="B134">
        <v>0.40598960218461655</v>
      </c>
      <c r="C134">
        <v>-0.40598960218461655</v>
      </c>
      <c r="R134">
        <v>110</v>
      </c>
      <c r="S134">
        <v>0.32308821240248847</v>
      </c>
      <c r="T134">
        <v>0.67691178759751147</v>
      </c>
    </row>
    <row r="135" spans="1:20" hidden="1" x14ac:dyDescent="0.3">
      <c r="A135">
        <v>110</v>
      </c>
      <c r="B135">
        <v>0.30497117459072182</v>
      </c>
      <c r="C135">
        <v>0.69502882540927824</v>
      </c>
      <c r="R135">
        <v>111</v>
      </c>
      <c r="S135">
        <v>0.49988466512989183</v>
      </c>
      <c r="T135">
        <v>-0.49988466512989183</v>
      </c>
    </row>
    <row r="136" spans="1:20" hidden="1" x14ac:dyDescent="0.3">
      <c r="A136">
        <v>111</v>
      </c>
      <c r="B136">
        <v>0.50443957599271871</v>
      </c>
      <c r="C136">
        <v>-0.50443957599271871</v>
      </c>
      <c r="R136">
        <v>112</v>
      </c>
      <c r="S136">
        <v>0.4749449522093232</v>
      </c>
      <c r="T136">
        <v>0.5250550477906768</v>
      </c>
    </row>
    <row r="137" spans="1:20" hidden="1" x14ac:dyDescent="0.3">
      <c r="A137">
        <v>112</v>
      </c>
      <c r="B137">
        <v>0.49748127052671537</v>
      </c>
      <c r="C137">
        <v>0.50251872947328469</v>
      </c>
      <c r="R137">
        <v>113</v>
      </c>
      <c r="S137">
        <v>0.29808787103980999</v>
      </c>
      <c r="T137">
        <v>0.70191212896018995</v>
      </c>
    </row>
    <row r="138" spans="1:20" hidden="1" x14ac:dyDescent="0.3">
      <c r="A138">
        <v>113</v>
      </c>
      <c r="B138">
        <v>0.31290786976454082</v>
      </c>
      <c r="C138">
        <v>0.68709213023545912</v>
      </c>
      <c r="R138">
        <v>114</v>
      </c>
      <c r="S138">
        <v>0.47660759973736111</v>
      </c>
      <c r="T138">
        <v>-0.47660759973736111</v>
      </c>
    </row>
    <row r="139" spans="1:20" hidden="1" x14ac:dyDescent="0.3">
      <c r="A139">
        <v>114</v>
      </c>
      <c r="B139">
        <v>0.46230929904827156</v>
      </c>
      <c r="C139">
        <v>-0.46230929904827156</v>
      </c>
      <c r="R139">
        <v>115</v>
      </c>
      <c r="S139">
        <v>0.35253556228927119</v>
      </c>
      <c r="T139">
        <v>0.64746443771072881</v>
      </c>
    </row>
    <row r="140" spans="1:20" hidden="1" x14ac:dyDescent="0.3">
      <c r="A140">
        <v>115</v>
      </c>
      <c r="B140">
        <v>0.3448723787920378</v>
      </c>
      <c r="C140">
        <v>0.6551276212079622</v>
      </c>
      <c r="R140">
        <v>116</v>
      </c>
      <c r="S140">
        <v>0.44501729670464096</v>
      </c>
      <c r="T140">
        <v>-0.44501729670464096</v>
      </c>
    </row>
    <row r="141" spans="1:20" hidden="1" x14ac:dyDescent="0.3">
      <c r="A141">
        <v>116</v>
      </c>
      <c r="B141">
        <v>0.42643438476260576</v>
      </c>
      <c r="C141">
        <v>-0.42643438476260576</v>
      </c>
      <c r="R141">
        <v>117</v>
      </c>
      <c r="S141">
        <v>0.3469067771551882</v>
      </c>
      <c r="T141">
        <v>0.65309322284481186</v>
      </c>
    </row>
    <row r="142" spans="1:20" hidden="1" x14ac:dyDescent="0.3">
      <c r="A142">
        <v>117</v>
      </c>
      <c r="B142">
        <v>0.3657680381066567</v>
      </c>
      <c r="C142">
        <v>0.6342319618933433</v>
      </c>
      <c r="R142">
        <v>118</v>
      </c>
      <c r="S142">
        <v>0.51235452159017614</v>
      </c>
      <c r="T142">
        <v>-0.51235452159017614</v>
      </c>
    </row>
    <row r="143" spans="1:20" hidden="1" x14ac:dyDescent="0.3">
      <c r="A143">
        <v>118</v>
      </c>
      <c r="B143">
        <v>0.49389777468814855</v>
      </c>
      <c r="C143">
        <v>-0.49389777468814855</v>
      </c>
      <c r="R143">
        <v>119</v>
      </c>
      <c r="S143">
        <v>0.46580039080511476</v>
      </c>
      <c r="T143">
        <v>-0.46580039080511476</v>
      </c>
    </row>
    <row r="144" spans="1:20" hidden="1" x14ac:dyDescent="0.3">
      <c r="A144">
        <v>119</v>
      </c>
      <c r="B144">
        <v>0.49274103863629953</v>
      </c>
      <c r="C144">
        <v>-0.49274103863629953</v>
      </c>
      <c r="R144">
        <v>120</v>
      </c>
      <c r="S144">
        <v>0.49157142748970228</v>
      </c>
      <c r="T144">
        <v>-0.49157142748970228</v>
      </c>
    </row>
    <row r="145" spans="1:20" hidden="1" x14ac:dyDescent="0.3">
      <c r="A145">
        <v>120</v>
      </c>
      <c r="B145">
        <v>0.48560229280174882</v>
      </c>
      <c r="C145">
        <v>-0.48560229280174882</v>
      </c>
      <c r="R145">
        <v>121</v>
      </c>
      <c r="S145">
        <v>0.43919803035650828</v>
      </c>
      <c r="T145">
        <v>-0.43919803035650828</v>
      </c>
    </row>
    <row r="146" spans="1:20" hidden="1" x14ac:dyDescent="0.3">
      <c r="A146">
        <v>121</v>
      </c>
      <c r="B146">
        <v>0.45732902817534676</v>
      </c>
      <c r="C146">
        <v>-0.45732902817534676</v>
      </c>
      <c r="R146">
        <v>122</v>
      </c>
      <c r="S146">
        <v>0.47078833338922843</v>
      </c>
      <c r="T146">
        <v>-0.47078833338922843</v>
      </c>
    </row>
    <row r="147" spans="1:20" hidden="1" x14ac:dyDescent="0.3">
      <c r="A147">
        <v>122</v>
      </c>
      <c r="B147">
        <v>0.45867831848736096</v>
      </c>
      <c r="C147">
        <v>-0.45867831848736096</v>
      </c>
      <c r="R147">
        <v>123</v>
      </c>
      <c r="S147">
        <v>0.49157142748970228</v>
      </c>
      <c r="T147">
        <v>0.50842857251029772</v>
      </c>
    </row>
    <row r="148" spans="1:20" hidden="1" x14ac:dyDescent="0.3">
      <c r="A148">
        <v>123</v>
      </c>
      <c r="B148">
        <v>0.47952884496187437</v>
      </c>
      <c r="C148">
        <v>0.52047115503812558</v>
      </c>
      <c r="R148">
        <v>124</v>
      </c>
      <c r="S148">
        <v>0.35807665107948783</v>
      </c>
      <c r="T148">
        <v>-0.35807665107948783</v>
      </c>
    </row>
    <row r="149" spans="1:20" hidden="1" x14ac:dyDescent="0.3">
      <c r="A149">
        <v>124</v>
      </c>
      <c r="B149">
        <v>0.40027866310301874</v>
      </c>
      <c r="C149">
        <v>-0.40027866310301874</v>
      </c>
      <c r="R149">
        <v>125</v>
      </c>
      <c r="S149">
        <v>0.318652692772803</v>
      </c>
      <c r="T149">
        <v>-0.318652692772803</v>
      </c>
    </row>
    <row r="150" spans="1:20" hidden="1" x14ac:dyDescent="0.3">
      <c r="A150">
        <v>125</v>
      </c>
      <c r="B150">
        <v>0.32428026885716565</v>
      </c>
      <c r="C150">
        <v>-0.32428026885716565</v>
      </c>
      <c r="R150">
        <v>126</v>
      </c>
      <c r="S150">
        <v>0.35539531603749636</v>
      </c>
      <c r="T150">
        <v>0.6446046839625037</v>
      </c>
    </row>
    <row r="151" spans="1:20" hidden="1" x14ac:dyDescent="0.3">
      <c r="A151">
        <v>126</v>
      </c>
      <c r="B151">
        <v>0.34090942315715439</v>
      </c>
      <c r="C151">
        <v>0.65909057684284567</v>
      </c>
      <c r="R151">
        <v>127</v>
      </c>
      <c r="S151">
        <v>0.5996435168121661</v>
      </c>
      <c r="T151">
        <v>-0.5996435168121661</v>
      </c>
    </row>
    <row r="152" spans="1:20" ht="15" hidden="1" thickBot="1" x14ac:dyDescent="0.35">
      <c r="A152">
        <v>127</v>
      </c>
      <c r="B152">
        <v>0.60812485231039259</v>
      </c>
      <c r="C152">
        <v>-0.60812485231039259</v>
      </c>
      <c r="R152" s="19">
        <v>128</v>
      </c>
      <c r="S152" s="19">
        <v>0.48979793125097004</v>
      </c>
      <c r="T152" s="19">
        <v>0.51020206874902996</v>
      </c>
    </row>
    <row r="153" spans="1:20" ht="15" thickBot="1" x14ac:dyDescent="0.35">
      <c r="A153" s="19">
        <v>128</v>
      </c>
      <c r="B153" s="19">
        <v>0.49609410606887655</v>
      </c>
      <c r="C153" s="19">
        <v>0.50390589393112339</v>
      </c>
    </row>
    <row r="157" spans="1:20" x14ac:dyDescent="0.3">
      <c r="A157" t="s">
        <v>140</v>
      </c>
    </row>
    <row r="158" spans="1:20" ht="15" thickBot="1" x14ac:dyDescent="0.35"/>
    <row r="159" spans="1:20" x14ac:dyDescent="0.3">
      <c r="A159" s="21" t="s">
        <v>141</v>
      </c>
      <c r="B159" s="21"/>
    </row>
    <row r="160" spans="1:20" x14ac:dyDescent="0.3">
      <c r="A160" t="s">
        <v>142</v>
      </c>
      <c r="B160">
        <v>0.20180582229688193</v>
      </c>
    </row>
    <row r="161" spans="1:9" x14ac:dyDescent="0.3">
      <c r="A161" t="s">
        <v>143</v>
      </c>
      <c r="B161">
        <v>4.0725589912920683E-2</v>
      </c>
    </row>
    <row r="162" spans="1:9" x14ac:dyDescent="0.3">
      <c r="A162" t="s">
        <v>144</v>
      </c>
      <c r="B162">
        <v>1.7517338055975218E-2</v>
      </c>
    </row>
    <row r="163" spans="1:9" x14ac:dyDescent="0.3">
      <c r="A163" t="s">
        <v>145</v>
      </c>
      <c r="B163">
        <v>0.48872445409221177</v>
      </c>
    </row>
    <row r="164" spans="1:9" ht="15" thickBot="1" x14ac:dyDescent="0.35">
      <c r="A164" s="19" t="s">
        <v>146</v>
      </c>
      <c r="B164" s="19">
        <v>128</v>
      </c>
    </row>
    <row r="166" spans="1:9" ht="15" thickBot="1" x14ac:dyDescent="0.35">
      <c r="A166" t="s">
        <v>147</v>
      </c>
    </row>
    <row r="167" spans="1:9" x14ac:dyDescent="0.3">
      <c r="A167" s="20"/>
      <c r="B167" s="20" t="s">
        <v>148</v>
      </c>
      <c r="C167" s="20" t="s">
        <v>149</v>
      </c>
      <c r="D167" s="20" t="s">
        <v>150</v>
      </c>
      <c r="E167" s="20" t="s">
        <v>151</v>
      </c>
      <c r="F167" s="20" t="s">
        <v>152</v>
      </c>
    </row>
    <row r="168" spans="1:9" x14ac:dyDescent="0.3">
      <c r="A168" t="s">
        <v>153</v>
      </c>
      <c r="B168">
        <v>3</v>
      </c>
      <c r="C168">
        <v>1.2574025885614262</v>
      </c>
      <c r="D168">
        <v>0.41913419618714204</v>
      </c>
      <c r="E168">
        <v>1.7547892087672623</v>
      </c>
      <c r="F168">
        <v>0.15933131653800839</v>
      </c>
    </row>
    <row r="169" spans="1:9" x14ac:dyDescent="0.3">
      <c r="A169" t="s">
        <v>154</v>
      </c>
      <c r="B169">
        <v>124</v>
      </c>
      <c r="C169">
        <v>29.617597411438574</v>
      </c>
      <c r="D169">
        <v>0.23885159202773043</v>
      </c>
    </row>
    <row r="170" spans="1:9" ht="15" thickBot="1" x14ac:dyDescent="0.35">
      <c r="A170" s="19" t="s">
        <v>155</v>
      </c>
      <c r="B170" s="19">
        <v>127</v>
      </c>
      <c r="C170" s="19">
        <v>30.875</v>
      </c>
      <c r="D170" s="19"/>
      <c r="E170" s="19"/>
      <c r="F170" s="19"/>
    </row>
    <row r="171" spans="1:9" ht="15" thickBot="1" x14ac:dyDescent="0.35"/>
    <row r="172" spans="1:9" x14ac:dyDescent="0.3">
      <c r="A172" s="20"/>
      <c r="B172" s="20" t="s">
        <v>156</v>
      </c>
      <c r="C172" s="20" t="s">
        <v>145</v>
      </c>
      <c r="D172" s="20" t="s">
        <v>157</v>
      </c>
      <c r="E172" s="20" t="s">
        <v>158</v>
      </c>
      <c r="F172" s="20" t="s">
        <v>159</v>
      </c>
      <c r="G172" s="20" t="s">
        <v>160</v>
      </c>
      <c r="H172" s="20" t="s">
        <v>161</v>
      </c>
      <c r="I172" s="20" t="s">
        <v>162</v>
      </c>
    </row>
    <row r="173" spans="1:9" x14ac:dyDescent="0.3">
      <c r="A173" t="s">
        <v>163</v>
      </c>
      <c r="B173">
        <v>0.12450031659670624</v>
      </c>
      <c r="C173">
        <v>0.1615633328244355</v>
      </c>
      <c r="D173">
        <v>0.77059760045923187</v>
      </c>
      <c r="E173">
        <v>0.44241123747332312</v>
      </c>
      <c r="F173">
        <v>-0.19527877563511203</v>
      </c>
      <c r="G173">
        <v>0.44427940882852451</v>
      </c>
      <c r="H173">
        <v>-0.19527877563511203</v>
      </c>
      <c r="I173">
        <v>0.44427940882852451</v>
      </c>
    </row>
    <row r="174" spans="1:9" x14ac:dyDescent="0.3">
      <c r="A174" t="s">
        <v>10</v>
      </c>
      <c r="B174">
        <v>8.6456364947993369E-9</v>
      </c>
      <c r="C174">
        <v>4.6532066721909762E-9</v>
      </c>
      <c r="D174">
        <v>1.8579953790723234</v>
      </c>
      <c r="E174">
        <v>6.5541402530358908E-2</v>
      </c>
      <c r="F174">
        <v>-5.6436294992132521E-10</v>
      </c>
      <c r="G174">
        <v>1.7855635939519999E-8</v>
      </c>
      <c r="H174">
        <v>-5.6436294992132521E-10</v>
      </c>
      <c r="I174">
        <v>1.7855635939519999E-8</v>
      </c>
    </row>
    <row r="175" spans="1:9" x14ac:dyDescent="0.3">
      <c r="A175" t="s">
        <v>12</v>
      </c>
      <c r="B175">
        <v>1.3131241103211918E-9</v>
      </c>
      <c r="C175">
        <v>5.8289823844629406E-9</v>
      </c>
      <c r="D175">
        <v>0.22527501778377357</v>
      </c>
      <c r="E175">
        <v>0.82213617736832001</v>
      </c>
      <c r="F175">
        <v>-1.0224064823286284E-8</v>
      </c>
      <c r="G175">
        <v>1.2850313043928669E-8</v>
      </c>
      <c r="H175">
        <v>-1.0224064823286284E-8</v>
      </c>
      <c r="I175">
        <v>1.2850313043928669E-8</v>
      </c>
    </row>
    <row r="176" spans="1:9" ht="15" thickBot="1" x14ac:dyDescent="0.35">
      <c r="A176" s="19" t="s">
        <v>81</v>
      </c>
      <c r="B176" s="19">
        <v>5.1722273318490439E-9</v>
      </c>
      <c r="C176" s="19">
        <v>3.9145523979761035E-9</v>
      </c>
      <c r="D176" s="19">
        <v>1.3212819260059419</v>
      </c>
      <c r="E176" s="19">
        <v>0.18884023576659642</v>
      </c>
      <c r="F176" s="19">
        <v>-2.5757683948729278E-9</v>
      </c>
      <c r="G176" s="19">
        <v>1.2920223058571016E-8</v>
      </c>
      <c r="H176" s="19">
        <v>-2.5757683948729278E-9</v>
      </c>
      <c r="I176" s="19">
        <v>1.2920223058571016E-8</v>
      </c>
    </row>
    <row r="180" spans="1:3" x14ac:dyDescent="0.3">
      <c r="A180" t="s">
        <v>164</v>
      </c>
    </row>
    <row r="181" spans="1:3" ht="15" thickBot="1" x14ac:dyDescent="0.35"/>
    <row r="182" spans="1:3" x14ac:dyDescent="0.3">
      <c r="A182" s="20" t="s">
        <v>165</v>
      </c>
      <c r="B182" s="20" t="s">
        <v>166</v>
      </c>
      <c r="C182" s="20" t="s">
        <v>167</v>
      </c>
    </row>
    <row r="183" spans="1:3" x14ac:dyDescent="0.3">
      <c r="A183">
        <v>1</v>
      </c>
      <c r="B183">
        <v>0.47344709908009452</v>
      </c>
      <c r="C183">
        <v>0.52655290091990548</v>
      </c>
    </row>
    <row r="184" spans="1:3" x14ac:dyDescent="0.3">
      <c r="A184">
        <v>2</v>
      </c>
      <c r="B184">
        <v>0.35427425888889413</v>
      </c>
      <c r="C184">
        <v>-0.35427425888889413</v>
      </c>
    </row>
    <row r="185" spans="1:3" x14ac:dyDescent="0.3">
      <c r="A185">
        <v>3</v>
      </c>
      <c r="B185">
        <v>0.2654614741127761</v>
      </c>
      <c r="C185">
        <v>0.7345385258872239</v>
      </c>
    </row>
    <row r="186" spans="1:3" x14ac:dyDescent="0.3">
      <c r="A186">
        <v>4</v>
      </c>
      <c r="B186">
        <v>0.3987506307393221</v>
      </c>
      <c r="C186">
        <v>-0.3987506307393221</v>
      </c>
    </row>
    <row r="187" spans="1:3" x14ac:dyDescent="0.3">
      <c r="A187">
        <v>5</v>
      </c>
      <c r="B187">
        <v>0.33716043582756572</v>
      </c>
      <c r="C187">
        <v>-0.33716043582756572</v>
      </c>
    </row>
    <row r="188" spans="1:3" x14ac:dyDescent="0.3">
      <c r="A188">
        <v>6</v>
      </c>
      <c r="B188">
        <v>0.44167061807277719</v>
      </c>
      <c r="C188">
        <v>0.55832938192722281</v>
      </c>
    </row>
    <row r="189" spans="1:3" x14ac:dyDescent="0.3">
      <c r="A189">
        <v>7</v>
      </c>
      <c r="B189">
        <v>0.35772017830385638</v>
      </c>
      <c r="C189">
        <v>-0.35772017830385638</v>
      </c>
    </row>
    <row r="190" spans="1:3" x14ac:dyDescent="0.3">
      <c r="A190">
        <v>8</v>
      </c>
      <c r="B190">
        <v>0.48113862581067091</v>
      </c>
      <c r="C190">
        <v>0.51886137418932909</v>
      </c>
    </row>
    <row r="191" spans="1:3" x14ac:dyDescent="0.3">
      <c r="A191">
        <v>9</v>
      </c>
      <c r="B191">
        <v>0.22817404294198118</v>
      </c>
      <c r="C191">
        <v>-0.22817404294198118</v>
      </c>
    </row>
    <row r="192" spans="1:3" x14ac:dyDescent="0.3">
      <c r="A192">
        <v>10</v>
      </c>
      <c r="B192">
        <v>0.54146935575466193</v>
      </c>
      <c r="C192">
        <v>-0.54146935575466193</v>
      </c>
    </row>
    <row r="193" spans="1:3" x14ac:dyDescent="0.3">
      <c r="A193">
        <v>11</v>
      </c>
      <c r="B193">
        <v>0.28712727978684616</v>
      </c>
      <c r="C193">
        <v>-0.28712727978684616</v>
      </c>
    </row>
    <row r="194" spans="1:3" x14ac:dyDescent="0.3">
      <c r="A194">
        <v>12</v>
      </c>
      <c r="B194">
        <v>0.28750883363156787</v>
      </c>
      <c r="C194">
        <v>0.71249116636843213</v>
      </c>
    </row>
    <row r="195" spans="1:3" x14ac:dyDescent="0.3">
      <c r="A195">
        <v>13</v>
      </c>
      <c r="B195">
        <v>0.25158411208850839</v>
      </c>
      <c r="C195">
        <v>-0.25158411208850839</v>
      </c>
    </row>
    <row r="196" spans="1:3" x14ac:dyDescent="0.3">
      <c r="A196">
        <v>14</v>
      </c>
      <c r="B196">
        <v>0.45966428800158787</v>
      </c>
      <c r="C196">
        <v>0.54033571199841213</v>
      </c>
    </row>
    <row r="197" spans="1:3" x14ac:dyDescent="0.3">
      <c r="A197">
        <v>15</v>
      </c>
      <c r="B197">
        <v>0.47775836177918563</v>
      </c>
      <c r="C197">
        <v>0.52224163822081437</v>
      </c>
    </row>
    <row r="198" spans="1:3" x14ac:dyDescent="0.3">
      <c r="A198">
        <v>16</v>
      </c>
      <c r="B198">
        <v>0.32518666742205038</v>
      </c>
      <c r="C198">
        <v>-0.32518666742205038</v>
      </c>
    </row>
    <row r="199" spans="1:3" x14ac:dyDescent="0.3">
      <c r="A199">
        <v>17</v>
      </c>
      <c r="B199">
        <v>0.51925892447127953</v>
      </c>
      <c r="C199">
        <v>0.48074107552872047</v>
      </c>
    </row>
    <row r="200" spans="1:3" x14ac:dyDescent="0.3">
      <c r="A200">
        <v>18</v>
      </c>
      <c r="B200">
        <v>0.30793281681927237</v>
      </c>
      <c r="C200">
        <v>-0.30793281681927237</v>
      </c>
    </row>
    <row r="201" spans="1:3" x14ac:dyDescent="0.3">
      <c r="A201">
        <v>19</v>
      </c>
      <c r="B201">
        <v>0.35252207192636653</v>
      </c>
      <c r="C201">
        <v>0.64747792807363347</v>
      </c>
    </row>
    <row r="202" spans="1:3" x14ac:dyDescent="0.3">
      <c r="A202">
        <v>20</v>
      </c>
      <c r="B202">
        <v>0.45125821174918335</v>
      </c>
      <c r="C202">
        <v>-0.45125821174918335</v>
      </c>
    </row>
    <row r="203" spans="1:3" x14ac:dyDescent="0.3">
      <c r="A203">
        <v>21</v>
      </c>
      <c r="B203">
        <v>0.32682300929268526</v>
      </c>
      <c r="C203">
        <v>-0.32682300929268526</v>
      </c>
    </row>
    <row r="204" spans="1:3" x14ac:dyDescent="0.3">
      <c r="A204">
        <v>22</v>
      </c>
      <c r="B204">
        <v>0.2793248052234279</v>
      </c>
      <c r="C204">
        <v>-0.2793248052234279</v>
      </c>
    </row>
    <row r="205" spans="1:3" x14ac:dyDescent="0.3">
      <c r="A205">
        <v>23</v>
      </c>
      <c r="B205">
        <v>0.46283716964258576</v>
      </c>
      <c r="C205">
        <v>0.5371628303574143</v>
      </c>
    </row>
    <row r="206" spans="1:3" x14ac:dyDescent="0.3">
      <c r="A206">
        <v>24</v>
      </c>
      <c r="B206">
        <v>0.58394941915903742</v>
      </c>
      <c r="C206">
        <v>-0.58394941915903742</v>
      </c>
    </row>
    <row r="207" spans="1:3" x14ac:dyDescent="0.3">
      <c r="A207">
        <v>25</v>
      </c>
      <c r="B207">
        <v>0.52023041312064944</v>
      </c>
      <c r="C207">
        <v>-0.52023041312064944</v>
      </c>
    </row>
    <row r="208" spans="1:3" x14ac:dyDescent="0.3">
      <c r="A208">
        <v>26</v>
      </c>
      <c r="B208">
        <v>0.31124081894499289</v>
      </c>
      <c r="C208">
        <v>-0.31124081894499289</v>
      </c>
    </row>
    <row r="209" spans="1:3" x14ac:dyDescent="0.3">
      <c r="A209">
        <v>27</v>
      </c>
      <c r="B209">
        <v>0.3358873578771055</v>
      </c>
      <c r="C209">
        <v>-0.3358873578771055</v>
      </c>
    </row>
    <row r="210" spans="1:3" x14ac:dyDescent="0.3">
      <c r="A210">
        <v>28</v>
      </c>
      <c r="B210">
        <v>0.35499416377970283</v>
      </c>
      <c r="C210">
        <v>0.64500583622029717</v>
      </c>
    </row>
    <row r="211" spans="1:3" x14ac:dyDescent="0.3">
      <c r="A211">
        <v>29</v>
      </c>
      <c r="B211">
        <v>0.32942890744406478</v>
      </c>
      <c r="C211">
        <v>0.67057109255593517</v>
      </c>
    </row>
    <row r="212" spans="1:3" x14ac:dyDescent="0.3">
      <c r="A212">
        <v>30</v>
      </c>
      <c r="B212">
        <v>0.44819434446883805</v>
      </c>
      <c r="C212">
        <v>0.5518056555311619</v>
      </c>
    </row>
    <row r="213" spans="1:3" x14ac:dyDescent="0.3">
      <c r="A213">
        <v>31</v>
      </c>
      <c r="B213">
        <v>0.58394355264700537</v>
      </c>
      <c r="C213">
        <v>0.41605644735299463</v>
      </c>
    </row>
    <row r="214" spans="1:3" x14ac:dyDescent="0.3">
      <c r="A214">
        <v>32</v>
      </c>
      <c r="B214">
        <v>0.52438605647085845</v>
      </c>
      <c r="C214">
        <v>-0.52438605647085845</v>
      </c>
    </row>
    <row r="215" spans="1:3" x14ac:dyDescent="0.3">
      <c r="A215">
        <v>33</v>
      </c>
      <c r="B215">
        <v>0.49057834668472977</v>
      </c>
      <c r="C215">
        <v>0.50942165331527023</v>
      </c>
    </row>
    <row r="216" spans="1:3" x14ac:dyDescent="0.3">
      <c r="A216">
        <v>34</v>
      </c>
      <c r="B216">
        <v>0.34935819967456744</v>
      </c>
      <c r="C216">
        <v>-0.34935819967456744</v>
      </c>
    </row>
    <row r="217" spans="1:3" x14ac:dyDescent="0.3">
      <c r="A217">
        <v>35</v>
      </c>
      <c r="B217">
        <v>0.25725431001528221</v>
      </c>
      <c r="C217">
        <v>-0.25725431001528221</v>
      </c>
    </row>
    <row r="218" spans="1:3" x14ac:dyDescent="0.3">
      <c r="A218">
        <v>36</v>
      </c>
      <c r="B218">
        <v>0.324769007727091</v>
      </c>
      <c r="C218">
        <v>-0.324769007727091</v>
      </c>
    </row>
    <row r="219" spans="1:3" x14ac:dyDescent="0.3">
      <c r="A219">
        <v>37</v>
      </c>
      <c r="B219">
        <v>0.33253326077596818</v>
      </c>
      <c r="C219">
        <v>0.66746673922403188</v>
      </c>
    </row>
    <row r="220" spans="1:3" x14ac:dyDescent="0.3">
      <c r="A220">
        <v>38</v>
      </c>
      <c r="B220">
        <v>0.40002446880364151</v>
      </c>
      <c r="C220">
        <v>-0.40002446880364151</v>
      </c>
    </row>
    <row r="221" spans="1:3" x14ac:dyDescent="0.3">
      <c r="A221">
        <v>39</v>
      </c>
      <c r="B221">
        <v>0.41191082568189047</v>
      </c>
      <c r="C221">
        <v>0.58808917431810959</v>
      </c>
    </row>
    <row r="222" spans="1:3" x14ac:dyDescent="0.3">
      <c r="A222">
        <v>40</v>
      </c>
      <c r="B222">
        <v>0.50214776764385105</v>
      </c>
      <c r="C222">
        <v>0.49785223235614895</v>
      </c>
    </row>
    <row r="223" spans="1:3" x14ac:dyDescent="0.3">
      <c r="A223">
        <v>41</v>
      </c>
      <c r="B223">
        <v>0.36216470652690524</v>
      </c>
      <c r="C223">
        <v>-0.36216470652690524</v>
      </c>
    </row>
    <row r="224" spans="1:3" x14ac:dyDescent="0.3">
      <c r="A224">
        <v>42</v>
      </c>
      <c r="B224">
        <v>0.61662704092059584</v>
      </c>
      <c r="C224">
        <v>0.38337295907940416</v>
      </c>
    </row>
    <row r="225" spans="1:3" x14ac:dyDescent="0.3">
      <c r="A225">
        <v>43</v>
      </c>
      <c r="B225">
        <v>0.25450963232250667</v>
      </c>
      <c r="C225">
        <v>-0.25450963232250667</v>
      </c>
    </row>
    <row r="226" spans="1:3" x14ac:dyDescent="0.3">
      <c r="A226">
        <v>44</v>
      </c>
      <c r="B226">
        <v>0.48434807022375687</v>
      </c>
      <c r="C226">
        <v>0.51565192977624319</v>
      </c>
    </row>
    <row r="227" spans="1:3" x14ac:dyDescent="0.3">
      <c r="A227">
        <v>45</v>
      </c>
      <c r="B227">
        <v>0.2710047672390597</v>
      </c>
      <c r="C227">
        <v>-0.2710047672390597</v>
      </c>
    </row>
    <row r="228" spans="1:3" x14ac:dyDescent="0.3">
      <c r="A228">
        <v>46</v>
      </c>
      <c r="B228">
        <v>0.45381835669079729</v>
      </c>
      <c r="C228">
        <v>0.54618164330920271</v>
      </c>
    </row>
    <row r="229" spans="1:3" x14ac:dyDescent="0.3">
      <c r="A229">
        <v>47</v>
      </c>
      <c r="B229">
        <v>0.49559204333437401</v>
      </c>
      <c r="C229">
        <v>-0.49559204333437401</v>
      </c>
    </row>
    <row r="230" spans="1:3" x14ac:dyDescent="0.3">
      <c r="A230">
        <v>48</v>
      </c>
      <c r="B230">
        <v>0.41611048371169651</v>
      </c>
      <c r="C230">
        <v>-0.41611048371169651</v>
      </c>
    </row>
    <row r="231" spans="1:3" x14ac:dyDescent="0.3">
      <c r="A231">
        <v>49</v>
      </c>
      <c r="B231">
        <v>0.55843541531140417</v>
      </c>
      <c r="C231">
        <v>-0.55843541531140417</v>
      </c>
    </row>
    <row r="232" spans="1:3" x14ac:dyDescent="0.3">
      <c r="A232">
        <v>50</v>
      </c>
      <c r="B232">
        <v>0.33429836767526999</v>
      </c>
      <c r="C232">
        <v>-0.33429836767526999</v>
      </c>
    </row>
    <row r="233" spans="1:3" x14ac:dyDescent="0.3">
      <c r="A233">
        <v>51</v>
      </c>
      <c r="B233">
        <v>0.53715597932789083</v>
      </c>
      <c r="C233">
        <v>-0.53715597932789083</v>
      </c>
    </row>
    <row r="234" spans="1:3" x14ac:dyDescent="0.3">
      <c r="A234">
        <v>52</v>
      </c>
      <c r="B234">
        <v>0.5113462555880125</v>
      </c>
      <c r="C234">
        <v>0.4886537444119875</v>
      </c>
    </row>
    <row r="235" spans="1:3" x14ac:dyDescent="0.3">
      <c r="A235">
        <v>53</v>
      </c>
      <c r="B235">
        <v>0.35729125366059827</v>
      </c>
      <c r="C235">
        <v>0.64270874633940167</v>
      </c>
    </row>
    <row r="236" spans="1:3" x14ac:dyDescent="0.3">
      <c r="A236">
        <v>54</v>
      </c>
      <c r="B236">
        <v>0.51392632988735854</v>
      </c>
      <c r="C236">
        <v>-0.51392632988735854</v>
      </c>
    </row>
    <row r="237" spans="1:3" x14ac:dyDescent="0.3">
      <c r="A237">
        <v>55</v>
      </c>
      <c r="B237">
        <v>0.41780479093449052</v>
      </c>
      <c r="C237">
        <v>0.58219520906550948</v>
      </c>
    </row>
    <row r="238" spans="1:3" x14ac:dyDescent="0.3">
      <c r="A238">
        <v>56</v>
      </c>
      <c r="B238">
        <v>0.42494986072281249</v>
      </c>
      <c r="C238">
        <v>-0.42494986072281249</v>
      </c>
    </row>
    <row r="239" spans="1:3" x14ac:dyDescent="0.3">
      <c r="A239">
        <v>57</v>
      </c>
      <c r="B239">
        <v>0.4892558116417921</v>
      </c>
      <c r="C239">
        <v>-0.4892558116417921</v>
      </c>
    </row>
    <row r="240" spans="1:3" x14ac:dyDescent="0.3">
      <c r="A240">
        <v>58</v>
      </c>
      <c r="B240">
        <v>0.44246135723772284</v>
      </c>
      <c r="C240">
        <v>-0.44246135723772284</v>
      </c>
    </row>
    <row r="241" spans="1:3" x14ac:dyDescent="0.3">
      <c r="A241">
        <v>59</v>
      </c>
      <c r="B241">
        <v>0.50089836993341907</v>
      </c>
      <c r="C241">
        <v>0.49910163006658093</v>
      </c>
    </row>
    <row r="242" spans="1:3" x14ac:dyDescent="0.3">
      <c r="A242">
        <v>60</v>
      </c>
      <c r="B242">
        <v>0.46722961695787035</v>
      </c>
      <c r="C242">
        <v>0.53277038304212965</v>
      </c>
    </row>
    <row r="243" spans="1:3" x14ac:dyDescent="0.3">
      <c r="A243">
        <v>61</v>
      </c>
      <c r="B243">
        <v>0.28193812040813693</v>
      </c>
      <c r="C243">
        <v>-0.28193812040813693</v>
      </c>
    </row>
    <row r="244" spans="1:3" x14ac:dyDescent="0.3">
      <c r="A244">
        <v>62</v>
      </c>
      <c r="B244">
        <v>0.56908807014384211</v>
      </c>
      <c r="C244">
        <v>0.43091192985615789</v>
      </c>
    </row>
    <row r="245" spans="1:3" x14ac:dyDescent="0.3">
      <c r="A245">
        <v>63</v>
      </c>
      <c r="B245">
        <v>0.56326156496536295</v>
      </c>
      <c r="C245">
        <v>-0.56326156496536295</v>
      </c>
    </row>
    <row r="246" spans="1:3" x14ac:dyDescent="0.3">
      <c r="A246">
        <v>64</v>
      </c>
      <c r="B246">
        <v>0.57474115308747853</v>
      </c>
      <c r="C246">
        <v>0.42525884691252147</v>
      </c>
    </row>
    <row r="247" spans="1:3" x14ac:dyDescent="0.3">
      <c r="A247">
        <v>65</v>
      </c>
      <c r="B247">
        <v>0.43333509667790848</v>
      </c>
      <c r="C247">
        <v>0.56666490332209152</v>
      </c>
    </row>
    <row r="248" spans="1:3" x14ac:dyDescent="0.3">
      <c r="A248">
        <v>66</v>
      </c>
      <c r="B248">
        <v>0.25369907864978192</v>
      </c>
      <c r="C248">
        <v>-0.25369907864978192</v>
      </c>
    </row>
    <row r="249" spans="1:3" x14ac:dyDescent="0.3">
      <c r="A249">
        <v>67</v>
      </c>
      <c r="B249">
        <v>0.38960957466971285</v>
      </c>
      <c r="C249">
        <v>0.6103904253302872</v>
      </c>
    </row>
    <row r="250" spans="1:3" x14ac:dyDescent="0.3">
      <c r="A250">
        <v>68</v>
      </c>
      <c r="B250">
        <v>0.31557466484342317</v>
      </c>
      <c r="C250">
        <v>-0.31557466484342317</v>
      </c>
    </row>
    <row r="251" spans="1:3" x14ac:dyDescent="0.3">
      <c r="A251">
        <v>69</v>
      </c>
      <c r="B251">
        <v>0.26571036478047427</v>
      </c>
      <c r="C251">
        <v>0.73428963521952573</v>
      </c>
    </row>
    <row r="252" spans="1:3" x14ac:dyDescent="0.3">
      <c r="A252">
        <v>70</v>
      </c>
      <c r="B252">
        <v>0.46646223882182958</v>
      </c>
      <c r="C252">
        <v>-0.46646223882182958</v>
      </c>
    </row>
    <row r="253" spans="1:3" x14ac:dyDescent="0.3">
      <c r="A253">
        <v>71</v>
      </c>
      <c r="B253">
        <v>0.41987741907158305</v>
      </c>
      <c r="C253">
        <v>-0.41987741907158305</v>
      </c>
    </row>
    <row r="254" spans="1:3" x14ac:dyDescent="0.3">
      <c r="A254">
        <v>72</v>
      </c>
      <c r="B254">
        <v>0.30154137090102806</v>
      </c>
      <c r="C254">
        <v>-0.30154137090102806</v>
      </c>
    </row>
    <row r="255" spans="1:3" x14ac:dyDescent="0.3">
      <c r="A255">
        <v>73</v>
      </c>
      <c r="B255">
        <v>0.32925290642136795</v>
      </c>
      <c r="C255">
        <v>0.67074709357863205</v>
      </c>
    </row>
    <row r="256" spans="1:3" x14ac:dyDescent="0.3">
      <c r="A256">
        <v>74</v>
      </c>
      <c r="B256">
        <v>0.44061822965998998</v>
      </c>
      <c r="C256">
        <v>-0.44061822965998998</v>
      </c>
    </row>
    <row r="257" spans="1:3" x14ac:dyDescent="0.3">
      <c r="A257">
        <v>75</v>
      </c>
      <c r="B257">
        <v>0.3438184452553244</v>
      </c>
      <c r="C257">
        <v>-0.3438184452553244</v>
      </c>
    </row>
    <row r="258" spans="1:3" x14ac:dyDescent="0.3">
      <c r="A258">
        <v>76</v>
      </c>
      <c r="B258">
        <v>0.45853312486753689</v>
      </c>
      <c r="C258">
        <v>0.54146687513246317</v>
      </c>
    </row>
    <row r="259" spans="1:3" x14ac:dyDescent="0.3">
      <c r="A259">
        <v>77</v>
      </c>
      <c r="B259">
        <v>0.27340208889871909</v>
      </c>
      <c r="C259">
        <v>-0.27340208889871909</v>
      </c>
    </row>
    <row r="260" spans="1:3" x14ac:dyDescent="0.3">
      <c r="A260">
        <v>78</v>
      </c>
      <c r="B260">
        <v>0.30583793333834564</v>
      </c>
      <c r="C260">
        <v>0.69416206666165436</v>
      </c>
    </row>
    <row r="261" spans="1:3" x14ac:dyDescent="0.3">
      <c r="A261">
        <v>79</v>
      </c>
      <c r="B261">
        <v>0.41967104118206922</v>
      </c>
      <c r="C261">
        <v>-0.41967104118206922</v>
      </c>
    </row>
    <row r="262" spans="1:3" x14ac:dyDescent="0.3">
      <c r="A262">
        <v>80</v>
      </c>
      <c r="B262">
        <v>0.55383913921501049</v>
      </c>
      <c r="C262">
        <v>-0.55383913921501049</v>
      </c>
    </row>
    <row r="263" spans="1:3" x14ac:dyDescent="0.3">
      <c r="A263">
        <v>81</v>
      </c>
      <c r="B263">
        <v>0.3851968011650333</v>
      </c>
      <c r="C263">
        <v>-0.3851968011650333</v>
      </c>
    </row>
    <row r="264" spans="1:3" x14ac:dyDescent="0.3">
      <c r="A264">
        <v>82</v>
      </c>
      <c r="B264">
        <v>0.23349646635869481</v>
      </c>
      <c r="C264">
        <v>-0.23349646635869481</v>
      </c>
    </row>
    <row r="265" spans="1:3" x14ac:dyDescent="0.3">
      <c r="A265">
        <v>83</v>
      </c>
      <c r="B265">
        <v>0.38271704469658396</v>
      </c>
      <c r="C265">
        <v>0.61728295530341604</v>
      </c>
    </row>
    <row r="266" spans="1:3" x14ac:dyDescent="0.3">
      <c r="A266">
        <v>84</v>
      </c>
      <c r="B266">
        <v>0.2269116126246952</v>
      </c>
      <c r="C266">
        <v>-0.2269116126246952</v>
      </c>
    </row>
    <row r="267" spans="1:3" x14ac:dyDescent="0.3">
      <c r="A267">
        <v>85</v>
      </c>
      <c r="B267">
        <v>0.32579437863377947</v>
      </c>
      <c r="C267">
        <v>-0.32579437863377947</v>
      </c>
    </row>
    <row r="268" spans="1:3" x14ac:dyDescent="0.3">
      <c r="A268">
        <v>86</v>
      </c>
      <c r="B268">
        <v>0.54013139420345846</v>
      </c>
      <c r="C268">
        <v>-0.54013139420345846</v>
      </c>
    </row>
    <row r="269" spans="1:3" x14ac:dyDescent="0.3">
      <c r="A269">
        <v>87</v>
      </c>
      <c r="B269">
        <v>0.44933744541052689</v>
      </c>
      <c r="C269">
        <v>0.55066255458947311</v>
      </c>
    </row>
    <row r="270" spans="1:3" x14ac:dyDescent="0.3">
      <c r="A270">
        <v>88</v>
      </c>
      <c r="B270">
        <v>0.59989544072270606</v>
      </c>
      <c r="C270">
        <v>0.40010455927729394</v>
      </c>
    </row>
    <row r="271" spans="1:3" x14ac:dyDescent="0.3">
      <c r="A271">
        <v>89</v>
      </c>
      <c r="B271">
        <v>0.49184631640633858</v>
      </c>
      <c r="C271">
        <v>-0.49184631640633858</v>
      </c>
    </row>
    <row r="272" spans="1:3" x14ac:dyDescent="0.3">
      <c r="A272">
        <v>90</v>
      </c>
      <c r="B272">
        <v>0.31306783373000818</v>
      </c>
      <c r="C272">
        <v>-0.31306783373000818</v>
      </c>
    </row>
    <row r="273" spans="1:3" x14ac:dyDescent="0.3">
      <c r="A273">
        <v>91</v>
      </c>
      <c r="B273">
        <v>0.46575328381562797</v>
      </c>
      <c r="C273">
        <v>0.53424671618437203</v>
      </c>
    </row>
    <row r="274" spans="1:3" x14ac:dyDescent="0.3">
      <c r="A274">
        <v>92</v>
      </c>
      <c r="B274">
        <v>0.48685686131168221</v>
      </c>
      <c r="C274">
        <v>-0.48685686131168221</v>
      </c>
    </row>
    <row r="275" spans="1:3" x14ac:dyDescent="0.3">
      <c r="A275">
        <v>93</v>
      </c>
      <c r="B275">
        <v>0.25767406304418394</v>
      </c>
      <c r="C275">
        <v>-0.25767406304418394</v>
      </c>
    </row>
    <row r="276" spans="1:3" x14ac:dyDescent="0.3">
      <c r="A276">
        <v>94</v>
      </c>
      <c r="B276">
        <v>0.41132834519125722</v>
      </c>
      <c r="C276">
        <v>-0.41132834519125722</v>
      </c>
    </row>
    <row r="277" spans="1:3" x14ac:dyDescent="0.3">
      <c r="A277">
        <v>95</v>
      </c>
      <c r="B277">
        <v>0.55943763242482136</v>
      </c>
      <c r="C277">
        <v>0.44056236757517864</v>
      </c>
    </row>
    <row r="278" spans="1:3" x14ac:dyDescent="0.3">
      <c r="A278">
        <v>96</v>
      </c>
      <c r="B278">
        <v>0.50716986436254463</v>
      </c>
      <c r="C278">
        <v>0.49283013563745537</v>
      </c>
    </row>
    <row r="279" spans="1:3" x14ac:dyDescent="0.3">
      <c r="A279">
        <v>97</v>
      </c>
      <c r="B279">
        <v>0.32945763447994547</v>
      </c>
      <c r="C279">
        <v>-0.32945763447994547</v>
      </c>
    </row>
    <row r="280" spans="1:3" x14ac:dyDescent="0.3">
      <c r="A280">
        <v>98</v>
      </c>
      <c r="B280">
        <v>0.4308726413901518</v>
      </c>
      <c r="C280">
        <v>-0.4308726413901518</v>
      </c>
    </row>
    <row r="281" spans="1:3" x14ac:dyDescent="0.3">
      <c r="A281">
        <v>99</v>
      </c>
      <c r="B281">
        <v>0.42353228158828132</v>
      </c>
      <c r="C281">
        <v>0.57646771841171862</v>
      </c>
    </row>
    <row r="282" spans="1:3" x14ac:dyDescent="0.3">
      <c r="A282">
        <v>100</v>
      </c>
      <c r="B282">
        <v>0.2797462313564239</v>
      </c>
      <c r="C282">
        <v>-0.2797462313564239</v>
      </c>
    </row>
    <row r="283" spans="1:3" x14ac:dyDescent="0.3">
      <c r="A283">
        <v>101</v>
      </c>
      <c r="B283">
        <v>0.30499581778311108</v>
      </c>
      <c r="C283">
        <v>0.69500418221688887</v>
      </c>
    </row>
    <row r="284" spans="1:3" x14ac:dyDescent="0.3">
      <c r="A284">
        <v>102</v>
      </c>
      <c r="B284">
        <v>0.47859256593911381</v>
      </c>
      <c r="C284">
        <v>-0.47859256593911381</v>
      </c>
    </row>
    <row r="285" spans="1:3" x14ac:dyDescent="0.3">
      <c r="A285">
        <v>103</v>
      </c>
      <c r="B285">
        <v>0.28119730684110794</v>
      </c>
      <c r="C285">
        <v>-0.28119730684110794</v>
      </c>
    </row>
    <row r="286" spans="1:3" x14ac:dyDescent="0.3">
      <c r="A286">
        <v>104</v>
      </c>
      <c r="B286">
        <v>0.43718958370258054</v>
      </c>
      <c r="C286">
        <v>-0.43718958370258054</v>
      </c>
    </row>
    <row r="287" spans="1:3" x14ac:dyDescent="0.3">
      <c r="A287">
        <v>105</v>
      </c>
      <c r="B287">
        <v>0.28653731640268038</v>
      </c>
      <c r="C287">
        <v>0.71346268359731968</v>
      </c>
    </row>
    <row r="288" spans="1:3" x14ac:dyDescent="0.3">
      <c r="A288">
        <v>106</v>
      </c>
      <c r="B288">
        <v>0.46839241390620368</v>
      </c>
      <c r="C288">
        <v>0.53160758609379632</v>
      </c>
    </row>
    <row r="289" spans="1:3" x14ac:dyDescent="0.3">
      <c r="A289">
        <v>107</v>
      </c>
      <c r="B289">
        <v>0.49733698635493284</v>
      </c>
      <c r="C289">
        <v>-0.49733698635493284</v>
      </c>
    </row>
    <row r="290" spans="1:3" x14ac:dyDescent="0.3">
      <c r="A290">
        <v>108</v>
      </c>
      <c r="B290">
        <v>0.26344952083592715</v>
      </c>
      <c r="C290">
        <v>-0.26344952083592715</v>
      </c>
    </row>
    <row r="291" spans="1:3" x14ac:dyDescent="0.3">
      <c r="A291">
        <v>109</v>
      </c>
      <c r="B291">
        <v>0.37558660380093001</v>
      </c>
      <c r="C291">
        <v>-0.37558660380093001</v>
      </c>
    </row>
    <row r="292" spans="1:3" x14ac:dyDescent="0.3">
      <c r="A292">
        <v>110</v>
      </c>
      <c r="B292">
        <v>0.25051530392916033</v>
      </c>
      <c r="C292">
        <v>0.74948469607083967</v>
      </c>
    </row>
    <row r="293" spans="1:3" x14ac:dyDescent="0.3">
      <c r="A293">
        <v>111</v>
      </c>
      <c r="B293">
        <v>0.42820196710944125</v>
      </c>
      <c r="C293">
        <v>-0.42820196710944125</v>
      </c>
    </row>
    <row r="294" spans="1:3" x14ac:dyDescent="0.3">
      <c r="A294">
        <v>112</v>
      </c>
      <c r="B294">
        <v>0.51006860381101138</v>
      </c>
      <c r="C294">
        <v>0.48993139618898862</v>
      </c>
    </row>
    <row r="295" spans="1:3" x14ac:dyDescent="0.3">
      <c r="A295">
        <v>113</v>
      </c>
      <c r="B295">
        <v>0.33946656776582473</v>
      </c>
      <c r="C295">
        <v>0.66053343223417527</v>
      </c>
    </row>
    <row r="296" spans="1:3" x14ac:dyDescent="0.3">
      <c r="A296">
        <v>114</v>
      </c>
      <c r="B296">
        <v>0.36732053163470973</v>
      </c>
      <c r="C296">
        <v>-0.36732053163470973</v>
      </c>
    </row>
    <row r="297" spans="1:3" x14ac:dyDescent="0.3">
      <c r="A297">
        <v>115</v>
      </c>
      <c r="B297">
        <v>0.39869551880189091</v>
      </c>
      <c r="C297">
        <v>0.60130448119810909</v>
      </c>
    </row>
    <row r="298" spans="1:3" x14ac:dyDescent="0.3">
      <c r="A298">
        <v>116</v>
      </c>
      <c r="B298">
        <v>0.35885949687895624</v>
      </c>
      <c r="C298">
        <v>-0.35885949687895624</v>
      </c>
    </row>
    <row r="299" spans="1:3" x14ac:dyDescent="0.3">
      <c r="A299">
        <v>117</v>
      </c>
      <c r="B299">
        <v>0.32203720997376151</v>
      </c>
      <c r="C299">
        <v>0.67796279002623849</v>
      </c>
    </row>
    <row r="300" spans="1:3" x14ac:dyDescent="0.3">
      <c r="A300">
        <v>118</v>
      </c>
      <c r="B300">
        <v>0.40146487627097571</v>
      </c>
      <c r="C300">
        <v>-0.40146487627097571</v>
      </c>
    </row>
    <row r="301" spans="1:3" x14ac:dyDescent="0.3">
      <c r="A301">
        <v>119</v>
      </c>
      <c r="B301">
        <v>0.35427387018995282</v>
      </c>
      <c r="C301">
        <v>-0.35427387018995282</v>
      </c>
    </row>
    <row r="302" spans="1:3" x14ac:dyDescent="0.3">
      <c r="A302">
        <v>120</v>
      </c>
      <c r="B302">
        <v>0.54134332502855709</v>
      </c>
      <c r="C302">
        <v>-0.54134332502855709</v>
      </c>
    </row>
    <row r="303" spans="1:3" x14ac:dyDescent="0.3">
      <c r="A303">
        <v>121</v>
      </c>
      <c r="B303">
        <v>0.41586149762702418</v>
      </c>
      <c r="C303">
        <v>-0.41586149762702418</v>
      </c>
    </row>
    <row r="304" spans="1:3" x14ac:dyDescent="0.3">
      <c r="A304">
        <v>122</v>
      </c>
      <c r="B304">
        <v>0.55011819037051013</v>
      </c>
      <c r="C304">
        <v>-0.55011819037051013</v>
      </c>
    </row>
    <row r="305" spans="1:3" x14ac:dyDescent="0.3">
      <c r="A305">
        <v>123</v>
      </c>
      <c r="B305">
        <v>0.4701862672421071</v>
      </c>
      <c r="C305">
        <v>0.5298137327578929</v>
      </c>
    </row>
    <row r="306" spans="1:3" x14ac:dyDescent="0.3">
      <c r="A306">
        <v>124</v>
      </c>
      <c r="B306">
        <v>0.49108650798613657</v>
      </c>
      <c r="C306">
        <v>-0.49108650798613657</v>
      </c>
    </row>
    <row r="307" spans="1:3" x14ac:dyDescent="0.3">
      <c r="A307">
        <v>125</v>
      </c>
      <c r="B307">
        <v>0.29732490573899895</v>
      </c>
      <c r="C307">
        <v>-0.29732490573899895</v>
      </c>
    </row>
    <row r="308" spans="1:3" x14ac:dyDescent="0.3">
      <c r="A308">
        <v>126</v>
      </c>
      <c r="B308">
        <v>0.4227085662216255</v>
      </c>
      <c r="C308">
        <v>0.57729143377837455</v>
      </c>
    </row>
    <row r="309" spans="1:3" x14ac:dyDescent="0.3">
      <c r="A309">
        <v>127</v>
      </c>
      <c r="B309">
        <v>0.57855508179052706</v>
      </c>
      <c r="C309">
        <v>-0.57855508179052706</v>
      </c>
    </row>
    <row r="310" spans="1:3" ht="15" thickBot="1" x14ac:dyDescent="0.35">
      <c r="A310" s="19">
        <v>128</v>
      </c>
      <c r="B310" s="19">
        <v>0.4104853951518167</v>
      </c>
      <c r="C310" s="19">
        <v>0.5895146048481833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E522-55F6-42B9-85AE-9F43E923EF57}">
  <dimension ref="A1:M310"/>
  <sheetViews>
    <sheetView workbookViewId="0">
      <selection activeCell="F163" sqref="F163"/>
    </sheetView>
  </sheetViews>
  <sheetFormatPr defaultColWidth="8.6640625" defaultRowHeight="14.4" x14ac:dyDescent="0.3"/>
  <cols>
    <col min="1" max="1" width="17.44140625" bestFit="1" customWidth="1"/>
    <col min="2" max="2" width="22.44140625" bestFit="1" customWidth="1"/>
    <col min="12" max="12" width="18.33203125" bestFit="1" customWidth="1"/>
  </cols>
  <sheetData>
    <row r="1" spans="1:9" x14ac:dyDescent="0.3">
      <c r="A1" t="s">
        <v>140</v>
      </c>
    </row>
    <row r="2" spans="1:9" ht="15" thickBot="1" x14ac:dyDescent="0.35"/>
    <row r="3" spans="1:9" x14ac:dyDescent="0.3">
      <c r="A3" s="21" t="s">
        <v>141</v>
      </c>
      <c r="B3" s="21"/>
    </row>
    <row r="4" spans="1:9" x14ac:dyDescent="0.3">
      <c r="A4" t="s">
        <v>142</v>
      </c>
      <c r="B4">
        <v>0.15117602413933617</v>
      </c>
    </row>
    <row r="5" spans="1:9" x14ac:dyDescent="0.3">
      <c r="A5" t="s">
        <v>143</v>
      </c>
      <c r="B5">
        <v>2.2854190274577156E-2</v>
      </c>
    </row>
    <row r="6" spans="1:9" x14ac:dyDescent="0.3">
      <c r="A6" t="s">
        <v>144</v>
      </c>
      <c r="B6">
        <v>7.2198573189703906E-3</v>
      </c>
    </row>
    <row r="7" spans="1:9" x14ac:dyDescent="0.3">
      <c r="A7" t="s">
        <v>145</v>
      </c>
      <c r="B7">
        <v>0.49127895843622227</v>
      </c>
    </row>
    <row r="8" spans="1:9" ht="15" thickBot="1" x14ac:dyDescent="0.35">
      <c r="A8" s="19" t="s">
        <v>146</v>
      </c>
      <c r="B8" s="19">
        <v>128</v>
      </c>
    </row>
    <row r="10" spans="1:9" ht="15" thickBot="1" x14ac:dyDescent="0.35">
      <c r="A10" t="s">
        <v>147</v>
      </c>
    </row>
    <row r="11" spans="1:9" x14ac:dyDescent="0.3">
      <c r="A11" s="20"/>
      <c r="B11" s="20" t="s">
        <v>148</v>
      </c>
      <c r="C11" s="20" t="s">
        <v>149</v>
      </c>
      <c r="D11" s="20" t="s">
        <v>150</v>
      </c>
      <c r="E11" s="20" t="s">
        <v>151</v>
      </c>
      <c r="F11" s="20" t="s">
        <v>152</v>
      </c>
    </row>
    <row r="12" spans="1:9" x14ac:dyDescent="0.3">
      <c r="A12" t="s">
        <v>153</v>
      </c>
      <c r="B12">
        <v>2</v>
      </c>
      <c r="C12">
        <v>0.70562312472756972</v>
      </c>
      <c r="D12">
        <v>0.35281156236378486</v>
      </c>
      <c r="E12">
        <v>1.4617950340107868</v>
      </c>
      <c r="F12">
        <v>0.23575497943003709</v>
      </c>
    </row>
    <row r="13" spans="1:9" x14ac:dyDescent="0.3">
      <c r="A13" t="s">
        <v>154</v>
      </c>
      <c r="B13">
        <v>125</v>
      </c>
      <c r="C13">
        <v>30.16937687527243</v>
      </c>
      <c r="D13">
        <v>0.24135501500217943</v>
      </c>
    </row>
    <row r="14" spans="1:9" ht="15" thickBot="1" x14ac:dyDescent="0.35">
      <c r="A14" s="19" t="s">
        <v>155</v>
      </c>
      <c r="B14" s="19">
        <v>127</v>
      </c>
      <c r="C14" s="19">
        <v>30.875</v>
      </c>
      <c r="D14" s="19"/>
      <c r="E14" s="19"/>
      <c r="F14" s="19"/>
    </row>
    <row r="15" spans="1:9" ht="15" thickBot="1" x14ac:dyDescent="0.35"/>
    <row r="16" spans="1:9" x14ac:dyDescent="0.3">
      <c r="A16" s="20"/>
      <c r="B16" s="20" t="s">
        <v>156</v>
      </c>
      <c r="C16" s="20" t="s">
        <v>145</v>
      </c>
      <c r="D16" s="20" t="s">
        <v>157</v>
      </c>
      <c r="E16" s="20" t="s">
        <v>158</v>
      </c>
      <c r="F16" s="20" t="s">
        <v>159</v>
      </c>
      <c r="G16" s="20" t="s">
        <v>160</v>
      </c>
      <c r="H16" s="20" t="s">
        <v>161</v>
      </c>
      <c r="I16" s="20" t="s">
        <v>162</v>
      </c>
    </row>
    <row r="17" spans="1:13" x14ac:dyDescent="0.3">
      <c r="A17" t="s">
        <v>163</v>
      </c>
      <c r="B17">
        <v>0.25407846019307562</v>
      </c>
      <c r="C17">
        <v>0.14074482162667434</v>
      </c>
      <c r="D17">
        <v>1.8052419780460467</v>
      </c>
      <c r="E17">
        <v>7.3443762919725375E-2</v>
      </c>
      <c r="F17">
        <v>-2.447300956482773E-2</v>
      </c>
      <c r="G17">
        <v>0.53262992995097891</v>
      </c>
      <c r="H17">
        <v>-2.447300956482773E-2</v>
      </c>
      <c r="I17">
        <v>0.53262992995097891</v>
      </c>
    </row>
    <row r="18" spans="1:13" x14ac:dyDescent="0.3">
      <c r="A18" t="s">
        <v>11</v>
      </c>
      <c r="B18">
        <v>1.4781444441719833</v>
      </c>
      <c r="C18">
        <v>0.86780267153843316</v>
      </c>
      <c r="D18">
        <v>1.7033186145319668</v>
      </c>
      <c r="E18">
        <v>9.0993503421216843E-2</v>
      </c>
      <c r="F18">
        <v>-0.23934474529211203</v>
      </c>
      <c r="G18">
        <v>3.1956336336360787</v>
      </c>
      <c r="H18">
        <v>-0.23934474529211203</v>
      </c>
      <c r="I18">
        <v>3.1956336336360787</v>
      </c>
    </row>
    <row r="19" spans="1:13" ht="15" thickBot="1" x14ac:dyDescent="0.35">
      <c r="A19" s="19" t="s">
        <v>13</v>
      </c>
      <c r="B19" s="19">
        <v>0.44970290777227973</v>
      </c>
      <c r="C19" s="19">
        <v>1.1126458956341516</v>
      </c>
      <c r="D19" s="19">
        <v>0.40417432854140167</v>
      </c>
      <c r="E19" s="19">
        <v>0.68677521273828834</v>
      </c>
      <c r="F19" s="19">
        <v>-1.7523614095287061</v>
      </c>
      <c r="G19" s="19">
        <v>2.6517672250732658</v>
      </c>
      <c r="H19" s="19">
        <v>-1.7523614095287061</v>
      </c>
      <c r="I19" s="19">
        <v>2.6517672250732658</v>
      </c>
    </row>
    <row r="21" spans="1:13" x14ac:dyDescent="0.3">
      <c r="L21" t="s">
        <v>168</v>
      </c>
      <c r="M21">
        <f>1.47814444417198/100</f>
        <v>1.4781444441719799E-2</v>
      </c>
    </row>
    <row r="22" spans="1:13" ht="15" thickBot="1" x14ac:dyDescent="0.35">
      <c r="L22" t="s">
        <v>169</v>
      </c>
      <c r="M22" s="19">
        <f>0.44970290777228/100</f>
        <v>4.4970290777228E-3</v>
      </c>
    </row>
    <row r="23" spans="1:13" x14ac:dyDescent="0.3">
      <c r="A23" t="s">
        <v>164</v>
      </c>
    </row>
    <row r="24" spans="1:13" ht="15" thickBot="1" x14ac:dyDescent="0.35"/>
    <row r="25" spans="1:13" x14ac:dyDescent="0.3">
      <c r="A25" s="20" t="s">
        <v>165</v>
      </c>
      <c r="B25" s="20" t="s">
        <v>166</v>
      </c>
      <c r="C25" s="20" t="s">
        <v>167</v>
      </c>
    </row>
    <row r="26" spans="1:13" x14ac:dyDescent="0.3">
      <c r="A26">
        <v>1</v>
      </c>
      <c r="B26">
        <v>0.3864152869911206</v>
      </c>
      <c r="C26">
        <v>0.6135847130088794</v>
      </c>
    </row>
    <row r="27" spans="1:13" x14ac:dyDescent="0.3">
      <c r="A27">
        <v>2</v>
      </c>
      <c r="B27">
        <v>0.39404843555593838</v>
      </c>
      <c r="C27">
        <v>-0.39404843555593838</v>
      </c>
    </row>
    <row r="28" spans="1:13" x14ac:dyDescent="0.3">
      <c r="A28">
        <v>3</v>
      </c>
      <c r="B28">
        <v>0.31415324698163483</v>
      </c>
      <c r="C28">
        <v>0.68584675301836517</v>
      </c>
    </row>
    <row r="29" spans="1:13" x14ac:dyDescent="0.3">
      <c r="A29">
        <v>4</v>
      </c>
      <c r="B29">
        <v>0.36342233448992861</v>
      </c>
      <c r="C29">
        <v>-0.36342233448992861</v>
      </c>
    </row>
    <row r="30" spans="1:13" x14ac:dyDescent="0.3">
      <c r="A30">
        <v>5</v>
      </c>
      <c r="B30">
        <v>0.31354191442701757</v>
      </c>
      <c r="C30">
        <v>-0.31354191442701757</v>
      </c>
    </row>
    <row r="31" spans="1:13" x14ac:dyDescent="0.3">
      <c r="A31">
        <v>6</v>
      </c>
      <c r="B31">
        <v>0.36637743511246335</v>
      </c>
      <c r="C31">
        <v>0.63362256488753665</v>
      </c>
    </row>
    <row r="32" spans="1:13" x14ac:dyDescent="0.3">
      <c r="A32">
        <v>7</v>
      </c>
      <c r="B32">
        <v>0.37326490529126544</v>
      </c>
      <c r="C32">
        <v>-0.37326490529126544</v>
      </c>
    </row>
    <row r="33" spans="1:3" x14ac:dyDescent="0.3">
      <c r="A33">
        <v>8</v>
      </c>
      <c r="B33">
        <v>0.49229474819289204</v>
      </c>
      <c r="C33">
        <v>0.5077052518071079</v>
      </c>
    </row>
    <row r="34" spans="1:3" x14ac:dyDescent="0.3">
      <c r="A34">
        <v>9</v>
      </c>
      <c r="B34">
        <v>0.28894343521024052</v>
      </c>
      <c r="C34">
        <v>-0.28894343521024052</v>
      </c>
    </row>
    <row r="35" spans="1:3" x14ac:dyDescent="0.3">
      <c r="A35">
        <v>10</v>
      </c>
      <c r="B35">
        <v>0.4599186954333383</v>
      </c>
      <c r="C35">
        <v>-0.4599186954333383</v>
      </c>
    </row>
    <row r="36" spans="1:3" hidden="1" x14ac:dyDescent="0.3">
      <c r="A36">
        <v>11</v>
      </c>
      <c r="B36">
        <v>0.3418971678921745</v>
      </c>
      <c r="C36">
        <v>-0.3418971678921745</v>
      </c>
    </row>
    <row r="37" spans="1:3" hidden="1" x14ac:dyDescent="0.3">
      <c r="A37">
        <v>12</v>
      </c>
      <c r="B37">
        <v>0.36647958583124907</v>
      </c>
      <c r="C37">
        <v>0.63352041416875093</v>
      </c>
    </row>
    <row r="38" spans="1:3" hidden="1" x14ac:dyDescent="0.3">
      <c r="A38">
        <v>13</v>
      </c>
      <c r="B38">
        <v>0.32597556443715608</v>
      </c>
      <c r="C38">
        <v>-0.32597556443715608</v>
      </c>
    </row>
    <row r="39" spans="1:3" hidden="1" x14ac:dyDescent="0.3">
      <c r="A39">
        <v>14</v>
      </c>
      <c r="B39">
        <v>0.36489666974826229</v>
      </c>
      <c r="C39">
        <v>0.63510333025173771</v>
      </c>
    </row>
    <row r="40" spans="1:3" hidden="1" x14ac:dyDescent="0.3">
      <c r="A40">
        <v>15</v>
      </c>
      <c r="B40">
        <v>0.43938132946987107</v>
      </c>
      <c r="C40">
        <v>0.56061867053012893</v>
      </c>
    </row>
    <row r="41" spans="1:3" hidden="1" x14ac:dyDescent="0.3">
      <c r="A41">
        <v>16</v>
      </c>
      <c r="B41">
        <v>0.38604784739699805</v>
      </c>
      <c r="C41">
        <v>-0.38604784739699805</v>
      </c>
    </row>
    <row r="42" spans="1:3" hidden="1" x14ac:dyDescent="0.3">
      <c r="A42">
        <v>17</v>
      </c>
      <c r="B42">
        <v>0.45018798058714676</v>
      </c>
      <c r="C42">
        <v>0.54981201941285329</v>
      </c>
    </row>
    <row r="43" spans="1:3" hidden="1" x14ac:dyDescent="0.3">
      <c r="A43">
        <v>18</v>
      </c>
      <c r="B43">
        <v>0.35383739173966261</v>
      </c>
      <c r="C43">
        <v>-0.35383739173966261</v>
      </c>
    </row>
    <row r="44" spans="1:3" hidden="1" x14ac:dyDescent="0.3">
      <c r="A44">
        <v>19</v>
      </c>
      <c r="B44">
        <v>0.28783770623374771</v>
      </c>
      <c r="C44">
        <v>0.71216229376625229</v>
      </c>
    </row>
    <row r="45" spans="1:3" hidden="1" x14ac:dyDescent="0.3">
      <c r="A45">
        <v>20</v>
      </c>
      <c r="B45">
        <v>0.36053296121054301</v>
      </c>
      <c r="C45">
        <v>-0.36053296121054301</v>
      </c>
    </row>
    <row r="46" spans="1:3" hidden="1" x14ac:dyDescent="0.3">
      <c r="A46">
        <v>21</v>
      </c>
      <c r="B46">
        <v>0.33617144160171542</v>
      </c>
      <c r="C46">
        <v>-0.33617144160171542</v>
      </c>
    </row>
    <row r="47" spans="1:3" hidden="1" x14ac:dyDescent="0.3">
      <c r="A47">
        <v>22</v>
      </c>
      <c r="B47">
        <v>0.34538010546024611</v>
      </c>
      <c r="C47">
        <v>-0.34538010546024611</v>
      </c>
    </row>
    <row r="48" spans="1:3" hidden="1" x14ac:dyDescent="0.3">
      <c r="A48">
        <v>23</v>
      </c>
      <c r="B48">
        <v>0.53684339153493366</v>
      </c>
      <c r="C48">
        <v>0.46315660846506634</v>
      </c>
    </row>
    <row r="49" spans="1:3" hidden="1" x14ac:dyDescent="0.3">
      <c r="A49">
        <v>24</v>
      </c>
      <c r="B49">
        <v>0.53234044484520993</v>
      </c>
      <c r="C49">
        <v>-0.53234044484520993</v>
      </c>
    </row>
    <row r="50" spans="1:3" hidden="1" x14ac:dyDescent="0.3">
      <c r="A50">
        <v>25</v>
      </c>
      <c r="B50">
        <v>0.49032322808457024</v>
      </c>
      <c r="C50">
        <v>-0.49032322808457024</v>
      </c>
    </row>
    <row r="51" spans="1:3" hidden="1" x14ac:dyDescent="0.3">
      <c r="A51">
        <v>26</v>
      </c>
      <c r="B51">
        <v>0.34227736312817136</v>
      </c>
      <c r="C51">
        <v>-0.34227736312817136</v>
      </c>
    </row>
    <row r="52" spans="1:3" hidden="1" x14ac:dyDescent="0.3">
      <c r="A52">
        <v>27</v>
      </c>
      <c r="B52">
        <v>0.34851823296635132</v>
      </c>
      <c r="C52">
        <v>-0.34851823296635132</v>
      </c>
    </row>
    <row r="53" spans="1:3" hidden="1" x14ac:dyDescent="0.3">
      <c r="A53">
        <v>28</v>
      </c>
      <c r="B53">
        <v>0.4086156308181102</v>
      </c>
      <c r="C53">
        <v>0.59138436918188986</v>
      </c>
    </row>
    <row r="54" spans="1:3" hidden="1" x14ac:dyDescent="0.3">
      <c r="A54">
        <v>29</v>
      </c>
      <c r="B54">
        <v>0.38214446827472459</v>
      </c>
      <c r="C54">
        <v>0.61785553172527541</v>
      </c>
    </row>
    <row r="55" spans="1:3" hidden="1" x14ac:dyDescent="0.3">
      <c r="A55">
        <v>30</v>
      </c>
      <c r="B55">
        <v>0.45141327909784229</v>
      </c>
      <c r="C55">
        <v>0.54858672090215777</v>
      </c>
    </row>
    <row r="56" spans="1:3" hidden="1" x14ac:dyDescent="0.3">
      <c r="A56">
        <v>31</v>
      </c>
      <c r="B56">
        <v>0.47484355515795945</v>
      </c>
      <c r="C56">
        <v>0.52515644484204049</v>
      </c>
    </row>
    <row r="57" spans="1:3" hidden="1" x14ac:dyDescent="0.3">
      <c r="A57">
        <v>32</v>
      </c>
      <c r="B57">
        <v>0.56048234439624478</v>
      </c>
      <c r="C57">
        <v>-0.56048234439624478</v>
      </c>
    </row>
    <row r="58" spans="1:3" hidden="1" x14ac:dyDescent="0.3">
      <c r="A58">
        <v>33</v>
      </c>
      <c r="B58">
        <v>0.36606713993866968</v>
      </c>
      <c r="C58">
        <v>0.63393286006133032</v>
      </c>
    </row>
    <row r="59" spans="1:3" hidden="1" x14ac:dyDescent="0.3">
      <c r="A59">
        <v>34</v>
      </c>
      <c r="B59">
        <v>0.3389646853246196</v>
      </c>
      <c r="C59">
        <v>-0.3389646853246196</v>
      </c>
    </row>
    <row r="60" spans="1:3" hidden="1" x14ac:dyDescent="0.3">
      <c r="A60">
        <v>35</v>
      </c>
      <c r="B60">
        <v>0.30536392959218095</v>
      </c>
      <c r="C60">
        <v>-0.30536392959218095</v>
      </c>
    </row>
    <row r="61" spans="1:3" hidden="1" x14ac:dyDescent="0.3">
      <c r="A61">
        <v>36</v>
      </c>
      <c r="B61">
        <v>0.36932267089492543</v>
      </c>
      <c r="C61">
        <v>-0.36932267089492543</v>
      </c>
    </row>
    <row r="62" spans="1:3" hidden="1" x14ac:dyDescent="0.3">
      <c r="A62">
        <v>37</v>
      </c>
      <c r="B62">
        <v>0.3038597560518862</v>
      </c>
      <c r="C62">
        <v>0.6961402439481138</v>
      </c>
    </row>
    <row r="63" spans="1:3" hidden="1" x14ac:dyDescent="0.3">
      <c r="A63">
        <v>38</v>
      </c>
      <c r="B63">
        <v>0.38692909318155477</v>
      </c>
      <c r="C63">
        <v>-0.38692909318155477</v>
      </c>
    </row>
    <row r="64" spans="1:3" hidden="1" x14ac:dyDescent="0.3">
      <c r="A64">
        <v>39</v>
      </c>
      <c r="B64">
        <v>0.39464915688173841</v>
      </c>
      <c r="C64">
        <v>0.60535084311826159</v>
      </c>
    </row>
    <row r="65" spans="1:3" hidden="1" x14ac:dyDescent="0.3">
      <c r="A65">
        <v>40</v>
      </c>
      <c r="B65">
        <v>0.44709326956878698</v>
      </c>
      <c r="C65">
        <v>0.55290673043121297</v>
      </c>
    </row>
    <row r="66" spans="1:3" hidden="1" x14ac:dyDescent="0.3">
      <c r="A66">
        <v>41</v>
      </c>
      <c r="B66">
        <v>0.37808131959467789</v>
      </c>
      <c r="C66">
        <v>-0.37808131959467789</v>
      </c>
    </row>
    <row r="67" spans="1:3" hidden="1" x14ac:dyDescent="0.3">
      <c r="A67">
        <v>42</v>
      </c>
      <c r="B67">
        <v>0.45159412184635328</v>
      </c>
      <c r="C67">
        <v>0.54840587815364672</v>
      </c>
    </row>
    <row r="68" spans="1:3" hidden="1" x14ac:dyDescent="0.3">
      <c r="A68">
        <v>43</v>
      </c>
      <c r="B68">
        <v>0.29212537570048647</v>
      </c>
      <c r="C68">
        <v>-0.29212537570048647</v>
      </c>
    </row>
    <row r="69" spans="1:3" hidden="1" x14ac:dyDescent="0.3">
      <c r="A69">
        <v>44</v>
      </c>
      <c r="B69">
        <v>0.45106722560757101</v>
      </c>
      <c r="C69">
        <v>0.54893277439242905</v>
      </c>
    </row>
    <row r="70" spans="1:3" hidden="1" x14ac:dyDescent="0.3">
      <c r="A70">
        <v>45</v>
      </c>
      <c r="B70">
        <v>0.28655275404258779</v>
      </c>
      <c r="C70">
        <v>-0.28655275404258779</v>
      </c>
    </row>
    <row r="71" spans="1:3" hidden="1" x14ac:dyDescent="0.3">
      <c r="A71">
        <v>46</v>
      </c>
      <c r="B71">
        <v>0.36602863161976362</v>
      </c>
      <c r="C71">
        <v>0.63397136838023638</v>
      </c>
    </row>
    <row r="72" spans="1:3" hidden="1" x14ac:dyDescent="0.3">
      <c r="A72">
        <v>47</v>
      </c>
      <c r="B72">
        <v>0.44031468300106802</v>
      </c>
      <c r="C72">
        <v>-0.44031468300106802</v>
      </c>
    </row>
    <row r="73" spans="1:3" hidden="1" x14ac:dyDescent="0.3">
      <c r="A73">
        <v>48</v>
      </c>
      <c r="B73">
        <v>0.334637682861047</v>
      </c>
      <c r="C73">
        <v>-0.334637682861047</v>
      </c>
    </row>
    <row r="74" spans="1:3" hidden="1" x14ac:dyDescent="0.3">
      <c r="A74">
        <v>49</v>
      </c>
      <c r="B74">
        <v>0.53861177692831441</v>
      </c>
      <c r="C74">
        <v>-0.53861177692831441</v>
      </c>
    </row>
    <row r="75" spans="1:3" hidden="1" x14ac:dyDescent="0.3">
      <c r="A75">
        <v>50</v>
      </c>
      <c r="B75">
        <v>0.35475390555873587</v>
      </c>
      <c r="C75">
        <v>-0.35475390555873587</v>
      </c>
    </row>
    <row r="76" spans="1:3" hidden="1" x14ac:dyDescent="0.3">
      <c r="A76">
        <v>51</v>
      </c>
      <c r="B76">
        <v>0.45895315836895789</v>
      </c>
      <c r="C76">
        <v>-0.45895315836895789</v>
      </c>
    </row>
    <row r="77" spans="1:3" hidden="1" x14ac:dyDescent="0.3">
      <c r="A77">
        <v>52</v>
      </c>
      <c r="B77">
        <v>0.42886412022030501</v>
      </c>
      <c r="C77">
        <v>0.57113587977969504</v>
      </c>
    </row>
    <row r="78" spans="1:3" hidden="1" x14ac:dyDescent="0.3">
      <c r="A78">
        <v>53</v>
      </c>
      <c r="B78">
        <v>0.37635718250400696</v>
      </c>
      <c r="C78">
        <v>0.62364281749599304</v>
      </c>
    </row>
    <row r="79" spans="1:3" hidden="1" x14ac:dyDescent="0.3">
      <c r="A79">
        <v>54</v>
      </c>
      <c r="B79">
        <v>0.45140319213788122</v>
      </c>
      <c r="C79">
        <v>-0.45140319213788122</v>
      </c>
    </row>
    <row r="80" spans="1:3" hidden="1" x14ac:dyDescent="0.3">
      <c r="A80">
        <v>55</v>
      </c>
      <c r="B80">
        <v>0.45786583728492974</v>
      </c>
      <c r="C80">
        <v>0.5421341627150702</v>
      </c>
    </row>
    <row r="81" spans="1:3" hidden="1" x14ac:dyDescent="0.3">
      <c r="A81">
        <v>56</v>
      </c>
      <c r="B81">
        <v>0.45201834547107905</v>
      </c>
      <c r="C81">
        <v>-0.45201834547107905</v>
      </c>
    </row>
    <row r="82" spans="1:3" hidden="1" x14ac:dyDescent="0.3">
      <c r="A82">
        <v>57</v>
      </c>
      <c r="B82">
        <v>0.45470693133233525</v>
      </c>
      <c r="C82">
        <v>-0.45470693133233525</v>
      </c>
    </row>
    <row r="83" spans="1:3" hidden="1" x14ac:dyDescent="0.3">
      <c r="A83">
        <v>58</v>
      </c>
      <c r="B83">
        <v>0.39099804764283869</v>
      </c>
      <c r="C83">
        <v>-0.39099804764283869</v>
      </c>
    </row>
    <row r="84" spans="1:3" hidden="1" x14ac:dyDescent="0.3">
      <c r="A84">
        <v>59</v>
      </c>
      <c r="B84">
        <v>0.46742548162338071</v>
      </c>
      <c r="C84">
        <v>0.53257451837661929</v>
      </c>
    </row>
    <row r="85" spans="1:3" hidden="1" x14ac:dyDescent="0.3">
      <c r="A85">
        <v>60</v>
      </c>
      <c r="B85">
        <v>0.47103282377258848</v>
      </c>
      <c r="C85">
        <v>0.52896717622741152</v>
      </c>
    </row>
    <row r="86" spans="1:3" hidden="1" x14ac:dyDescent="0.3">
      <c r="A86">
        <v>61</v>
      </c>
      <c r="B86">
        <v>0.36839533755256765</v>
      </c>
      <c r="C86">
        <v>-0.36839533755256765</v>
      </c>
    </row>
    <row r="87" spans="1:3" hidden="1" x14ac:dyDescent="0.3">
      <c r="A87">
        <v>62</v>
      </c>
      <c r="B87">
        <v>0.50831997516119365</v>
      </c>
      <c r="C87">
        <v>0.49168002483880635</v>
      </c>
    </row>
    <row r="88" spans="1:3" hidden="1" x14ac:dyDescent="0.3">
      <c r="A88">
        <v>63</v>
      </c>
      <c r="B88">
        <v>0.46790677819130438</v>
      </c>
      <c r="C88">
        <v>-0.46790677819130438</v>
      </c>
    </row>
    <row r="89" spans="1:3" hidden="1" x14ac:dyDescent="0.3">
      <c r="A89">
        <v>64</v>
      </c>
      <c r="B89">
        <v>0.51830694149286949</v>
      </c>
      <c r="C89">
        <v>0.48169305850713051</v>
      </c>
    </row>
    <row r="90" spans="1:3" hidden="1" x14ac:dyDescent="0.3">
      <c r="A90">
        <v>65</v>
      </c>
      <c r="B90">
        <v>0.3424611165938321</v>
      </c>
      <c r="C90">
        <v>0.65753888340616795</v>
      </c>
    </row>
    <row r="91" spans="1:3" hidden="1" x14ac:dyDescent="0.3">
      <c r="A91">
        <v>66</v>
      </c>
      <c r="B91">
        <v>0.35420261594035968</v>
      </c>
      <c r="C91">
        <v>-0.35420261594035968</v>
      </c>
    </row>
    <row r="92" spans="1:3" hidden="1" x14ac:dyDescent="0.3">
      <c r="A92">
        <v>67</v>
      </c>
      <c r="B92">
        <v>0.46159412036007103</v>
      </c>
      <c r="C92">
        <v>0.53840587963992892</v>
      </c>
    </row>
    <row r="93" spans="1:3" hidden="1" x14ac:dyDescent="0.3">
      <c r="A93">
        <v>68</v>
      </c>
      <c r="B93">
        <v>0.35405041360734879</v>
      </c>
      <c r="C93">
        <v>-0.35405041360734879</v>
      </c>
    </row>
    <row r="94" spans="1:3" hidden="1" x14ac:dyDescent="0.3">
      <c r="A94">
        <v>69</v>
      </c>
      <c r="B94">
        <v>0.29999793086790172</v>
      </c>
      <c r="C94">
        <v>0.70000206913209828</v>
      </c>
    </row>
    <row r="95" spans="1:3" hidden="1" x14ac:dyDescent="0.3">
      <c r="A95">
        <v>70</v>
      </c>
      <c r="B95">
        <v>0.45332803012394202</v>
      </c>
      <c r="C95">
        <v>-0.45332803012394202</v>
      </c>
    </row>
    <row r="96" spans="1:3" hidden="1" x14ac:dyDescent="0.3">
      <c r="A96">
        <v>71</v>
      </c>
      <c r="B96">
        <v>0.38054500722690154</v>
      </c>
      <c r="C96">
        <v>-0.38054500722690154</v>
      </c>
    </row>
    <row r="97" spans="1:3" hidden="1" x14ac:dyDescent="0.3">
      <c r="A97">
        <v>72</v>
      </c>
      <c r="B97">
        <v>0.27021685122334349</v>
      </c>
      <c r="C97">
        <v>-0.27021685122334349</v>
      </c>
    </row>
    <row r="98" spans="1:3" hidden="1" x14ac:dyDescent="0.3">
      <c r="A98">
        <v>73</v>
      </c>
      <c r="B98">
        <v>0.3526614016102636</v>
      </c>
      <c r="C98">
        <v>0.6473385983897364</v>
      </c>
    </row>
    <row r="99" spans="1:3" hidden="1" x14ac:dyDescent="0.3">
      <c r="A99">
        <v>74</v>
      </c>
      <c r="B99">
        <v>0.39678864639439404</v>
      </c>
      <c r="C99">
        <v>-0.39678864639439404</v>
      </c>
    </row>
    <row r="100" spans="1:3" hidden="1" x14ac:dyDescent="0.3">
      <c r="A100">
        <v>75</v>
      </c>
      <c r="B100">
        <v>0.291064508819179</v>
      </c>
      <c r="C100">
        <v>-0.291064508819179</v>
      </c>
    </row>
    <row r="101" spans="1:3" hidden="1" x14ac:dyDescent="0.3">
      <c r="A101">
        <v>76</v>
      </c>
      <c r="B101">
        <v>0.44688117839004032</v>
      </c>
      <c r="C101">
        <v>0.55311882160995962</v>
      </c>
    </row>
    <row r="102" spans="1:3" hidden="1" x14ac:dyDescent="0.3">
      <c r="A102">
        <v>77</v>
      </c>
      <c r="B102">
        <v>0.30440000409151075</v>
      </c>
      <c r="C102">
        <v>-0.30440000409151075</v>
      </c>
    </row>
    <row r="103" spans="1:3" hidden="1" x14ac:dyDescent="0.3">
      <c r="A103">
        <v>78</v>
      </c>
      <c r="B103">
        <v>0.36373050434336168</v>
      </c>
      <c r="C103">
        <v>0.63626949565663837</v>
      </c>
    </row>
    <row r="104" spans="1:3" hidden="1" x14ac:dyDescent="0.3">
      <c r="A104">
        <v>79</v>
      </c>
      <c r="B104">
        <v>0.48262448733264013</v>
      </c>
      <c r="C104">
        <v>-0.48262448733264013</v>
      </c>
    </row>
    <row r="105" spans="1:3" hidden="1" x14ac:dyDescent="0.3">
      <c r="A105">
        <v>80</v>
      </c>
      <c r="B105">
        <v>0.49604192654147916</v>
      </c>
      <c r="C105">
        <v>-0.49604192654147916</v>
      </c>
    </row>
    <row r="106" spans="1:3" hidden="1" x14ac:dyDescent="0.3">
      <c r="A106">
        <v>81</v>
      </c>
      <c r="B106">
        <v>0.33112949855895457</v>
      </c>
      <c r="C106">
        <v>-0.33112949855895457</v>
      </c>
    </row>
    <row r="107" spans="1:3" hidden="1" x14ac:dyDescent="0.3">
      <c r="A107">
        <v>82</v>
      </c>
      <c r="B107">
        <v>0.32381855073043853</v>
      </c>
      <c r="C107">
        <v>-0.32381855073043853</v>
      </c>
    </row>
    <row r="108" spans="1:3" hidden="1" x14ac:dyDescent="0.3">
      <c r="A108">
        <v>83</v>
      </c>
      <c r="B108">
        <v>0.38745084507856697</v>
      </c>
      <c r="C108">
        <v>0.61254915492143303</v>
      </c>
    </row>
    <row r="109" spans="1:3" hidden="1" x14ac:dyDescent="0.3">
      <c r="A109">
        <v>84</v>
      </c>
      <c r="B109">
        <v>0.30722557109030879</v>
      </c>
      <c r="C109">
        <v>-0.30722557109030879</v>
      </c>
    </row>
    <row r="110" spans="1:3" hidden="1" x14ac:dyDescent="0.3">
      <c r="A110">
        <v>85</v>
      </c>
      <c r="B110">
        <v>0.39038673644361355</v>
      </c>
      <c r="C110">
        <v>-0.39038673644361355</v>
      </c>
    </row>
    <row r="111" spans="1:3" hidden="1" x14ac:dyDescent="0.3">
      <c r="A111">
        <v>86</v>
      </c>
      <c r="B111">
        <v>0.55323411460309269</v>
      </c>
      <c r="C111">
        <v>-0.55323411460309269</v>
      </c>
    </row>
    <row r="112" spans="1:3" hidden="1" x14ac:dyDescent="0.3">
      <c r="A112">
        <v>87</v>
      </c>
      <c r="B112">
        <v>0.5207667298879981</v>
      </c>
      <c r="C112">
        <v>0.4792332701120019</v>
      </c>
    </row>
    <row r="113" spans="1:3" hidden="1" x14ac:dyDescent="0.3">
      <c r="A113">
        <v>88</v>
      </c>
      <c r="B113">
        <v>0.53080270362162041</v>
      </c>
      <c r="C113">
        <v>0.46919729637837959</v>
      </c>
    </row>
    <row r="114" spans="1:3" hidden="1" x14ac:dyDescent="0.3">
      <c r="A114">
        <v>89</v>
      </c>
      <c r="B114">
        <v>0.41804350851421002</v>
      </c>
      <c r="C114">
        <v>-0.41804350851421002</v>
      </c>
    </row>
    <row r="115" spans="1:3" hidden="1" x14ac:dyDescent="0.3">
      <c r="A115">
        <v>90</v>
      </c>
      <c r="B115">
        <v>0.28014069357739146</v>
      </c>
      <c r="C115">
        <v>-0.28014069357739146</v>
      </c>
    </row>
    <row r="116" spans="1:3" hidden="1" x14ac:dyDescent="0.3">
      <c r="A116">
        <v>91</v>
      </c>
      <c r="B116">
        <v>0.4619664712452945</v>
      </c>
      <c r="C116">
        <v>0.53803352875470556</v>
      </c>
    </row>
    <row r="117" spans="1:3" hidden="1" x14ac:dyDescent="0.3">
      <c r="A117">
        <v>92</v>
      </c>
      <c r="B117">
        <v>0.47425907786191523</v>
      </c>
      <c r="C117">
        <v>-0.47425907786191523</v>
      </c>
    </row>
    <row r="118" spans="1:3" hidden="1" x14ac:dyDescent="0.3">
      <c r="A118">
        <v>93</v>
      </c>
      <c r="B118">
        <v>0.34287054060165345</v>
      </c>
      <c r="C118">
        <v>-0.34287054060165345</v>
      </c>
    </row>
    <row r="119" spans="1:3" hidden="1" x14ac:dyDescent="0.3">
      <c r="A119">
        <v>94</v>
      </c>
      <c r="B119">
        <v>0.40771039897774536</v>
      </c>
      <c r="C119">
        <v>-0.40771039897774536</v>
      </c>
    </row>
    <row r="120" spans="1:3" hidden="1" x14ac:dyDescent="0.3">
      <c r="A120">
        <v>95</v>
      </c>
      <c r="B120">
        <v>0.4204089884469786</v>
      </c>
      <c r="C120">
        <v>0.5795910115530214</v>
      </c>
    </row>
    <row r="121" spans="1:3" hidden="1" x14ac:dyDescent="0.3">
      <c r="A121">
        <v>96</v>
      </c>
      <c r="B121">
        <v>0.49500841350711783</v>
      </c>
      <c r="C121">
        <v>0.50499158649288223</v>
      </c>
    </row>
    <row r="122" spans="1:3" hidden="1" x14ac:dyDescent="0.3">
      <c r="A122">
        <v>97</v>
      </c>
      <c r="B122">
        <v>0.2934179831742959</v>
      </c>
      <c r="C122">
        <v>-0.2934179831742959</v>
      </c>
    </row>
    <row r="123" spans="1:3" hidden="1" x14ac:dyDescent="0.3">
      <c r="A123">
        <v>98</v>
      </c>
      <c r="B123">
        <v>0.3968814184616537</v>
      </c>
      <c r="C123">
        <v>-0.3968814184616537</v>
      </c>
    </row>
    <row r="124" spans="1:3" hidden="1" x14ac:dyDescent="0.3">
      <c r="A124">
        <v>99</v>
      </c>
      <c r="B124">
        <v>0.47951909221725575</v>
      </c>
      <c r="C124">
        <v>0.52048090778274425</v>
      </c>
    </row>
    <row r="125" spans="1:3" hidden="1" x14ac:dyDescent="0.3">
      <c r="A125">
        <v>100</v>
      </c>
      <c r="B125">
        <v>0.33319964071992164</v>
      </c>
      <c r="C125">
        <v>-0.33319964071992164</v>
      </c>
    </row>
    <row r="126" spans="1:3" hidden="1" x14ac:dyDescent="0.3">
      <c r="A126">
        <v>101</v>
      </c>
      <c r="B126">
        <v>0.40215953592038672</v>
      </c>
      <c r="C126">
        <v>0.59784046407961333</v>
      </c>
    </row>
    <row r="127" spans="1:3" hidden="1" x14ac:dyDescent="0.3">
      <c r="A127">
        <v>102</v>
      </c>
      <c r="B127">
        <v>0.44274138502324439</v>
      </c>
      <c r="C127">
        <v>-0.44274138502324439</v>
      </c>
    </row>
    <row r="128" spans="1:3" hidden="1" x14ac:dyDescent="0.3">
      <c r="A128">
        <v>103</v>
      </c>
      <c r="B128">
        <v>0.35032031215955695</v>
      </c>
      <c r="C128">
        <v>-0.35032031215955695</v>
      </c>
    </row>
    <row r="129" spans="1:3" hidden="1" x14ac:dyDescent="0.3">
      <c r="A129">
        <v>104</v>
      </c>
      <c r="B129">
        <v>0.50160180041156444</v>
      </c>
      <c r="C129">
        <v>-0.50160180041156444</v>
      </c>
    </row>
    <row r="130" spans="1:3" hidden="1" x14ac:dyDescent="0.3">
      <c r="A130">
        <v>105</v>
      </c>
      <c r="B130">
        <v>0.34103406465509056</v>
      </c>
      <c r="C130">
        <v>0.65896593534490944</v>
      </c>
    </row>
    <row r="131" spans="1:3" hidden="1" x14ac:dyDescent="0.3">
      <c r="A131">
        <v>106</v>
      </c>
      <c r="B131">
        <v>0.56912364232712442</v>
      </c>
      <c r="C131">
        <v>0.43087635767287558</v>
      </c>
    </row>
    <row r="132" spans="1:3" hidden="1" x14ac:dyDescent="0.3">
      <c r="A132">
        <v>107</v>
      </c>
      <c r="B132">
        <v>0.36763425318055581</v>
      </c>
      <c r="C132">
        <v>-0.36763425318055581</v>
      </c>
    </row>
    <row r="133" spans="1:3" hidden="1" x14ac:dyDescent="0.3">
      <c r="A133">
        <v>108</v>
      </c>
      <c r="B133">
        <v>0.33697350274144244</v>
      </c>
      <c r="C133">
        <v>-0.33697350274144244</v>
      </c>
    </row>
    <row r="134" spans="1:3" hidden="1" x14ac:dyDescent="0.3">
      <c r="A134">
        <v>109</v>
      </c>
      <c r="B134">
        <v>0.41190016210601432</v>
      </c>
      <c r="C134">
        <v>-0.41190016210601432</v>
      </c>
    </row>
    <row r="135" spans="1:3" hidden="1" x14ac:dyDescent="0.3">
      <c r="A135">
        <v>110</v>
      </c>
      <c r="B135">
        <v>0.31903810777047553</v>
      </c>
      <c r="C135">
        <v>0.68096189222952441</v>
      </c>
    </row>
    <row r="136" spans="1:3" hidden="1" x14ac:dyDescent="0.3">
      <c r="A136">
        <v>111</v>
      </c>
      <c r="B136">
        <v>0.50733850330940322</v>
      </c>
      <c r="C136">
        <v>-0.50733850330940322</v>
      </c>
    </row>
    <row r="137" spans="1:3" hidden="1" x14ac:dyDescent="0.3">
      <c r="A137">
        <v>112</v>
      </c>
      <c r="B137">
        <v>0.50166161587948632</v>
      </c>
      <c r="C137">
        <v>0.49833838412051368</v>
      </c>
    </row>
    <row r="138" spans="1:3" hidden="1" x14ac:dyDescent="0.3">
      <c r="A138">
        <v>113</v>
      </c>
      <c r="B138">
        <v>0.32561582951420986</v>
      </c>
      <c r="C138">
        <v>0.67438417048579014</v>
      </c>
    </row>
    <row r="139" spans="1:3" hidden="1" x14ac:dyDescent="0.3">
      <c r="A139">
        <v>114</v>
      </c>
      <c r="B139">
        <v>0.47825845245920778</v>
      </c>
      <c r="C139">
        <v>-0.47825845245920778</v>
      </c>
    </row>
    <row r="140" spans="1:3" hidden="1" x14ac:dyDescent="0.3">
      <c r="A140">
        <v>115</v>
      </c>
      <c r="B140">
        <v>0.36006196288965542</v>
      </c>
      <c r="C140">
        <v>0.63993803711034458</v>
      </c>
    </row>
    <row r="141" spans="1:3" hidden="1" x14ac:dyDescent="0.3">
      <c r="A141">
        <v>116</v>
      </c>
      <c r="B141">
        <v>0.44072814308747577</v>
      </c>
      <c r="C141">
        <v>-0.44072814308747577</v>
      </c>
    </row>
    <row r="142" spans="1:3" hidden="1" x14ac:dyDescent="0.3">
      <c r="A142">
        <v>117</v>
      </c>
      <c r="B142">
        <v>0.37349449705628091</v>
      </c>
      <c r="C142">
        <v>0.62650550294371909</v>
      </c>
    </row>
    <row r="143" spans="1:3" hidden="1" x14ac:dyDescent="0.3">
      <c r="A143">
        <v>118</v>
      </c>
      <c r="B143">
        <v>0.50353544885590384</v>
      </c>
      <c r="C143">
        <v>-0.50353544885590384</v>
      </c>
    </row>
    <row r="144" spans="1:3" hidden="1" x14ac:dyDescent="0.3">
      <c r="A144">
        <v>119</v>
      </c>
      <c r="B144">
        <v>0.49889028298048466</v>
      </c>
      <c r="C144">
        <v>-0.49889028298048466</v>
      </c>
    </row>
    <row r="145" spans="1:3" hidden="1" x14ac:dyDescent="0.3">
      <c r="A145">
        <v>120</v>
      </c>
      <c r="B145">
        <v>0.47640814208860338</v>
      </c>
      <c r="C145">
        <v>-0.47640814208860338</v>
      </c>
    </row>
    <row r="146" spans="1:3" hidden="1" x14ac:dyDescent="0.3">
      <c r="A146">
        <v>121</v>
      </c>
      <c r="B146">
        <v>0.46763701100865374</v>
      </c>
      <c r="C146">
        <v>-0.46763701100865374</v>
      </c>
    </row>
    <row r="147" spans="1:3" hidden="1" x14ac:dyDescent="0.3">
      <c r="A147">
        <v>122</v>
      </c>
      <c r="B147">
        <v>0.45841128486679961</v>
      </c>
      <c r="C147">
        <v>-0.45841128486679961</v>
      </c>
    </row>
    <row r="148" spans="1:3" hidden="1" x14ac:dyDescent="0.3">
      <c r="A148">
        <v>123</v>
      </c>
      <c r="B148">
        <v>0.48840220148226487</v>
      </c>
      <c r="C148">
        <v>0.51159779851773513</v>
      </c>
    </row>
    <row r="149" spans="1:3" hidden="1" x14ac:dyDescent="0.3">
      <c r="A149">
        <v>124</v>
      </c>
      <c r="B149">
        <v>0.39649097660701027</v>
      </c>
      <c r="C149">
        <v>-0.39649097660701027</v>
      </c>
    </row>
    <row r="150" spans="1:3" hidden="1" x14ac:dyDescent="0.3">
      <c r="A150">
        <v>125</v>
      </c>
      <c r="B150">
        <v>0.33794579666858654</v>
      </c>
      <c r="C150">
        <v>-0.33794579666858654</v>
      </c>
    </row>
    <row r="151" spans="1:3" hidden="1" x14ac:dyDescent="0.3">
      <c r="A151">
        <v>126</v>
      </c>
      <c r="B151">
        <v>0.35185582347072103</v>
      </c>
      <c r="C151">
        <v>0.64814417652927903</v>
      </c>
    </row>
    <row r="152" spans="1:3" hidden="1" x14ac:dyDescent="0.3">
      <c r="A152">
        <v>127</v>
      </c>
      <c r="B152">
        <v>0.57001771215769104</v>
      </c>
      <c r="C152">
        <v>-0.57001771215769104</v>
      </c>
    </row>
    <row r="153" spans="1:3" ht="15" thickBot="1" x14ac:dyDescent="0.35">
      <c r="A153" s="19">
        <v>128</v>
      </c>
      <c r="B153" s="19">
        <v>0.50451036998557153</v>
      </c>
      <c r="C153" s="19">
        <v>0.49548963001442847</v>
      </c>
    </row>
    <row r="157" spans="1:3" x14ac:dyDescent="0.3">
      <c r="A157" t="s">
        <v>140</v>
      </c>
    </row>
    <row r="158" spans="1:3" ht="15" thickBot="1" x14ac:dyDescent="0.35"/>
    <row r="159" spans="1:3" x14ac:dyDescent="0.3">
      <c r="A159" s="21" t="s">
        <v>141</v>
      </c>
      <c r="B159" s="21"/>
    </row>
    <row r="160" spans="1:3" x14ac:dyDescent="0.3">
      <c r="A160" t="s">
        <v>142</v>
      </c>
      <c r="B160">
        <v>0.19354760142834451</v>
      </c>
    </row>
    <row r="161" spans="1:9" x14ac:dyDescent="0.3">
      <c r="A161" t="s">
        <v>143</v>
      </c>
      <c r="B161">
        <v>3.7460674018665312E-2</v>
      </c>
    </row>
    <row r="162" spans="1:9" x14ac:dyDescent="0.3">
      <c r="A162" t="s">
        <v>144</v>
      </c>
      <c r="B162">
        <v>1.4173432261052377E-2</v>
      </c>
    </row>
    <row r="163" spans="1:9" x14ac:dyDescent="0.3">
      <c r="A163" t="s">
        <v>145</v>
      </c>
      <c r="B163">
        <v>0.48955544094150677</v>
      </c>
    </row>
    <row r="164" spans="1:9" ht="15" thickBot="1" x14ac:dyDescent="0.35">
      <c r="A164" s="19" t="s">
        <v>146</v>
      </c>
      <c r="B164" s="19">
        <v>128</v>
      </c>
    </row>
    <row r="166" spans="1:9" ht="15" thickBot="1" x14ac:dyDescent="0.35">
      <c r="A166" t="s">
        <v>147</v>
      </c>
    </row>
    <row r="167" spans="1:9" x14ac:dyDescent="0.3">
      <c r="A167" s="20"/>
      <c r="B167" s="20" t="s">
        <v>148</v>
      </c>
      <c r="C167" s="20" t="s">
        <v>149</v>
      </c>
      <c r="D167" s="20" t="s">
        <v>150</v>
      </c>
      <c r="E167" s="20" t="s">
        <v>151</v>
      </c>
      <c r="F167" s="20" t="s">
        <v>152</v>
      </c>
    </row>
    <row r="168" spans="1:9" x14ac:dyDescent="0.3">
      <c r="A168" t="s">
        <v>153</v>
      </c>
      <c r="B168">
        <v>3</v>
      </c>
      <c r="C168">
        <v>1.1565983103262916</v>
      </c>
      <c r="D168">
        <v>0.38553277010876386</v>
      </c>
      <c r="E168">
        <v>1.6086350804692824</v>
      </c>
      <c r="F168">
        <v>0.19077665222837478</v>
      </c>
    </row>
    <row r="169" spans="1:9" x14ac:dyDescent="0.3">
      <c r="A169" t="s">
        <v>154</v>
      </c>
      <c r="B169">
        <v>124</v>
      </c>
      <c r="C169">
        <v>29.718401689673708</v>
      </c>
      <c r="D169">
        <v>0.23966452975543312</v>
      </c>
    </row>
    <row r="170" spans="1:9" ht="15" thickBot="1" x14ac:dyDescent="0.35">
      <c r="A170" s="19" t="s">
        <v>155</v>
      </c>
      <c r="B170" s="19">
        <v>127</v>
      </c>
      <c r="C170" s="19">
        <v>30.875</v>
      </c>
      <c r="D170" s="19"/>
      <c r="E170" s="19"/>
      <c r="F170" s="19"/>
    </row>
    <row r="171" spans="1:9" ht="15" thickBot="1" x14ac:dyDescent="0.35"/>
    <row r="172" spans="1:9" x14ac:dyDescent="0.3">
      <c r="A172" s="20"/>
      <c r="B172" s="20" t="s">
        <v>156</v>
      </c>
      <c r="C172" s="20" t="s">
        <v>145</v>
      </c>
      <c r="D172" s="20" t="s">
        <v>157</v>
      </c>
      <c r="E172" s="20" t="s">
        <v>158</v>
      </c>
      <c r="F172" s="20" t="s">
        <v>159</v>
      </c>
      <c r="G172" s="20" t="s">
        <v>160</v>
      </c>
      <c r="H172" s="20" t="s">
        <v>161</v>
      </c>
      <c r="I172" s="20" t="s">
        <v>162</v>
      </c>
    </row>
    <row r="173" spans="1:9" x14ac:dyDescent="0.3">
      <c r="A173" t="s">
        <v>163</v>
      </c>
      <c r="B173">
        <v>0.11951882709442954</v>
      </c>
      <c r="C173">
        <v>0.17115110038447734</v>
      </c>
      <c r="D173">
        <v>0.69832345118401229</v>
      </c>
      <c r="E173">
        <v>0.48628248690260789</v>
      </c>
      <c r="F173">
        <v>-0.21923714283160864</v>
      </c>
      <c r="G173">
        <v>0.45827479702046769</v>
      </c>
      <c r="H173">
        <v>-0.21923714283160864</v>
      </c>
      <c r="I173">
        <v>0.45827479702046769</v>
      </c>
    </row>
    <row r="174" spans="1:9" x14ac:dyDescent="0.3">
      <c r="A174" t="s">
        <v>11</v>
      </c>
      <c r="B174">
        <v>1.5380317188402899</v>
      </c>
      <c r="C174">
        <v>0.86585955787774715</v>
      </c>
      <c r="D174">
        <v>1.7763062206185734</v>
      </c>
      <c r="E174">
        <v>7.8134905153596834E-2</v>
      </c>
      <c r="F174">
        <v>-0.17574688783940906</v>
      </c>
      <c r="G174">
        <v>3.2518103255199886</v>
      </c>
      <c r="H174">
        <v>-0.17574688783940906</v>
      </c>
      <c r="I174">
        <v>3.2518103255199886</v>
      </c>
    </row>
    <row r="175" spans="1:9" x14ac:dyDescent="0.3">
      <c r="A175" t="s">
        <v>13</v>
      </c>
      <c r="B175">
        <v>0.25381615888040066</v>
      </c>
      <c r="C175">
        <v>1.1179006928667945</v>
      </c>
      <c r="D175">
        <v>0.2270471433643208</v>
      </c>
      <c r="E175">
        <v>0.82076098065175529</v>
      </c>
      <c r="F175">
        <v>-1.9588224548496409</v>
      </c>
      <c r="G175">
        <v>2.466454772610442</v>
      </c>
      <c r="H175">
        <v>-1.9588224548496409</v>
      </c>
      <c r="I175">
        <v>2.466454772610442</v>
      </c>
    </row>
    <row r="176" spans="1:9" ht="15" thickBot="1" x14ac:dyDescent="0.35">
      <c r="A176" s="19" t="s">
        <v>170</v>
      </c>
      <c r="B176" s="19">
        <v>1.0541534688438994</v>
      </c>
      <c r="C176" s="19">
        <v>0.76847439360812464</v>
      </c>
      <c r="D176" s="19">
        <v>1.3717483335969862</v>
      </c>
      <c r="E176" s="19">
        <v>0.17261865812697891</v>
      </c>
      <c r="F176" s="19">
        <v>-0.46687261854463769</v>
      </c>
      <c r="G176" s="19">
        <v>2.5751795562324364</v>
      </c>
      <c r="H176" s="19">
        <v>-0.46687261854463769</v>
      </c>
      <c r="I176" s="19">
        <v>2.5751795562324364</v>
      </c>
    </row>
    <row r="180" spans="1:3" x14ac:dyDescent="0.3">
      <c r="A180" t="s">
        <v>164</v>
      </c>
    </row>
    <row r="181" spans="1:3" ht="15" thickBot="1" x14ac:dyDescent="0.35"/>
    <row r="182" spans="1:3" x14ac:dyDescent="0.3">
      <c r="A182" s="20" t="s">
        <v>165</v>
      </c>
      <c r="B182" s="20" t="s">
        <v>166</v>
      </c>
      <c r="C182" s="20" t="s">
        <v>167</v>
      </c>
    </row>
    <row r="183" spans="1:3" x14ac:dyDescent="0.3">
      <c r="A183">
        <v>1</v>
      </c>
      <c r="B183">
        <v>0.48456485399515892</v>
      </c>
      <c r="C183">
        <v>0.51543514600484108</v>
      </c>
    </row>
    <row r="184" spans="1:3" x14ac:dyDescent="0.3">
      <c r="A184">
        <v>2</v>
      </c>
      <c r="B184">
        <v>0.34887532534997534</v>
      </c>
      <c r="C184">
        <v>-0.34887532534997534</v>
      </c>
    </row>
    <row r="185" spans="1:3" x14ac:dyDescent="0.3">
      <c r="A185">
        <v>3</v>
      </c>
      <c r="B185">
        <v>0.25838595099092804</v>
      </c>
      <c r="C185">
        <v>0.74161404900907191</v>
      </c>
    </row>
    <row r="186" spans="1:3" x14ac:dyDescent="0.3">
      <c r="A186">
        <v>4</v>
      </c>
      <c r="B186">
        <v>0.38229372506343579</v>
      </c>
      <c r="C186">
        <v>-0.38229372506343579</v>
      </c>
    </row>
    <row r="187" spans="1:3" x14ac:dyDescent="0.3">
      <c r="A187">
        <v>5</v>
      </c>
      <c r="B187">
        <v>0.35187296171652055</v>
      </c>
      <c r="C187">
        <v>-0.35187296171652055</v>
      </c>
    </row>
    <row r="188" spans="1:3" x14ac:dyDescent="0.3">
      <c r="A188">
        <v>6</v>
      </c>
      <c r="B188">
        <v>0.44632431235559078</v>
      </c>
      <c r="C188">
        <v>0.55367568764440922</v>
      </c>
    </row>
    <row r="189" spans="1:3" x14ac:dyDescent="0.3">
      <c r="A189">
        <v>7</v>
      </c>
      <c r="B189">
        <v>0.34132879007327654</v>
      </c>
      <c r="C189">
        <v>-0.34132879007327654</v>
      </c>
    </row>
    <row r="190" spans="1:3" x14ac:dyDescent="0.3">
      <c r="A190">
        <v>8</v>
      </c>
      <c r="B190">
        <v>0.49909986715877641</v>
      </c>
      <c r="C190">
        <v>0.50090013284122359</v>
      </c>
    </row>
    <row r="191" spans="1:3" x14ac:dyDescent="0.3">
      <c r="A191">
        <v>9</v>
      </c>
      <c r="B191">
        <v>0.23063910710092198</v>
      </c>
      <c r="C191">
        <v>-0.23063910710092198</v>
      </c>
    </row>
    <row r="192" spans="1:3" x14ac:dyDescent="0.3">
      <c r="A192">
        <v>10</v>
      </c>
      <c r="B192">
        <v>0.54655949150519323</v>
      </c>
      <c r="C192">
        <v>-0.54655949150519323</v>
      </c>
    </row>
    <row r="193" spans="1:3" x14ac:dyDescent="0.3">
      <c r="A193">
        <v>11</v>
      </c>
      <c r="B193">
        <v>0.29385617398614067</v>
      </c>
      <c r="C193">
        <v>-0.29385617398614067</v>
      </c>
    </row>
    <row r="194" spans="1:3" x14ac:dyDescent="0.3">
      <c r="A194">
        <v>12</v>
      </c>
      <c r="B194">
        <v>0.28546512123387119</v>
      </c>
      <c r="C194">
        <v>0.71453487876612876</v>
      </c>
    </row>
    <row r="195" spans="1:3" x14ac:dyDescent="0.3">
      <c r="A195">
        <v>13</v>
      </c>
      <c r="B195">
        <v>0.25064280201958256</v>
      </c>
      <c r="C195">
        <v>-0.25064280201958256</v>
      </c>
    </row>
    <row r="196" spans="1:3" x14ac:dyDescent="0.3">
      <c r="A196">
        <v>14</v>
      </c>
      <c r="B196">
        <v>0.47796066047803593</v>
      </c>
      <c r="C196">
        <v>0.52203933952196402</v>
      </c>
    </row>
    <row r="197" spans="1:3" x14ac:dyDescent="0.3">
      <c r="A197">
        <v>15</v>
      </c>
      <c r="B197">
        <v>0.47209055767021102</v>
      </c>
      <c r="C197">
        <v>0.52790944232978898</v>
      </c>
    </row>
    <row r="198" spans="1:3" x14ac:dyDescent="0.3">
      <c r="A198">
        <v>16</v>
      </c>
      <c r="B198">
        <v>0.33302017341180445</v>
      </c>
      <c r="C198">
        <v>-0.33302017341180445</v>
      </c>
    </row>
    <row r="199" spans="1:3" x14ac:dyDescent="0.3">
      <c r="A199">
        <v>17</v>
      </c>
      <c r="B199">
        <v>0.49037383376611432</v>
      </c>
      <c r="C199">
        <v>0.50962616623388568</v>
      </c>
    </row>
    <row r="200" spans="1:3" x14ac:dyDescent="0.3">
      <c r="A200">
        <v>18</v>
      </c>
      <c r="B200">
        <v>0.31426125944420447</v>
      </c>
      <c r="C200">
        <v>-0.31426125944420447</v>
      </c>
    </row>
    <row r="201" spans="1:3" x14ac:dyDescent="0.3">
      <c r="A201">
        <v>19</v>
      </c>
      <c r="B201">
        <v>0.36284297447809921</v>
      </c>
      <c r="C201">
        <v>0.63715702552190079</v>
      </c>
    </row>
    <row r="202" spans="1:3" x14ac:dyDescent="0.3">
      <c r="A202">
        <v>20</v>
      </c>
      <c r="B202">
        <v>0.4505748668097066</v>
      </c>
      <c r="C202">
        <v>-0.4505748668097066</v>
      </c>
    </row>
    <row r="203" spans="1:3" x14ac:dyDescent="0.3">
      <c r="A203">
        <v>21</v>
      </c>
      <c r="B203">
        <v>0.33221668577970548</v>
      </c>
      <c r="C203">
        <v>-0.33221668577970548</v>
      </c>
    </row>
    <row r="204" spans="1:3" x14ac:dyDescent="0.3">
      <c r="A204">
        <v>22</v>
      </c>
      <c r="B204">
        <v>0.26754599861842226</v>
      </c>
      <c r="C204">
        <v>-0.26754599861842226</v>
      </c>
    </row>
    <row r="205" spans="1:3" x14ac:dyDescent="0.3">
      <c r="A205">
        <v>23</v>
      </c>
      <c r="B205">
        <v>0.46446807238852578</v>
      </c>
      <c r="C205">
        <v>0.53553192761147428</v>
      </c>
    </row>
    <row r="206" spans="1:3" x14ac:dyDescent="0.3">
      <c r="A206">
        <v>24</v>
      </c>
      <c r="B206">
        <v>0.57790365202733796</v>
      </c>
      <c r="C206">
        <v>-0.57790365202733796</v>
      </c>
    </row>
    <row r="207" spans="1:3" x14ac:dyDescent="0.3">
      <c r="A207">
        <v>25</v>
      </c>
      <c r="B207">
        <v>0.52113806202381241</v>
      </c>
      <c r="C207">
        <v>-0.52113806202381241</v>
      </c>
    </row>
    <row r="208" spans="1:3" x14ac:dyDescent="0.3">
      <c r="A208">
        <v>26</v>
      </c>
      <c r="B208">
        <v>0.32029463385342899</v>
      </c>
      <c r="C208">
        <v>-0.32029463385342899</v>
      </c>
    </row>
    <row r="209" spans="1:3" x14ac:dyDescent="0.3">
      <c r="A209">
        <v>27</v>
      </c>
      <c r="B209">
        <v>0.34223031786962349</v>
      </c>
      <c r="C209">
        <v>-0.34223031786962349</v>
      </c>
    </row>
    <row r="210" spans="1:3" x14ac:dyDescent="0.3">
      <c r="A210">
        <v>28</v>
      </c>
      <c r="B210">
        <v>0.36374201626552793</v>
      </c>
      <c r="C210">
        <v>0.63625798373447207</v>
      </c>
    </row>
    <row r="211" spans="1:3" x14ac:dyDescent="0.3">
      <c r="A211">
        <v>29</v>
      </c>
      <c r="B211">
        <v>0.32498679643574441</v>
      </c>
      <c r="C211">
        <v>0.67501320356425554</v>
      </c>
    </row>
    <row r="212" spans="1:3" x14ac:dyDescent="0.3">
      <c r="A212">
        <v>30</v>
      </c>
      <c r="B212">
        <v>0.45214807721249739</v>
      </c>
      <c r="C212">
        <v>0.54785192278750261</v>
      </c>
    </row>
    <row r="213" spans="1:3" x14ac:dyDescent="0.3">
      <c r="A213">
        <v>31</v>
      </c>
      <c r="B213">
        <v>0.56851867961742641</v>
      </c>
      <c r="C213">
        <v>0.43148132038257359</v>
      </c>
    </row>
    <row r="214" spans="1:3" x14ac:dyDescent="0.3">
      <c r="A214">
        <v>32</v>
      </c>
      <c r="B214">
        <v>0.548921151685135</v>
      </c>
      <c r="C214">
        <v>-0.548921151685135</v>
      </c>
    </row>
    <row r="215" spans="1:3" x14ac:dyDescent="0.3">
      <c r="A215">
        <v>33</v>
      </c>
      <c r="B215">
        <v>0.4531677191121074</v>
      </c>
      <c r="C215">
        <v>0.5468322808878926</v>
      </c>
    </row>
    <row r="216" spans="1:3" x14ac:dyDescent="0.3">
      <c r="A216">
        <v>34</v>
      </c>
      <c r="B216">
        <v>0.33589129215890368</v>
      </c>
      <c r="C216">
        <v>-0.33589129215890368</v>
      </c>
    </row>
    <row r="217" spans="1:3" x14ac:dyDescent="0.3">
      <c r="A217">
        <v>35</v>
      </c>
      <c r="B217">
        <v>0.26508677570700578</v>
      </c>
      <c r="C217">
        <v>-0.26508677570700578</v>
      </c>
    </row>
    <row r="218" spans="1:3" x14ac:dyDescent="0.3">
      <c r="A218">
        <v>36</v>
      </c>
      <c r="B218">
        <v>0.33147164009406427</v>
      </c>
      <c r="C218">
        <v>-0.33147164009406427</v>
      </c>
    </row>
    <row r="219" spans="1:3" x14ac:dyDescent="0.3">
      <c r="A219">
        <v>37</v>
      </c>
      <c r="B219">
        <v>0.33757190853686758</v>
      </c>
      <c r="C219">
        <v>0.66242809146313242</v>
      </c>
    </row>
    <row r="220" spans="1:3" x14ac:dyDescent="0.3">
      <c r="A220">
        <v>38</v>
      </c>
      <c r="B220">
        <v>0.39368782421671039</v>
      </c>
      <c r="C220">
        <v>-0.39368782421671039</v>
      </c>
    </row>
    <row r="221" spans="1:3" x14ac:dyDescent="0.3">
      <c r="A221">
        <v>39</v>
      </c>
      <c r="B221">
        <v>0.40133067113246368</v>
      </c>
      <c r="C221">
        <v>0.59866932886753632</v>
      </c>
    </row>
    <row r="222" spans="1:3" x14ac:dyDescent="0.3">
      <c r="A222">
        <v>40</v>
      </c>
      <c r="B222">
        <v>0.48717564663458135</v>
      </c>
      <c r="C222">
        <v>0.51282435336541865</v>
      </c>
    </row>
    <row r="223" spans="1:3" x14ac:dyDescent="0.3">
      <c r="A223">
        <v>41</v>
      </c>
      <c r="B223">
        <v>0.33720197952636488</v>
      </c>
      <c r="C223">
        <v>-0.33720197952636488</v>
      </c>
    </row>
    <row r="224" spans="1:3" x14ac:dyDescent="0.3">
      <c r="A224">
        <v>42</v>
      </c>
      <c r="B224">
        <v>0.52762929942261949</v>
      </c>
      <c r="C224">
        <v>0.47237070057738051</v>
      </c>
    </row>
    <row r="225" spans="1:3" x14ac:dyDescent="0.3">
      <c r="A225">
        <v>43</v>
      </c>
      <c r="B225">
        <v>0.26126157292137359</v>
      </c>
      <c r="C225">
        <v>-0.26126157292137359</v>
      </c>
    </row>
    <row r="226" spans="1:3" x14ac:dyDescent="0.3">
      <c r="A226">
        <v>44</v>
      </c>
      <c r="B226">
        <v>0.43349087334968284</v>
      </c>
      <c r="C226">
        <v>0.56650912665031716</v>
      </c>
    </row>
    <row r="227" spans="1:3" x14ac:dyDescent="0.3">
      <c r="A227">
        <v>45</v>
      </c>
      <c r="B227">
        <v>0.2695810978759936</v>
      </c>
      <c r="C227">
        <v>-0.2695810978759936</v>
      </c>
    </row>
    <row r="228" spans="1:3" x14ac:dyDescent="0.3">
      <c r="A228">
        <v>46</v>
      </c>
      <c r="B228">
        <v>0.42133310829864784</v>
      </c>
      <c r="C228">
        <v>0.57866689170135222</v>
      </c>
    </row>
    <row r="229" spans="1:3" x14ac:dyDescent="0.3">
      <c r="A229">
        <v>47</v>
      </c>
      <c r="B229">
        <v>0.44904536710699494</v>
      </c>
      <c r="C229">
        <v>-0.44904536710699494</v>
      </c>
    </row>
    <row r="230" spans="1:3" x14ac:dyDescent="0.3">
      <c r="A230">
        <v>48</v>
      </c>
      <c r="B230">
        <v>0.41612816062781299</v>
      </c>
      <c r="C230">
        <v>-0.41612816062781299</v>
      </c>
    </row>
    <row r="231" spans="1:3" x14ac:dyDescent="0.3">
      <c r="A231">
        <v>49</v>
      </c>
      <c r="B231">
        <v>0.54380203496868118</v>
      </c>
      <c r="C231">
        <v>-0.54380203496868118</v>
      </c>
    </row>
    <row r="232" spans="1:3" x14ac:dyDescent="0.3">
      <c r="A232">
        <v>50</v>
      </c>
      <c r="B232">
        <v>0.33292111082275916</v>
      </c>
      <c r="C232">
        <v>-0.33292111082275916</v>
      </c>
    </row>
    <row r="233" spans="1:3" x14ac:dyDescent="0.3">
      <c r="A233">
        <v>51</v>
      </c>
      <c r="B233">
        <v>0.5158850805745101</v>
      </c>
      <c r="C233">
        <v>-0.5158850805745101</v>
      </c>
    </row>
    <row r="234" spans="1:3" x14ac:dyDescent="0.3">
      <c r="A234">
        <v>52</v>
      </c>
      <c r="B234">
        <v>0.50258435404304436</v>
      </c>
      <c r="C234">
        <v>0.49741564595695564</v>
      </c>
    </row>
    <row r="235" spans="1:3" x14ac:dyDescent="0.3">
      <c r="A235">
        <v>53</v>
      </c>
      <c r="B235">
        <v>0.33938794080377505</v>
      </c>
      <c r="C235">
        <v>0.66061205919622501</v>
      </c>
    </row>
    <row r="236" spans="1:3" x14ac:dyDescent="0.3">
      <c r="A236">
        <v>54</v>
      </c>
      <c r="B236">
        <v>0.48888673835537677</v>
      </c>
      <c r="C236">
        <v>-0.48888673835537677</v>
      </c>
    </row>
    <row r="237" spans="1:3" x14ac:dyDescent="0.3">
      <c r="A237">
        <v>55</v>
      </c>
      <c r="B237">
        <v>0.39299396860690872</v>
      </c>
      <c r="C237">
        <v>0.60700603139309128</v>
      </c>
    </row>
    <row r="238" spans="1:3" x14ac:dyDescent="0.3">
      <c r="A238">
        <v>56</v>
      </c>
      <c r="B238">
        <v>0.40848639817986138</v>
      </c>
      <c r="C238">
        <v>-0.40848639817986138</v>
      </c>
    </row>
    <row r="239" spans="1:3" x14ac:dyDescent="0.3">
      <c r="A239">
        <v>57</v>
      </c>
      <c r="B239">
        <v>0.46930604011959687</v>
      </c>
      <c r="C239">
        <v>-0.46930604011959687</v>
      </c>
    </row>
    <row r="240" spans="1:3" x14ac:dyDescent="0.3">
      <c r="A240">
        <v>58</v>
      </c>
      <c r="B240">
        <v>0.42070162295400437</v>
      </c>
      <c r="C240">
        <v>-0.42070162295400437</v>
      </c>
    </row>
    <row r="241" spans="1:3" x14ac:dyDescent="0.3">
      <c r="A241">
        <v>59</v>
      </c>
      <c r="B241">
        <v>0.48646240926766104</v>
      </c>
      <c r="C241">
        <v>0.51353759073233896</v>
      </c>
    </row>
    <row r="242" spans="1:3" x14ac:dyDescent="0.3">
      <c r="A242">
        <v>60</v>
      </c>
      <c r="B242">
        <v>0.44004343953703046</v>
      </c>
      <c r="C242">
        <v>0.55995656046296949</v>
      </c>
    </row>
    <row r="243" spans="1:3" x14ac:dyDescent="0.3">
      <c r="A243">
        <v>61</v>
      </c>
      <c r="B243">
        <v>0.27383360837082688</v>
      </c>
      <c r="C243">
        <v>-0.27383360837082688</v>
      </c>
    </row>
    <row r="244" spans="1:3" x14ac:dyDescent="0.3">
      <c r="A244">
        <v>62</v>
      </c>
      <c r="B244">
        <v>0.54636974169643659</v>
      </c>
      <c r="C244">
        <v>0.45363025830356341</v>
      </c>
    </row>
    <row r="245" spans="1:3" x14ac:dyDescent="0.3">
      <c r="A245">
        <v>63</v>
      </c>
      <c r="B245">
        <v>0.53119861797770462</v>
      </c>
      <c r="C245">
        <v>-0.53119861797770462</v>
      </c>
    </row>
    <row r="246" spans="1:3" x14ac:dyDescent="0.3">
      <c r="A246">
        <v>64</v>
      </c>
      <c r="B246">
        <v>0.54061485629304784</v>
      </c>
      <c r="C246">
        <v>0.45938514370695216</v>
      </c>
    </row>
    <row r="247" spans="1:3" x14ac:dyDescent="0.3">
      <c r="A247">
        <v>65</v>
      </c>
      <c r="B247">
        <v>0.47196402163887463</v>
      </c>
      <c r="C247">
        <v>0.52803597836112537</v>
      </c>
    </row>
    <row r="248" spans="1:3" x14ac:dyDescent="0.3">
      <c r="A248">
        <v>66</v>
      </c>
      <c r="B248">
        <v>0.26067340342327089</v>
      </c>
      <c r="C248">
        <v>-0.26067340342327089</v>
      </c>
    </row>
    <row r="249" spans="1:3" x14ac:dyDescent="0.3">
      <c r="A249">
        <v>67</v>
      </c>
      <c r="B249">
        <v>0.37055148129310145</v>
      </c>
      <c r="C249">
        <v>0.62944851870689855</v>
      </c>
    </row>
    <row r="250" spans="1:3" x14ac:dyDescent="0.3">
      <c r="A250">
        <v>68</v>
      </c>
      <c r="B250">
        <v>0.3165645006997776</v>
      </c>
      <c r="C250">
        <v>-0.3165645006997776</v>
      </c>
    </row>
    <row r="251" spans="1:3" x14ac:dyDescent="0.3">
      <c r="A251">
        <v>69</v>
      </c>
      <c r="B251">
        <v>0.2675361478315007</v>
      </c>
      <c r="C251">
        <v>0.7324638521684993</v>
      </c>
    </row>
    <row r="252" spans="1:3" x14ac:dyDescent="0.3">
      <c r="A252">
        <v>70</v>
      </c>
      <c r="B252">
        <v>0.47457585162394289</v>
      </c>
      <c r="C252">
        <v>-0.47457585162394289</v>
      </c>
    </row>
    <row r="253" spans="1:3" x14ac:dyDescent="0.3">
      <c r="A253">
        <v>71</v>
      </c>
      <c r="B253">
        <v>0.39235803536377839</v>
      </c>
      <c r="C253">
        <v>-0.39235803536377839</v>
      </c>
    </row>
    <row r="254" spans="1:3" x14ac:dyDescent="0.3">
      <c r="A254">
        <v>72</v>
      </c>
      <c r="B254">
        <v>0.29306731522741097</v>
      </c>
      <c r="C254">
        <v>-0.29306731522741097</v>
      </c>
    </row>
    <row r="255" spans="1:3" x14ac:dyDescent="0.3">
      <c r="A255">
        <v>73</v>
      </c>
      <c r="B255">
        <v>0.32373155742360649</v>
      </c>
      <c r="C255">
        <v>0.67626844257639351</v>
      </c>
    </row>
    <row r="256" spans="1:3" x14ac:dyDescent="0.3">
      <c r="A256">
        <v>74</v>
      </c>
      <c r="B256">
        <v>0.43511205267816966</v>
      </c>
      <c r="C256">
        <v>-0.43511205267816966</v>
      </c>
    </row>
    <row r="257" spans="1:3" x14ac:dyDescent="0.3">
      <c r="A257">
        <v>75</v>
      </c>
      <c r="B257">
        <v>0.35246657286376337</v>
      </c>
      <c r="C257">
        <v>-0.35246657286376337</v>
      </c>
    </row>
    <row r="258" spans="1:3" x14ac:dyDescent="0.3">
      <c r="A258">
        <v>76</v>
      </c>
      <c r="B258">
        <v>0.44006270915432705</v>
      </c>
      <c r="C258">
        <v>0.55993729084567301</v>
      </c>
    </row>
    <row r="259" spans="1:3" x14ac:dyDescent="0.3">
      <c r="A259">
        <v>77</v>
      </c>
      <c r="B259">
        <v>0.27970545714076661</v>
      </c>
      <c r="C259">
        <v>-0.27970545714076661</v>
      </c>
    </row>
    <row r="260" spans="1:3" x14ac:dyDescent="0.3">
      <c r="A260">
        <v>78</v>
      </c>
      <c r="B260">
        <v>0.33330834604703974</v>
      </c>
      <c r="C260">
        <v>0.66669165395296026</v>
      </c>
    </row>
    <row r="261" spans="1:3" x14ac:dyDescent="0.3">
      <c r="A261">
        <v>79</v>
      </c>
      <c r="B261">
        <v>0.43673165639299844</v>
      </c>
      <c r="C261">
        <v>-0.43673165639299844</v>
      </c>
    </row>
    <row r="262" spans="1:3" x14ac:dyDescent="0.3">
      <c r="A262">
        <v>80</v>
      </c>
      <c r="B262">
        <v>0.56508079675303324</v>
      </c>
      <c r="C262">
        <v>-0.56508079675303324</v>
      </c>
    </row>
    <row r="263" spans="1:3" x14ac:dyDescent="0.3">
      <c r="A263">
        <v>81</v>
      </c>
      <c r="B263">
        <v>0.4064240819985635</v>
      </c>
      <c r="C263">
        <v>-0.4064240819985635</v>
      </c>
    </row>
    <row r="264" spans="1:3" x14ac:dyDescent="0.3">
      <c r="A264">
        <v>82</v>
      </c>
      <c r="B264">
        <v>0.22724096983433298</v>
      </c>
      <c r="C264">
        <v>-0.22724096983433298</v>
      </c>
    </row>
    <row r="265" spans="1:3" x14ac:dyDescent="0.3">
      <c r="A265">
        <v>83</v>
      </c>
      <c r="B265">
        <v>0.41447139099289976</v>
      </c>
      <c r="C265">
        <v>0.58552860900710024</v>
      </c>
    </row>
    <row r="266" spans="1:3" x14ac:dyDescent="0.3">
      <c r="A266">
        <v>84</v>
      </c>
      <c r="B266">
        <v>0.22998012365192944</v>
      </c>
      <c r="C266">
        <v>-0.22998012365192944</v>
      </c>
    </row>
    <row r="267" spans="1:3" x14ac:dyDescent="0.3">
      <c r="A267">
        <v>85</v>
      </c>
      <c r="B267">
        <v>0.33195118222533992</v>
      </c>
      <c r="C267">
        <v>-0.33195118222533992</v>
      </c>
    </row>
    <row r="268" spans="1:3" x14ac:dyDescent="0.3">
      <c r="A268">
        <v>86</v>
      </c>
      <c r="B268">
        <v>0.55887740105104156</v>
      </c>
      <c r="C268">
        <v>-0.55887740105104156</v>
      </c>
    </row>
    <row r="269" spans="1:3" x14ac:dyDescent="0.3">
      <c r="A269">
        <v>87</v>
      </c>
      <c r="B269">
        <v>0.42894187258934691</v>
      </c>
      <c r="C269">
        <v>0.57105812741065309</v>
      </c>
    </row>
    <row r="270" spans="1:3" x14ac:dyDescent="0.3">
      <c r="A270">
        <v>88</v>
      </c>
      <c r="B270">
        <v>0.59113357000814803</v>
      </c>
      <c r="C270">
        <v>0.40886642999185197</v>
      </c>
    </row>
    <row r="271" spans="1:3" x14ac:dyDescent="0.3">
      <c r="A271">
        <v>89</v>
      </c>
      <c r="B271">
        <v>0.50551471922911695</v>
      </c>
      <c r="C271">
        <v>-0.50551471922911695</v>
      </c>
    </row>
    <row r="272" spans="1:3" x14ac:dyDescent="0.3">
      <c r="A272">
        <v>90</v>
      </c>
      <c r="B272">
        <v>0.32789618334844517</v>
      </c>
      <c r="C272">
        <v>-0.32789618334844517</v>
      </c>
    </row>
    <row r="273" spans="1:3" x14ac:dyDescent="0.3">
      <c r="A273">
        <v>91</v>
      </c>
      <c r="B273">
        <v>0.4617226125113183</v>
      </c>
      <c r="C273">
        <v>0.5382773874886817</v>
      </c>
    </row>
    <row r="274" spans="1:3" x14ac:dyDescent="0.3">
      <c r="A274">
        <v>92</v>
      </c>
      <c r="B274">
        <v>0.49187669174593462</v>
      </c>
      <c r="C274">
        <v>-0.49187669174593462</v>
      </c>
    </row>
    <row r="275" spans="1:3" x14ac:dyDescent="0.3">
      <c r="A275">
        <v>93</v>
      </c>
      <c r="B275">
        <v>0.25219555125212856</v>
      </c>
      <c r="C275">
        <v>-0.25219555125212856</v>
      </c>
    </row>
    <row r="276" spans="1:3" x14ac:dyDescent="0.3">
      <c r="A276">
        <v>94</v>
      </c>
      <c r="B276">
        <v>0.42732361222443438</v>
      </c>
      <c r="C276">
        <v>-0.42732361222443438</v>
      </c>
    </row>
    <row r="277" spans="1:3" x14ac:dyDescent="0.3">
      <c r="A277">
        <v>95</v>
      </c>
      <c r="B277">
        <v>0.4999611193364763</v>
      </c>
      <c r="C277">
        <v>0.50003888066352364</v>
      </c>
    </row>
    <row r="278" spans="1:3" x14ac:dyDescent="0.3">
      <c r="A278">
        <v>96</v>
      </c>
      <c r="B278">
        <v>0.50854092670461415</v>
      </c>
      <c r="C278">
        <v>0.49145907329538585</v>
      </c>
    </row>
    <row r="279" spans="1:3" x14ac:dyDescent="0.3">
      <c r="A279">
        <v>97</v>
      </c>
      <c r="B279">
        <v>0.3470699412002245</v>
      </c>
      <c r="C279">
        <v>-0.3470699412002245</v>
      </c>
    </row>
    <row r="280" spans="1:3" x14ac:dyDescent="0.3">
      <c r="A280">
        <v>98</v>
      </c>
      <c r="B280">
        <v>0.47277417483180972</v>
      </c>
      <c r="C280">
        <v>-0.47277417483180972</v>
      </c>
    </row>
    <row r="281" spans="1:3" x14ac:dyDescent="0.3">
      <c r="A281">
        <v>99</v>
      </c>
      <c r="B281">
        <v>0.43685610980726153</v>
      </c>
      <c r="C281">
        <v>0.56314389019273847</v>
      </c>
    </row>
    <row r="282" spans="1:3" x14ac:dyDescent="0.3">
      <c r="A282">
        <v>100</v>
      </c>
      <c r="B282">
        <v>0.29049917223003574</v>
      </c>
      <c r="C282">
        <v>-0.29049917223003574</v>
      </c>
    </row>
    <row r="283" spans="1:3" x14ac:dyDescent="0.3">
      <c r="A283">
        <v>101</v>
      </c>
      <c r="B283">
        <v>0.31682400476576589</v>
      </c>
      <c r="C283">
        <v>0.68317599523423411</v>
      </c>
    </row>
    <row r="284" spans="1:3" x14ac:dyDescent="0.3">
      <c r="A284">
        <v>102</v>
      </c>
      <c r="B284">
        <v>0.49778178038700471</v>
      </c>
      <c r="C284">
        <v>-0.49778178038700471</v>
      </c>
    </row>
    <row r="285" spans="1:3" x14ac:dyDescent="0.3">
      <c r="A285">
        <v>103</v>
      </c>
      <c r="B285">
        <v>0.28625367789944839</v>
      </c>
      <c r="C285">
        <v>-0.28625367789944839</v>
      </c>
    </row>
    <row r="286" spans="1:3" x14ac:dyDescent="0.3">
      <c r="A286">
        <v>104</v>
      </c>
      <c r="B286">
        <v>0.48044067330071227</v>
      </c>
      <c r="C286">
        <v>-0.48044067330071227</v>
      </c>
    </row>
    <row r="287" spans="1:3" x14ac:dyDescent="0.3">
      <c r="A287">
        <v>105</v>
      </c>
      <c r="B287">
        <v>0.30548529488091825</v>
      </c>
      <c r="C287">
        <v>0.69451470511908175</v>
      </c>
    </row>
    <row r="288" spans="1:3" x14ac:dyDescent="0.3">
      <c r="A288">
        <v>106</v>
      </c>
      <c r="B288">
        <v>0.56551647556011031</v>
      </c>
      <c r="C288">
        <v>0.43448352443988969</v>
      </c>
    </row>
    <row r="289" spans="1:3" x14ac:dyDescent="0.3">
      <c r="A289">
        <v>107</v>
      </c>
      <c r="B289">
        <v>0.48993661243534059</v>
      </c>
      <c r="C289">
        <v>-0.48993661243534059</v>
      </c>
    </row>
    <row r="290" spans="1:3" x14ac:dyDescent="0.3">
      <c r="A290">
        <v>108</v>
      </c>
      <c r="B290">
        <v>0.26468750482926851</v>
      </c>
      <c r="C290">
        <v>-0.26468750482926851</v>
      </c>
    </row>
    <row r="291" spans="1:3" x14ac:dyDescent="0.3">
      <c r="A291">
        <v>109</v>
      </c>
      <c r="B291">
        <v>0.38168175831301965</v>
      </c>
      <c r="C291">
        <v>-0.38168175831301965</v>
      </c>
    </row>
    <row r="292" spans="1:3" x14ac:dyDescent="0.3">
      <c r="A292">
        <v>110</v>
      </c>
      <c r="B292">
        <v>0.2589449626339877</v>
      </c>
      <c r="C292">
        <v>0.7410550373660123</v>
      </c>
    </row>
    <row r="293" spans="1:3" x14ac:dyDescent="0.3">
      <c r="A293">
        <v>111</v>
      </c>
      <c r="B293">
        <v>0.43281972944364067</v>
      </c>
      <c r="C293">
        <v>-0.43281972944364067</v>
      </c>
    </row>
    <row r="294" spans="1:3" x14ac:dyDescent="0.3">
      <c r="A294">
        <v>112</v>
      </c>
      <c r="B294">
        <v>0.53299945746783606</v>
      </c>
      <c r="C294">
        <v>0.46700054253216394</v>
      </c>
    </row>
    <row r="295" spans="1:3" x14ac:dyDescent="0.3">
      <c r="A295">
        <v>113</v>
      </c>
      <c r="B295">
        <v>0.36838300593322526</v>
      </c>
      <c r="C295">
        <v>0.63161699406677474</v>
      </c>
    </row>
    <row r="296" spans="1:3" x14ac:dyDescent="0.3">
      <c r="A296">
        <v>114</v>
      </c>
      <c r="B296">
        <v>0.3788825448517435</v>
      </c>
      <c r="C296">
        <v>-0.3788825448517435</v>
      </c>
    </row>
    <row r="297" spans="1:3" x14ac:dyDescent="0.3">
      <c r="A297">
        <v>115</v>
      </c>
      <c r="B297">
        <v>0.43443348701034634</v>
      </c>
      <c r="C297">
        <v>0.56556651298965366</v>
      </c>
    </row>
    <row r="298" spans="1:3" x14ac:dyDescent="0.3">
      <c r="A298">
        <v>116</v>
      </c>
      <c r="B298">
        <v>0.37118812116370115</v>
      </c>
      <c r="C298">
        <v>-0.37118812116370115</v>
      </c>
    </row>
    <row r="299" spans="1:3" x14ac:dyDescent="0.3">
      <c r="A299">
        <v>117</v>
      </c>
      <c r="B299">
        <v>0.33362087711092264</v>
      </c>
      <c r="C299">
        <v>0.66637912288907741</v>
      </c>
    </row>
    <row r="300" spans="1:3" x14ac:dyDescent="0.3">
      <c r="A300">
        <v>118</v>
      </c>
      <c r="B300">
        <v>0.40653124649726752</v>
      </c>
      <c r="C300">
        <v>-0.40653124649726752</v>
      </c>
    </row>
    <row r="301" spans="1:3" x14ac:dyDescent="0.3">
      <c r="A301">
        <v>119</v>
      </c>
      <c r="B301">
        <v>0.35719265816325568</v>
      </c>
      <c r="C301">
        <v>-0.35719265816325568</v>
      </c>
    </row>
    <row r="302" spans="1:3" x14ac:dyDescent="0.3">
      <c r="A302">
        <v>120</v>
      </c>
      <c r="B302">
        <v>0.53759925893668459</v>
      </c>
      <c r="C302">
        <v>-0.53759925893668459</v>
      </c>
    </row>
    <row r="303" spans="1:3" x14ac:dyDescent="0.3">
      <c r="A303">
        <v>121</v>
      </c>
      <c r="B303">
        <v>0.43670818939249745</v>
      </c>
      <c r="C303">
        <v>-0.43670818939249745</v>
      </c>
    </row>
    <row r="304" spans="1:3" x14ac:dyDescent="0.3">
      <c r="A304">
        <v>122</v>
      </c>
      <c r="B304">
        <v>0.56278094198600959</v>
      </c>
      <c r="C304">
        <v>-0.56278094198600959</v>
      </c>
    </row>
    <row r="305" spans="1:3" x14ac:dyDescent="0.3">
      <c r="A305">
        <v>123</v>
      </c>
      <c r="B305">
        <v>0.48822922865488971</v>
      </c>
      <c r="C305">
        <v>0.51177077134511029</v>
      </c>
    </row>
    <row r="306" spans="1:3" x14ac:dyDescent="0.3">
      <c r="A306">
        <v>124</v>
      </c>
      <c r="B306">
        <v>0.50111100572009371</v>
      </c>
      <c r="C306">
        <v>-0.50111100572009371</v>
      </c>
    </row>
    <row r="307" spans="1:3" x14ac:dyDescent="0.3">
      <c r="A307">
        <v>125</v>
      </c>
      <c r="B307">
        <v>0.31734112517707991</v>
      </c>
      <c r="C307">
        <v>-0.31734112517707991</v>
      </c>
    </row>
    <row r="308" spans="1:3" x14ac:dyDescent="0.3">
      <c r="A308">
        <v>126</v>
      </c>
      <c r="B308">
        <v>0.44683539247564952</v>
      </c>
      <c r="C308">
        <v>0.55316460752435048</v>
      </c>
    </row>
    <row r="309" spans="1:3" x14ac:dyDescent="0.3">
      <c r="A309">
        <v>127</v>
      </c>
      <c r="B309">
        <v>0.54095327328990106</v>
      </c>
      <c r="C309">
        <v>-0.54095327328990106</v>
      </c>
    </row>
    <row r="310" spans="1:3" ht="15" thickBot="1" x14ac:dyDescent="0.35">
      <c r="A310" s="19">
        <v>128</v>
      </c>
      <c r="B310" s="19">
        <v>0.42041654771275166</v>
      </c>
      <c r="C310" s="19">
        <v>0.57958345228724828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3169-A5BB-4898-93B9-F242F503D841}">
  <dimension ref="A1:Y129"/>
  <sheetViews>
    <sheetView workbookViewId="0">
      <selection activeCell="B9" sqref="B9"/>
    </sheetView>
  </sheetViews>
  <sheetFormatPr defaultColWidth="8.6640625" defaultRowHeight="14.4" x14ac:dyDescent="0.3"/>
  <cols>
    <col min="1" max="1" width="13.6640625" bestFit="1" customWidth="1"/>
    <col min="2" max="2" width="14.33203125" bestFit="1" customWidth="1"/>
    <col min="3" max="3" width="14.6640625" bestFit="1" customWidth="1"/>
    <col min="4" max="4" width="14.6640625" customWidth="1"/>
    <col min="5" max="5" width="13.6640625" bestFit="1" customWidth="1"/>
    <col min="6" max="6" width="10.44140625" bestFit="1" customWidth="1"/>
    <col min="7" max="7" width="13.6640625" bestFit="1" customWidth="1"/>
    <col min="8" max="8" width="5" bestFit="1" customWidth="1"/>
    <col min="15" max="15" width="13.6640625" bestFit="1" customWidth="1"/>
    <col min="16" max="16" width="13.44140625" bestFit="1" customWidth="1"/>
    <col min="17" max="17" width="14.6640625" bestFit="1" customWidth="1"/>
    <col min="18" max="18" width="14.6640625" customWidth="1"/>
    <col min="19" max="19" width="13.6640625" bestFit="1" customWidth="1"/>
    <col min="20" max="20" width="10.44140625" bestFit="1" customWidth="1"/>
    <col min="21" max="21" width="13.6640625" bestFit="1" customWidth="1"/>
    <col min="22" max="22" width="5" bestFit="1" customWidth="1"/>
  </cols>
  <sheetData>
    <row r="1" spans="1:25" x14ac:dyDescent="0.3">
      <c r="A1" s="6" t="s">
        <v>9</v>
      </c>
      <c r="B1" s="6" t="s">
        <v>10</v>
      </c>
      <c r="C1" s="6" t="s">
        <v>12</v>
      </c>
      <c r="D1" s="6" t="s">
        <v>81</v>
      </c>
      <c r="E1" s="6" t="s">
        <v>14</v>
      </c>
      <c r="F1" s="6" t="s">
        <v>8</v>
      </c>
      <c r="G1" t="s">
        <v>113</v>
      </c>
      <c r="O1" s="6" t="s">
        <v>9</v>
      </c>
      <c r="P1" s="6" t="s">
        <v>11</v>
      </c>
      <c r="Q1" s="6" t="s">
        <v>13</v>
      </c>
      <c r="R1" s="6" t="s">
        <v>170</v>
      </c>
      <c r="S1" s="6" t="s">
        <v>14</v>
      </c>
      <c r="T1" s="6" t="s">
        <v>8</v>
      </c>
      <c r="U1" t="s">
        <v>113</v>
      </c>
    </row>
    <row r="2" spans="1:25" x14ac:dyDescent="0.3">
      <c r="A2" s="1">
        <v>187735198</v>
      </c>
      <c r="B2" s="1">
        <v>10210057</v>
      </c>
      <c r="C2" s="1">
        <v>21686187</v>
      </c>
      <c r="D2" s="1">
        <v>44893171</v>
      </c>
      <c r="E2" s="4">
        <v>0.64700000000000002</v>
      </c>
      <c r="F2">
        <v>1</v>
      </c>
      <c r="G2">
        <v>2021</v>
      </c>
      <c r="O2" s="1">
        <v>187735198</v>
      </c>
      <c r="P2" s="3">
        <v>5.4385416846552133E-2</v>
      </c>
      <c r="Q2" s="17">
        <v>0.11551476351280701</v>
      </c>
      <c r="R2" s="17">
        <v>0.23913028285724022</v>
      </c>
      <c r="S2" s="4">
        <v>0.64700000000000002</v>
      </c>
      <c r="T2">
        <v>1</v>
      </c>
      <c r="U2">
        <v>2021</v>
      </c>
    </row>
    <row r="3" spans="1:25" x14ac:dyDescent="0.3">
      <c r="A3" s="1">
        <v>195163942</v>
      </c>
      <c r="B3" s="1">
        <v>6880781</v>
      </c>
      <c r="C3" s="1">
        <v>38128070</v>
      </c>
      <c r="D3" s="1">
        <v>23243047</v>
      </c>
      <c r="E3" s="4">
        <v>0.52900000000000003</v>
      </c>
      <c r="F3">
        <v>0</v>
      </c>
      <c r="G3">
        <v>2021</v>
      </c>
      <c r="O3" s="1">
        <v>195163942</v>
      </c>
      <c r="P3" s="3">
        <v>3.5256415347462086E-2</v>
      </c>
      <c r="Q3" s="17">
        <v>0.19536431581198538</v>
      </c>
      <c r="R3" s="17">
        <v>0.11909498630643564</v>
      </c>
      <c r="S3" s="4">
        <v>0.52900000000000003</v>
      </c>
      <c r="T3">
        <v>0</v>
      </c>
      <c r="U3">
        <v>2021</v>
      </c>
    </row>
    <row r="4" spans="1:25" x14ac:dyDescent="0.3">
      <c r="A4" s="1">
        <v>200573159</v>
      </c>
      <c r="B4" s="1">
        <v>2833882</v>
      </c>
      <c r="C4" s="1">
        <v>17479324</v>
      </c>
      <c r="D4" s="1">
        <v>18078850</v>
      </c>
      <c r="E4" s="4">
        <v>0.58799999999999997</v>
      </c>
      <c r="F4">
        <v>1</v>
      </c>
      <c r="G4">
        <v>2021</v>
      </c>
      <c r="O4" s="1">
        <v>200573159</v>
      </c>
      <c r="P4" s="3">
        <v>1.4128919413389705E-2</v>
      </c>
      <c r="Q4" s="17">
        <v>8.71468749215841E-2</v>
      </c>
      <c r="R4" s="17">
        <v>9.0135938877045851E-2</v>
      </c>
      <c r="S4" s="4">
        <v>0.58799999999999997</v>
      </c>
      <c r="T4">
        <v>1</v>
      </c>
      <c r="U4">
        <v>2021</v>
      </c>
    </row>
    <row r="5" spans="1:25" x14ac:dyDescent="0.3">
      <c r="A5" s="7">
        <v>205736640</v>
      </c>
      <c r="B5" s="7">
        <v>6391033</v>
      </c>
      <c r="C5" s="1">
        <v>29017316</v>
      </c>
      <c r="D5" s="1">
        <v>34973797</v>
      </c>
      <c r="E5" s="9">
        <v>0.23499999999999999</v>
      </c>
      <c r="F5" s="6">
        <v>0</v>
      </c>
      <c r="G5">
        <v>2021</v>
      </c>
      <c r="O5" s="7">
        <v>205736640</v>
      </c>
      <c r="P5" s="3">
        <v>3.1064145890591002E-2</v>
      </c>
      <c r="Q5" s="17">
        <v>0.14104107075919972</v>
      </c>
      <c r="R5" s="17">
        <v>0.16999304061736403</v>
      </c>
      <c r="S5" s="9">
        <v>0.23499999999999999</v>
      </c>
      <c r="T5" s="6">
        <v>0</v>
      </c>
      <c r="U5">
        <v>2021</v>
      </c>
    </row>
    <row r="6" spans="1:25" x14ac:dyDescent="0.3">
      <c r="A6" s="1">
        <v>182781957</v>
      </c>
      <c r="B6" s="1">
        <v>3013708</v>
      </c>
      <c r="C6" s="1">
        <v>14263085</v>
      </c>
      <c r="D6" s="1">
        <v>32457099</v>
      </c>
      <c r="E6" s="4">
        <v>0.47099999999999997</v>
      </c>
      <c r="F6">
        <v>0</v>
      </c>
      <c r="G6">
        <v>2021</v>
      </c>
      <c r="O6" s="1">
        <v>182781957</v>
      </c>
      <c r="P6" s="3">
        <v>1.6487995037715895E-2</v>
      </c>
      <c r="Q6" s="17">
        <v>7.8033331265842609E-2</v>
      </c>
      <c r="R6" s="17">
        <v>0.17757277322509465</v>
      </c>
      <c r="S6" s="4">
        <v>0.47099999999999997</v>
      </c>
      <c r="T6">
        <v>0</v>
      </c>
      <c r="U6">
        <v>2021</v>
      </c>
    </row>
    <row r="7" spans="1:25" x14ac:dyDescent="0.3">
      <c r="A7" s="1">
        <v>191286587</v>
      </c>
      <c r="B7" s="1">
        <v>8225031</v>
      </c>
      <c r="C7" s="1">
        <v>20732585</v>
      </c>
      <c r="D7" s="1">
        <v>42309667</v>
      </c>
      <c r="E7" s="4">
        <v>0.58799999999999997</v>
      </c>
      <c r="F7">
        <v>1</v>
      </c>
      <c r="G7">
        <v>2021</v>
      </c>
      <c r="O7" s="1">
        <v>191286587</v>
      </c>
      <c r="P7" s="3">
        <v>4.2998472234752144E-2</v>
      </c>
      <c r="Q7" s="17">
        <v>0.10838493866796839</v>
      </c>
      <c r="R7" s="17">
        <v>0.22118470334775747</v>
      </c>
      <c r="S7" s="4">
        <v>0.58799999999999997</v>
      </c>
      <c r="T7">
        <v>1</v>
      </c>
      <c r="U7">
        <v>2021</v>
      </c>
    </row>
    <row r="8" spans="1:25" x14ac:dyDescent="0.3">
      <c r="A8" s="1">
        <v>202441273</v>
      </c>
      <c r="B8" s="1">
        <v>10569130</v>
      </c>
      <c r="C8" s="1">
        <v>18913720</v>
      </c>
      <c r="D8" s="1">
        <v>22622158</v>
      </c>
      <c r="E8" s="4">
        <v>0.47099999999999997</v>
      </c>
      <c r="F8">
        <v>0</v>
      </c>
      <c r="G8">
        <v>2021</v>
      </c>
      <c r="O8" s="1">
        <v>202441273</v>
      </c>
      <c r="P8" s="3">
        <v>5.2208375512438121E-2</v>
      </c>
      <c r="Q8" s="17">
        <v>9.3428181515139944E-2</v>
      </c>
      <c r="R8" s="17">
        <v>0.11174676816026542</v>
      </c>
      <c r="S8" s="4">
        <v>0.47099999999999997</v>
      </c>
      <c r="T8">
        <v>0</v>
      </c>
      <c r="U8">
        <v>2021</v>
      </c>
      <c r="Y8" t="e" cm="1">
        <f t="array" ref="Y8">countif</f>
        <v>#NAME?</v>
      </c>
    </row>
    <row r="9" spans="1:25" x14ac:dyDescent="0.3">
      <c r="A9" s="7">
        <v>175907130</v>
      </c>
      <c r="B9" s="7">
        <v>25910000</v>
      </c>
      <c r="C9" s="1">
        <v>8016895</v>
      </c>
      <c r="D9" s="1">
        <v>23607371</v>
      </c>
      <c r="E9" s="9">
        <v>0.55900000000000005</v>
      </c>
      <c r="F9" s="6">
        <v>1</v>
      </c>
      <c r="G9">
        <v>2021</v>
      </c>
      <c r="O9" s="7">
        <v>175907130</v>
      </c>
      <c r="P9" s="3">
        <v>0.14729363158844103</v>
      </c>
      <c r="Q9" s="17">
        <v>4.5574588136364912E-2</v>
      </c>
      <c r="R9" s="17">
        <v>0.13420360505000564</v>
      </c>
      <c r="S9" s="9">
        <v>0.55900000000000005</v>
      </c>
      <c r="T9" s="6">
        <v>1</v>
      </c>
      <c r="U9">
        <v>2021</v>
      </c>
    </row>
    <row r="10" spans="1:25" x14ac:dyDescent="0.3">
      <c r="A10" s="1">
        <v>186825534</v>
      </c>
      <c r="B10" s="1">
        <v>949473</v>
      </c>
      <c r="C10" s="1">
        <v>11363523</v>
      </c>
      <c r="D10" s="1">
        <v>15572249</v>
      </c>
      <c r="E10" s="4">
        <v>0.23499999999999999</v>
      </c>
      <c r="F10">
        <v>0</v>
      </c>
      <c r="G10">
        <v>2021</v>
      </c>
      <c r="O10" s="1">
        <v>186825534</v>
      </c>
      <c r="P10" s="3">
        <v>5.0821372200654325E-3</v>
      </c>
      <c r="Q10" s="17">
        <v>6.0824250072797868E-2</v>
      </c>
      <c r="R10" s="17">
        <v>8.3351823846519818E-2</v>
      </c>
      <c r="S10" s="4">
        <v>0.23499999999999999</v>
      </c>
      <c r="T10">
        <v>0</v>
      </c>
      <c r="U10">
        <v>2021</v>
      </c>
    </row>
    <row r="11" spans="1:25" x14ac:dyDescent="0.3">
      <c r="A11" s="1">
        <v>187317746</v>
      </c>
      <c r="B11" s="1">
        <v>21305882</v>
      </c>
      <c r="C11" s="1">
        <v>15708944</v>
      </c>
      <c r="D11" s="1">
        <v>41014890</v>
      </c>
      <c r="E11" s="4">
        <v>0.52900000000000003</v>
      </c>
      <c r="F11">
        <v>0</v>
      </c>
      <c r="G11">
        <v>2021</v>
      </c>
      <c r="O11" s="1">
        <v>187317746</v>
      </c>
      <c r="P11" s="3">
        <v>0.11374193024936356</v>
      </c>
      <c r="Q11" s="17">
        <v>8.3862550855165641E-2</v>
      </c>
      <c r="R11" s="17">
        <v>0.21895891273430121</v>
      </c>
      <c r="S11" s="4">
        <v>0.52900000000000003</v>
      </c>
      <c r="T11">
        <v>0</v>
      </c>
      <c r="U11">
        <v>2021</v>
      </c>
    </row>
    <row r="12" spans="1:25" x14ac:dyDescent="0.3">
      <c r="A12" s="1">
        <v>180473269</v>
      </c>
      <c r="B12" s="1">
        <v>6689725</v>
      </c>
      <c r="C12" s="1">
        <v>13254416</v>
      </c>
      <c r="D12" s="1">
        <v>16895108</v>
      </c>
      <c r="E12" s="4">
        <v>0.17599999999999999</v>
      </c>
      <c r="F12">
        <v>0</v>
      </c>
      <c r="G12">
        <v>2021</v>
      </c>
      <c r="O12" s="1">
        <v>180473269</v>
      </c>
      <c r="P12" s="3">
        <v>3.7067677873114824E-2</v>
      </c>
      <c r="Q12" s="17">
        <v>7.3442544003566534E-2</v>
      </c>
      <c r="R12" s="17">
        <v>9.361557029257335E-2</v>
      </c>
      <c r="S12" s="4">
        <v>0.17599999999999999</v>
      </c>
      <c r="T12">
        <v>0</v>
      </c>
      <c r="U12">
        <v>2021</v>
      </c>
    </row>
    <row r="13" spans="1:25" x14ac:dyDescent="0.3">
      <c r="A13" s="7">
        <v>184416734</v>
      </c>
      <c r="B13" s="7">
        <v>11100000</v>
      </c>
      <c r="C13" s="1">
        <v>9609111</v>
      </c>
      <c r="D13" s="1">
        <v>10522352</v>
      </c>
      <c r="E13" s="9">
        <v>0.70599999999999996</v>
      </c>
      <c r="F13" s="6">
        <v>1</v>
      </c>
      <c r="G13">
        <v>2021</v>
      </c>
      <c r="O13" s="7">
        <v>184416734</v>
      </c>
      <c r="P13" s="3">
        <v>6.0189765642417244E-2</v>
      </c>
      <c r="Q13" s="17">
        <v>5.2105417938916543E-2</v>
      </c>
      <c r="R13" s="17">
        <v>5.7057468548380216E-2</v>
      </c>
      <c r="S13" s="9">
        <v>0.70599999999999996</v>
      </c>
      <c r="T13" s="6">
        <v>1</v>
      </c>
      <c r="U13">
        <v>2021</v>
      </c>
    </row>
    <row r="14" spans="1:25" x14ac:dyDescent="0.3">
      <c r="A14" s="1">
        <v>188343846</v>
      </c>
      <c r="B14" s="1">
        <v>4415000</v>
      </c>
      <c r="C14" s="1">
        <v>15600009</v>
      </c>
      <c r="D14" s="1">
        <v>13229999</v>
      </c>
      <c r="E14" s="4">
        <v>0.41199999999999998</v>
      </c>
      <c r="F14">
        <v>0</v>
      </c>
      <c r="G14">
        <v>2021</v>
      </c>
      <c r="O14" s="1">
        <v>188343846</v>
      </c>
      <c r="P14" s="3">
        <v>2.3441169402476786E-2</v>
      </c>
      <c r="Q14" s="17">
        <v>8.2827282819742359E-2</v>
      </c>
      <c r="R14" s="17">
        <v>7.0243861325843371E-2</v>
      </c>
      <c r="S14" s="4">
        <v>0.41199999999999998</v>
      </c>
      <c r="T14">
        <v>0</v>
      </c>
      <c r="U14">
        <v>2021</v>
      </c>
    </row>
    <row r="15" spans="1:25" x14ac:dyDescent="0.3">
      <c r="A15" s="1">
        <v>185112146</v>
      </c>
      <c r="B15" s="1">
        <v>7433381</v>
      </c>
      <c r="C15" s="1">
        <v>21183287</v>
      </c>
      <c r="D15" s="1">
        <v>46997427</v>
      </c>
      <c r="E15" s="4">
        <v>0.70599999999999996</v>
      </c>
      <c r="F15">
        <v>1</v>
      </c>
      <c r="G15">
        <v>2021</v>
      </c>
      <c r="O15" s="1">
        <v>185112146</v>
      </c>
      <c r="P15" s="3">
        <v>4.0156095429848236E-2</v>
      </c>
      <c r="Q15" s="17">
        <v>0.11443488424579119</v>
      </c>
      <c r="R15" s="17">
        <v>0.25388624147871963</v>
      </c>
      <c r="S15" s="4">
        <v>0.70599999999999996</v>
      </c>
      <c r="T15">
        <v>1</v>
      </c>
      <c r="U15">
        <v>2021</v>
      </c>
    </row>
    <row r="16" spans="1:25" x14ac:dyDescent="0.3">
      <c r="A16" s="1">
        <v>189930974</v>
      </c>
      <c r="B16" s="1">
        <v>22125000</v>
      </c>
      <c r="C16" s="1">
        <v>5538787</v>
      </c>
      <c r="D16" s="1">
        <v>29909788</v>
      </c>
      <c r="E16" s="4">
        <v>0.58799999999999997</v>
      </c>
      <c r="F16">
        <v>1</v>
      </c>
      <c r="G16">
        <v>2021</v>
      </c>
      <c r="O16" s="1">
        <v>189930974</v>
      </c>
      <c r="P16" s="3">
        <v>0.11648968851178534</v>
      </c>
      <c r="Q16" s="17">
        <v>2.9162104965565015E-2</v>
      </c>
      <c r="R16" s="17">
        <v>0.15747714746095073</v>
      </c>
      <c r="S16" s="4">
        <v>0.58799999999999997</v>
      </c>
      <c r="T16">
        <v>1</v>
      </c>
      <c r="U16">
        <v>2021</v>
      </c>
    </row>
    <row r="17" spans="1:21" x14ac:dyDescent="0.3">
      <c r="A17" s="7">
        <v>183047646</v>
      </c>
      <c r="B17" s="7">
        <v>6040626</v>
      </c>
      <c r="C17" s="1">
        <v>33861840</v>
      </c>
      <c r="D17" s="1">
        <v>20106714</v>
      </c>
      <c r="E17" s="9">
        <v>0.52900000000000003</v>
      </c>
      <c r="F17" s="6">
        <v>0</v>
      </c>
      <c r="G17">
        <v>2021</v>
      </c>
      <c r="O17" s="7">
        <v>183047646</v>
      </c>
      <c r="P17" s="3">
        <v>3.300029326790687E-2</v>
      </c>
      <c r="Q17" s="17">
        <v>0.18498921313634376</v>
      </c>
      <c r="R17" s="17">
        <v>0.10984415500213535</v>
      </c>
      <c r="S17" s="9">
        <v>0.52900000000000003</v>
      </c>
      <c r="T17" s="6">
        <v>0</v>
      </c>
      <c r="U17">
        <v>2021</v>
      </c>
    </row>
    <row r="18" spans="1:21" x14ac:dyDescent="0.3">
      <c r="A18" s="1">
        <v>205327031</v>
      </c>
      <c r="B18" s="1">
        <v>17200000</v>
      </c>
      <c r="C18" s="1">
        <v>33005126</v>
      </c>
      <c r="D18" s="1">
        <v>39192754</v>
      </c>
      <c r="E18" s="4">
        <v>0.70599999999999996</v>
      </c>
      <c r="F18">
        <v>1</v>
      </c>
      <c r="G18">
        <v>2021</v>
      </c>
      <c r="O18" s="1">
        <v>205327031</v>
      </c>
      <c r="P18" s="3">
        <v>8.3768804897393176E-2</v>
      </c>
      <c r="Q18" s="17">
        <v>0.16074418375045807</v>
      </c>
      <c r="R18" s="17">
        <v>0.19087966065218173</v>
      </c>
      <c r="S18" s="4">
        <v>0.70599999999999996</v>
      </c>
      <c r="T18">
        <v>1</v>
      </c>
      <c r="U18">
        <v>2021</v>
      </c>
    </row>
    <row r="19" spans="1:21" x14ac:dyDescent="0.3">
      <c r="A19" s="1">
        <v>182521051</v>
      </c>
      <c r="B19" s="1">
        <v>7174288</v>
      </c>
      <c r="C19" s="1">
        <v>16907765</v>
      </c>
      <c r="D19" s="1">
        <v>19180174</v>
      </c>
      <c r="E19" s="4">
        <v>0.23499999999999999</v>
      </c>
      <c r="F19">
        <v>0</v>
      </c>
      <c r="G19">
        <v>2021</v>
      </c>
      <c r="O19" s="1">
        <v>182521051</v>
      </c>
      <c r="P19" s="3">
        <v>3.9306633183916959E-2</v>
      </c>
      <c r="Q19" s="17">
        <v>9.2634602460184165E-2</v>
      </c>
      <c r="R19" s="17">
        <v>0.10508472252880026</v>
      </c>
      <c r="S19" s="4">
        <v>0.23499999999999999</v>
      </c>
      <c r="T19">
        <v>0</v>
      </c>
      <c r="U19">
        <v>2021</v>
      </c>
    </row>
    <row r="20" spans="1:21" x14ac:dyDescent="0.3">
      <c r="A20" s="1">
        <v>189181452</v>
      </c>
      <c r="B20" s="1">
        <v>1369357</v>
      </c>
      <c r="C20" s="1">
        <v>9700884</v>
      </c>
      <c r="D20" s="1">
        <v>39333988</v>
      </c>
      <c r="E20" s="5">
        <v>0.52900000000000003</v>
      </c>
      <c r="F20">
        <v>1</v>
      </c>
      <c r="G20">
        <v>2021</v>
      </c>
      <c r="O20" s="1">
        <v>189181452</v>
      </c>
      <c r="P20" s="3">
        <v>7.2383258798542262E-3</v>
      </c>
      <c r="Q20" s="17">
        <v>5.1278198245354414E-2</v>
      </c>
      <c r="R20" s="17">
        <v>0.20791672536692446</v>
      </c>
      <c r="S20" s="5">
        <v>0.52900000000000003</v>
      </c>
      <c r="T20">
        <v>1</v>
      </c>
      <c r="U20">
        <v>2021</v>
      </c>
    </row>
    <row r="21" spans="1:21" x14ac:dyDescent="0.3">
      <c r="A21" s="7">
        <v>193566718</v>
      </c>
      <c r="B21" s="7">
        <v>10537000</v>
      </c>
      <c r="C21" s="1">
        <v>11187031</v>
      </c>
      <c r="D21" s="1">
        <v>42722187</v>
      </c>
      <c r="E21" s="10">
        <v>0.41199999999999998</v>
      </c>
      <c r="F21" s="6">
        <v>0</v>
      </c>
      <c r="G21">
        <v>2021</v>
      </c>
      <c r="O21" s="7">
        <v>193566718</v>
      </c>
      <c r="P21" s="3">
        <v>5.4436011050205436E-2</v>
      </c>
      <c r="Q21" s="17">
        <v>5.7794186498528119E-2</v>
      </c>
      <c r="R21" s="17">
        <v>0.22071039609195625</v>
      </c>
      <c r="S21" s="10">
        <v>0.41199999999999998</v>
      </c>
      <c r="T21" s="6">
        <v>0</v>
      </c>
      <c r="U21">
        <v>2021</v>
      </c>
    </row>
    <row r="22" spans="1:21" x14ac:dyDescent="0.3">
      <c r="A22" s="1">
        <v>188749384</v>
      </c>
      <c r="B22" s="1">
        <v>3431265</v>
      </c>
      <c r="C22" s="1">
        <v>23177734</v>
      </c>
      <c r="D22" s="1">
        <v>27497241</v>
      </c>
      <c r="E22" s="4">
        <v>0.35299999999999998</v>
      </c>
      <c r="F22">
        <v>0</v>
      </c>
      <c r="G22">
        <v>2021</v>
      </c>
      <c r="O22" s="1">
        <v>188749384</v>
      </c>
      <c r="P22" s="3">
        <v>1.8178946745595736E-2</v>
      </c>
      <c r="Q22" s="17">
        <v>0.12279634247707001</v>
      </c>
      <c r="R22" s="17">
        <v>0.14568122246163198</v>
      </c>
      <c r="S22" s="4">
        <v>0.35299999999999998</v>
      </c>
      <c r="T22">
        <v>0</v>
      </c>
      <c r="U22">
        <v>2021</v>
      </c>
    </row>
    <row r="23" spans="1:21" x14ac:dyDescent="0.3">
      <c r="A23" s="1">
        <v>196592545</v>
      </c>
      <c r="B23" s="1">
        <v>10650000</v>
      </c>
      <c r="C23" s="1">
        <v>4907650</v>
      </c>
      <c r="D23" s="1">
        <v>10885853</v>
      </c>
      <c r="E23" s="4">
        <v>0.20599999999999999</v>
      </c>
      <c r="F23">
        <v>0</v>
      </c>
      <c r="G23">
        <v>2021</v>
      </c>
      <c r="O23" s="1">
        <v>196592545</v>
      </c>
      <c r="P23" s="3">
        <v>5.4172959610447081E-2</v>
      </c>
      <c r="Q23" s="17">
        <v>2.4963561054667661E-2</v>
      </c>
      <c r="R23" s="17">
        <v>5.5372664309320578E-2</v>
      </c>
      <c r="S23" s="4">
        <v>0.20599999999999999</v>
      </c>
      <c r="T23">
        <v>0</v>
      </c>
      <c r="U23">
        <v>2021</v>
      </c>
    </row>
    <row r="24" spans="1:21" x14ac:dyDescent="0.3">
      <c r="A24" s="1">
        <v>181317830</v>
      </c>
      <c r="B24" s="1">
        <v>27073568</v>
      </c>
      <c r="C24" s="1">
        <v>25020251</v>
      </c>
      <c r="D24" s="1">
        <v>13807191</v>
      </c>
      <c r="E24" s="4">
        <v>0.76500000000000001</v>
      </c>
      <c r="F24">
        <v>1</v>
      </c>
      <c r="G24">
        <v>2021</v>
      </c>
      <c r="O24" s="1">
        <v>181317830</v>
      </c>
      <c r="P24" s="3">
        <v>0.14931553063479747</v>
      </c>
      <c r="Q24" s="17">
        <v>0.13799112310135192</v>
      </c>
      <c r="R24" s="17">
        <v>7.6149107895235671E-2</v>
      </c>
      <c r="S24" s="4">
        <v>0.76500000000000001</v>
      </c>
      <c r="T24">
        <v>1</v>
      </c>
      <c r="U24">
        <v>2021</v>
      </c>
    </row>
    <row r="25" spans="1:21" x14ac:dyDescent="0.3">
      <c r="A25" s="7">
        <v>188620675</v>
      </c>
      <c r="B25" s="7">
        <v>31166666</v>
      </c>
      <c r="C25" s="1">
        <v>14269708</v>
      </c>
      <c r="D25" s="1">
        <v>33110598</v>
      </c>
      <c r="E25" s="9">
        <v>0.47099999999999997</v>
      </c>
      <c r="F25" s="6">
        <v>0</v>
      </c>
      <c r="G25">
        <v>2021</v>
      </c>
      <c r="O25" s="7">
        <v>188620675</v>
      </c>
      <c r="P25" s="3">
        <v>0.16523462234455474</v>
      </c>
      <c r="Q25" s="17">
        <v>7.5652936773765653E-2</v>
      </c>
      <c r="R25" s="17">
        <v>0.17554066117089231</v>
      </c>
      <c r="S25" s="9">
        <v>0.47099999999999997</v>
      </c>
      <c r="T25" s="6">
        <v>0</v>
      </c>
      <c r="U25">
        <v>2021</v>
      </c>
    </row>
    <row r="26" spans="1:21" x14ac:dyDescent="0.3">
      <c r="A26" s="1">
        <v>185499791</v>
      </c>
      <c r="B26" s="1">
        <v>26912500</v>
      </c>
      <c r="C26" s="1">
        <v>8989919</v>
      </c>
      <c r="D26" s="1">
        <v>29242629</v>
      </c>
      <c r="E26" s="4">
        <v>0.41199999999999998</v>
      </c>
      <c r="F26">
        <v>0</v>
      </c>
      <c r="G26">
        <v>2021</v>
      </c>
      <c r="O26" s="1">
        <v>185499791</v>
      </c>
      <c r="P26" s="3">
        <v>0.14508102599425571</v>
      </c>
      <c r="Q26" s="17">
        <v>4.846322980493277E-2</v>
      </c>
      <c r="R26" s="17">
        <v>0.15764238246500234</v>
      </c>
      <c r="S26" s="4">
        <v>0.41199999999999998</v>
      </c>
      <c r="T26">
        <v>0</v>
      </c>
      <c r="U26">
        <v>2021</v>
      </c>
    </row>
    <row r="27" spans="1:21" x14ac:dyDescent="0.3">
      <c r="A27" s="1">
        <v>181771931</v>
      </c>
      <c r="B27" s="1">
        <v>6000000</v>
      </c>
      <c r="C27" s="1">
        <v>15928779</v>
      </c>
      <c r="D27" s="1">
        <v>22031170</v>
      </c>
      <c r="E27" s="4">
        <v>0.29399999999999998</v>
      </c>
      <c r="F27">
        <v>0</v>
      </c>
      <c r="G27">
        <v>2021</v>
      </c>
      <c r="O27" s="1">
        <v>181771931</v>
      </c>
      <c r="P27" s="3">
        <v>3.3008396659438027E-2</v>
      </c>
      <c r="Q27" s="17">
        <v>8.7630575922087769E-2</v>
      </c>
      <c r="R27" s="17">
        <v>0.12120226637191855</v>
      </c>
      <c r="S27" s="4">
        <v>0.29399999999999998</v>
      </c>
      <c r="T27">
        <v>0</v>
      </c>
      <c r="U27">
        <v>2021</v>
      </c>
    </row>
    <row r="28" spans="1:21" x14ac:dyDescent="0.3">
      <c r="A28" s="1">
        <v>185212258</v>
      </c>
      <c r="B28" s="1">
        <v>7259000</v>
      </c>
      <c r="C28" s="1">
        <v>15035600</v>
      </c>
      <c r="D28" s="1">
        <v>24918618</v>
      </c>
      <c r="E28" s="4">
        <v>0.52900000000000003</v>
      </c>
      <c r="F28">
        <v>0</v>
      </c>
      <c r="G28">
        <v>2021</v>
      </c>
      <c r="O28" s="1">
        <v>185212258</v>
      </c>
      <c r="P28" s="3">
        <v>3.9192870268878209E-2</v>
      </c>
      <c r="Q28" s="17">
        <v>8.118037198164281E-2</v>
      </c>
      <c r="R28" s="17">
        <v>0.13454086823994121</v>
      </c>
      <c r="S28" s="4">
        <v>0.52900000000000003</v>
      </c>
      <c r="T28">
        <v>0</v>
      </c>
      <c r="U28">
        <v>2021</v>
      </c>
    </row>
    <row r="29" spans="1:21" x14ac:dyDescent="0.3">
      <c r="A29" s="7">
        <v>181119199</v>
      </c>
      <c r="B29" s="7">
        <v>10545588</v>
      </c>
      <c r="C29" s="1">
        <v>27577643</v>
      </c>
      <c r="D29" s="1">
        <v>19934866</v>
      </c>
      <c r="E29" s="9">
        <v>0.76500000000000001</v>
      </c>
      <c r="F29" s="6">
        <v>1</v>
      </c>
      <c r="G29">
        <v>2021</v>
      </c>
      <c r="O29" s="7">
        <v>181119199</v>
      </c>
      <c r="P29" s="3">
        <v>5.8224572868169538E-2</v>
      </c>
      <c r="Q29" s="17">
        <v>0.15226239488835194</v>
      </c>
      <c r="R29" s="17">
        <v>0.11006489709575185</v>
      </c>
      <c r="S29" s="9">
        <v>0.76500000000000001</v>
      </c>
      <c r="T29" s="6">
        <v>1</v>
      </c>
      <c r="U29">
        <v>2021</v>
      </c>
    </row>
    <row r="30" spans="1:21" x14ac:dyDescent="0.3">
      <c r="A30" s="1">
        <v>191127625</v>
      </c>
      <c r="B30" s="1">
        <v>9763721</v>
      </c>
      <c r="C30" s="1">
        <v>22336440</v>
      </c>
      <c r="D30" s="1">
        <v>17629637</v>
      </c>
      <c r="E30" s="4">
        <v>0.64700000000000002</v>
      </c>
      <c r="F30">
        <v>1</v>
      </c>
      <c r="G30">
        <v>2021</v>
      </c>
      <c r="O30" s="1">
        <v>191127625</v>
      </c>
      <c r="P30" s="3">
        <v>5.1084823557034205E-2</v>
      </c>
      <c r="Q30" s="17">
        <v>0.11686662249897156</v>
      </c>
      <c r="R30" s="17">
        <v>9.224013012247706E-2</v>
      </c>
      <c r="S30" s="4">
        <v>0.64700000000000002</v>
      </c>
      <c r="T30">
        <v>1</v>
      </c>
      <c r="U30">
        <v>2021</v>
      </c>
    </row>
    <row r="31" spans="1:21" x14ac:dyDescent="0.3">
      <c r="A31" s="1">
        <v>184237455</v>
      </c>
      <c r="B31" s="1">
        <v>20000000</v>
      </c>
      <c r="C31" s="1">
        <v>15106809</v>
      </c>
      <c r="D31" s="1">
        <v>25316788</v>
      </c>
      <c r="E31" s="4">
        <v>0.70599999999999996</v>
      </c>
      <c r="F31">
        <v>1</v>
      </c>
      <c r="G31">
        <v>2021</v>
      </c>
      <c r="O31" s="1">
        <v>184237455</v>
      </c>
      <c r="P31" s="3">
        <v>0.1085555594545094</v>
      </c>
      <c r="Q31" s="17">
        <v>8.1996405128370878E-2</v>
      </c>
      <c r="R31" s="17">
        <v>0.1374139042465605</v>
      </c>
      <c r="S31" s="4">
        <v>0.70599999999999996</v>
      </c>
      <c r="T31">
        <v>1</v>
      </c>
      <c r="U31">
        <v>2021</v>
      </c>
    </row>
    <row r="32" spans="1:21" x14ac:dyDescent="0.3">
      <c r="A32" s="1">
        <v>195101014</v>
      </c>
      <c r="B32" s="1">
        <v>26400000</v>
      </c>
      <c r="C32" s="1">
        <v>9002567</v>
      </c>
      <c r="D32" s="1">
        <v>42414405</v>
      </c>
      <c r="E32" s="4">
        <v>0.58799999999999997</v>
      </c>
      <c r="F32">
        <v>1</v>
      </c>
      <c r="G32">
        <v>2021</v>
      </c>
      <c r="O32" s="1">
        <v>195101014</v>
      </c>
      <c r="P32" s="3">
        <v>0.1353145196877347</v>
      </c>
      <c r="Q32" s="17">
        <v>4.6143107180365552E-2</v>
      </c>
      <c r="R32" s="17">
        <v>0.21739715304606258</v>
      </c>
      <c r="S32" s="4">
        <v>0.58799999999999997</v>
      </c>
      <c r="T32">
        <v>1</v>
      </c>
      <c r="U32">
        <v>2021</v>
      </c>
    </row>
    <row r="33" spans="1:21" x14ac:dyDescent="0.3">
      <c r="A33" s="7">
        <v>172703125</v>
      </c>
      <c r="B33" s="7">
        <v>32000000</v>
      </c>
      <c r="C33" s="1">
        <v>12488881</v>
      </c>
      <c r="D33" s="1">
        <v>20653756</v>
      </c>
      <c r="E33" s="9">
        <v>0.41199999999999998</v>
      </c>
      <c r="F33" s="6">
        <v>0</v>
      </c>
      <c r="G33">
        <v>2021</v>
      </c>
      <c r="O33" s="7">
        <v>172703125</v>
      </c>
      <c r="P33" s="3">
        <v>0.18528906179317833</v>
      </c>
      <c r="Q33" s="17">
        <v>7.2314157604270332E-2</v>
      </c>
      <c r="R33" s="17">
        <v>0.11959109599203836</v>
      </c>
      <c r="S33" s="9">
        <v>0.41199999999999998</v>
      </c>
      <c r="T33" s="6">
        <v>0</v>
      </c>
      <c r="U33">
        <v>2021</v>
      </c>
    </row>
    <row r="34" spans="1:21" x14ac:dyDescent="0.3">
      <c r="A34" s="1">
        <v>218228694</v>
      </c>
      <c r="B34" s="1">
        <v>5867191</v>
      </c>
      <c r="C34" s="1">
        <v>35060008</v>
      </c>
      <c r="D34" s="1">
        <v>52069306</v>
      </c>
      <c r="E34">
        <v>0.81299999999999994</v>
      </c>
      <c r="F34">
        <v>1</v>
      </c>
      <c r="G34">
        <v>2020</v>
      </c>
      <c r="O34" s="1">
        <v>218228694</v>
      </c>
      <c r="P34" s="3">
        <v>2.6885515797478034E-2</v>
      </c>
      <c r="Q34" s="3">
        <v>0.16065718653844852</v>
      </c>
      <c r="R34" s="3">
        <v>0.23859972327928608</v>
      </c>
      <c r="S34">
        <v>0.81299999999999994</v>
      </c>
      <c r="T34">
        <v>1</v>
      </c>
      <c r="U34">
        <v>2020</v>
      </c>
    </row>
    <row r="35" spans="1:21" x14ac:dyDescent="0.3">
      <c r="A35" s="1">
        <v>202755153</v>
      </c>
      <c r="B35" s="1">
        <v>8000000</v>
      </c>
      <c r="C35" s="1">
        <v>11976716</v>
      </c>
      <c r="D35" s="1">
        <v>27061045</v>
      </c>
      <c r="E35">
        <v>0.625</v>
      </c>
      <c r="F35">
        <v>0</v>
      </c>
      <c r="G35">
        <v>2020</v>
      </c>
      <c r="O35" s="1">
        <v>202755153</v>
      </c>
      <c r="P35" s="3">
        <v>3.9456457118996133E-2</v>
      </c>
      <c r="Q35" s="3">
        <v>5.9069847660049357E-2</v>
      </c>
      <c r="R35" s="3">
        <v>0.13346662020471559</v>
      </c>
      <c r="S35">
        <v>0.625</v>
      </c>
      <c r="T35">
        <v>0</v>
      </c>
      <c r="U35">
        <v>2020</v>
      </c>
    </row>
    <row r="36" spans="1:21" x14ac:dyDescent="0.3">
      <c r="A36" s="1">
        <v>182498749</v>
      </c>
      <c r="B36" s="1">
        <v>1137500</v>
      </c>
      <c r="C36" s="1">
        <v>17073816</v>
      </c>
      <c r="D36" s="1">
        <v>19430612</v>
      </c>
      <c r="E36">
        <v>0.438</v>
      </c>
      <c r="F36">
        <v>0</v>
      </c>
      <c r="G36">
        <v>2020</v>
      </c>
      <c r="O36" s="1">
        <v>182498749</v>
      </c>
      <c r="P36" s="3">
        <v>6.2329194377107756E-3</v>
      </c>
      <c r="Q36" s="3">
        <v>9.3555797470151428E-2</v>
      </c>
      <c r="R36" s="3">
        <v>0.10646983667816813</v>
      </c>
      <c r="S36">
        <v>0.438</v>
      </c>
      <c r="T36">
        <v>0</v>
      </c>
      <c r="U36">
        <v>2020</v>
      </c>
    </row>
    <row r="37" spans="1:21" x14ac:dyDescent="0.3">
      <c r="A37" s="7">
        <v>182498749</v>
      </c>
      <c r="B37" s="7">
        <v>8339374</v>
      </c>
      <c r="C37" s="1">
        <v>19357502</v>
      </c>
      <c r="D37" s="1">
        <v>19865850</v>
      </c>
      <c r="E37" s="6">
        <v>0.125</v>
      </c>
      <c r="F37" s="6">
        <v>0</v>
      </c>
      <c r="G37">
        <v>2020</v>
      </c>
      <c r="O37" s="7">
        <v>182498749</v>
      </c>
      <c r="P37" s="3">
        <v>4.5695513233353725E-2</v>
      </c>
      <c r="Q37" s="3">
        <v>0.10606923119237381</v>
      </c>
      <c r="R37" s="3">
        <v>0.10885471877946955</v>
      </c>
      <c r="S37" s="6">
        <v>0.125</v>
      </c>
      <c r="T37" s="6">
        <v>0</v>
      </c>
      <c r="U37">
        <v>2020</v>
      </c>
    </row>
    <row r="38" spans="1:21" x14ac:dyDescent="0.3">
      <c r="A38" s="1">
        <v>190989245</v>
      </c>
      <c r="B38" s="1">
        <v>2583176</v>
      </c>
      <c r="C38" s="1">
        <v>12651430</v>
      </c>
      <c r="D38" s="1">
        <v>32691302</v>
      </c>
      <c r="E38">
        <v>0.68799999999999994</v>
      </c>
      <c r="F38">
        <v>1</v>
      </c>
      <c r="G38">
        <v>2020</v>
      </c>
      <c r="O38" s="1">
        <v>190989245</v>
      </c>
      <c r="P38" s="3">
        <v>1.3525243266970346E-2</v>
      </c>
      <c r="Q38" s="3">
        <v>6.6241583393871206E-2</v>
      </c>
      <c r="R38" s="3">
        <v>0.17116828751273402</v>
      </c>
      <c r="S38">
        <v>0.68799999999999994</v>
      </c>
      <c r="T38">
        <v>1</v>
      </c>
      <c r="U38">
        <v>2020</v>
      </c>
    </row>
    <row r="39" spans="1:21" x14ac:dyDescent="0.3">
      <c r="A39" s="1">
        <v>197637354</v>
      </c>
      <c r="B39" s="1">
        <v>6505903</v>
      </c>
      <c r="C39" s="1">
        <v>37001280</v>
      </c>
      <c r="D39" s="1">
        <v>33001103</v>
      </c>
      <c r="E39">
        <v>0.28100000000000003</v>
      </c>
      <c r="F39">
        <v>0</v>
      </c>
      <c r="G39">
        <v>2020</v>
      </c>
      <c r="O39" s="1">
        <v>197637354</v>
      </c>
      <c r="P39" s="3">
        <v>3.291838748256061E-2</v>
      </c>
      <c r="Q39" s="3">
        <v>0.18721804988342436</v>
      </c>
      <c r="R39" s="3">
        <v>0.16697806529022849</v>
      </c>
      <c r="S39">
        <v>0.28100000000000003</v>
      </c>
      <c r="T39">
        <v>0</v>
      </c>
      <c r="U39">
        <v>2020</v>
      </c>
    </row>
    <row r="40" spans="1:21" x14ac:dyDescent="0.3">
      <c r="A40" s="1">
        <v>199101772</v>
      </c>
      <c r="B40" s="1">
        <v>9003540</v>
      </c>
      <c r="C40" s="1">
        <v>32642311</v>
      </c>
      <c r="D40" s="1">
        <v>32230944</v>
      </c>
      <c r="E40">
        <v>0.68799999999999994</v>
      </c>
      <c r="F40">
        <v>1</v>
      </c>
      <c r="G40">
        <v>2020</v>
      </c>
      <c r="O40" s="1">
        <v>199101772</v>
      </c>
      <c r="P40" s="3">
        <v>4.5220792911878256E-2</v>
      </c>
      <c r="Q40" s="3">
        <v>0.16394786782711307</v>
      </c>
      <c r="R40" s="3">
        <v>0.16188175361894822</v>
      </c>
      <c r="S40">
        <v>0.68799999999999994</v>
      </c>
      <c r="T40">
        <v>1</v>
      </c>
      <c r="U40">
        <v>2020</v>
      </c>
    </row>
    <row r="41" spans="1:21" x14ac:dyDescent="0.3">
      <c r="A41" s="7">
        <v>194669953</v>
      </c>
      <c r="B41" s="7">
        <v>23750000</v>
      </c>
      <c r="C41" s="1">
        <v>5488631</v>
      </c>
      <c r="D41" s="1">
        <v>31921708</v>
      </c>
      <c r="E41" s="6">
        <v>0.75</v>
      </c>
      <c r="F41" s="6">
        <v>1</v>
      </c>
      <c r="G41">
        <v>2020</v>
      </c>
      <c r="O41" s="7">
        <v>194669953</v>
      </c>
      <c r="P41" s="3">
        <v>0.12200136504887325</v>
      </c>
      <c r="Q41" s="3">
        <v>2.8194546284192098E-2</v>
      </c>
      <c r="R41" s="3">
        <v>0.16397860845017001</v>
      </c>
      <c r="S41" s="6">
        <v>0.75</v>
      </c>
      <c r="T41" s="6">
        <v>1</v>
      </c>
      <c r="U41">
        <v>2020</v>
      </c>
    </row>
    <row r="42" spans="1:21" x14ac:dyDescent="0.3">
      <c r="A42" s="1">
        <v>210781361</v>
      </c>
      <c r="B42" s="1">
        <v>9808207</v>
      </c>
      <c r="C42" s="1">
        <v>25882743</v>
      </c>
      <c r="D42" s="1">
        <v>22984091</v>
      </c>
      <c r="E42">
        <v>0.25</v>
      </c>
      <c r="F42">
        <v>0</v>
      </c>
      <c r="G42">
        <v>2020</v>
      </c>
      <c r="O42" s="1">
        <v>210781361</v>
      </c>
      <c r="P42" s="3">
        <v>4.6532610632493261E-2</v>
      </c>
      <c r="Q42" s="3">
        <v>0.12279426832242533</v>
      </c>
      <c r="R42" s="3">
        <v>0.10904233130936089</v>
      </c>
      <c r="S42">
        <v>0.25</v>
      </c>
      <c r="T42">
        <v>0</v>
      </c>
      <c r="U42">
        <v>2020</v>
      </c>
    </row>
    <row r="43" spans="1:21" x14ac:dyDescent="0.3">
      <c r="A43" s="1">
        <v>231385518</v>
      </c>
      <c r="B43" s="1">
        <v>25000000</v>
      </c>
      <c r="C43" s="1">
        <v>19454294</v>
      </c>
      <c r="D43" s="1">
        <v>48420128</v>
      </c>
      <c r="E43">
        <v>0.68799999999999994</v>
      </c>
      <c r="F43">
        <v>1</v>
      </c>
      <c r="G43">
        <v>2020</v>
      </c>
      <c r="O43" s="1">
        <v>231385518</v>
      </c>
      <c r="P43" s="3">
        <v>0.1080447912906978</v>
      </c>
      <c r="Q43" s="3">
        <v>8.4077405397514987E-2</v>
      </c>
      <c r="R43" s="3">
        <v>0.20926170496115493</v>
      </c>
      <c r="S43">
        <v>0.68799999999999994</v>
      </c>
      <c r="T43">
        <v>1</v>
      </c>
      <c r="U43">
        <v>2020</v>
      </c>
    </row>
    <row r="44" spans="1:21" x14ac:dyDescent="0.3">
      <c r="A44" s="1">
        <v>184288252</v>
      </c>
      <c r="B44" s="1">
        <v>897721</v>
      </c>
      <c r="C44" s="1">
        <v>12640875</v>
      </c>
      <c r="D44" s="1">
        <v>20426192</v>
      </c>
      <c r="E44">
        <v>6.3E-2</v>
      </c>
      <c r="F44">
        <v>0</v>
      </c>
      <c r="G44">
        <v>2020</v>
      </c>
      <c r="O44" s="1">
        <v>184288252</v>
      </c>
      <c r="P44" s="3">
        <v>4.8712871832980436E-3</v>
      </c>
      <c r="Q44" s="3">
        <v>6.8592950786683898E-2</v>
      </c>
      <c r="R44" s="3">
        <v>0.11083827524719264</v>
      </c>
      <c r="S44">
        <v>6.3E-2</v>
      </c>
      <c r="T44">
        <v>0</v>
      </c>
      <c r="U44">
        <v>2020</v>
      </c>
    </row>
    <row r="45" spans="1:21" x14ac:dyDescent="0.3">
      <c r="A45" s="7">
        <v>216614008</v>
      </c>
      <c r="B45" s="7">
        <v>22500000</v>
      </c>
      <c r="C45" s="1">
        <v>20929987</v>
      </c>
      <c r="D45" s="1">
        <v>26649498</v>
      </c>
      <c r="E45" s="6">
        <v>0.68799999999999994</v>
      </c>
      <c r="F45" s="6">
        <v>1</v>
      </c>
      <c r="G45">
        <v>2020</v>
      </c>
      <c r="O45" s="7">
        <v>216614008</v>
      </c>
      <c r="P45" s="3">
        <v>0.10387139875090627</v>
      </c>
      <c r="Q45" s="3">
        <v>9.6623423356812635E-2</v>
      </c>
      <c r="R45" s="3">
        <v>0.12302758370086574</v>
      </c>
      <c r="S45" s="6">
        <v>0.68799999999999994</v>
      </c>
      <c r="T45" s="6">
        <v>1</v>
      </c>
      <c r="U45">
        <v>2020</v>
      </c>
    </row>
    <row r="46" spans="1:21" x14ac:dyDescent="0.3">
      <c r="A46" s="1">
        <v>195780141</v>
      </c>
      <c r="B46" s="1">
        <v>1593368</v>
      </c>
      <c r="C46" s="1">
        <v>8900529</v>
      </c>
      <c r="D46" s="1">
        <v>23402156</v>
      </c>
      <c r="E46">
        <v>0.313</v>
      </c>
      <c r="F46">
        <v>0</v>
      </c>
      <c r="G46">
        <v>2020</v>
      </c>
      <c r="O46" s="1">
        <v>195780141</v>
      </c>
      <c r="P46" s="3">
        <v>8.1385578325842561E-3</v>
      </c>
      <c r="Q46" s="3">
        <v>4.546185815649198E-2</v>
      </c>
      <c r="R46" s="3">
        <v>0.11953283862432196</v>
      </c>
      <c r="S46">
        <v>0.313</v>
      </c>
      <c r="T46">
        <v>0</v>
      </c>
      <c r="U46">
        <v>2020</v>
      </c>
    </row>
    <row r="47" spans="1:21" x14ac:dyDescent="0.3">
      <c r="A47" s="1">
        <v>216749367</v>
      </c>
      <c r="B47" s="1">
        <v>5346508</v>
      </c>
      <c r="C47" s="1">
        <v>36384505</v>
      </c>
      <c r="D47" s="1">
        <v>45496203</v>
      </c>
      <c r="E47">
        <v>0.875</v>
      </c>
      <c r="F47">
        <v>1</v>
      </c>
      <c r="G47">
        <v>2020</v>
      </c>
      <c r="O47" s="1">
        <v>216749367</v>
      </c>
      <c r="P47" s="3">
        <v>2.4666775612774916E-2</v>
      </c>
      <c r="Q47" s="3">
        <v>0.16786441180241141</v>
      </c>
      <c r="R47" s="3">
        <v>0.20990235694667564</v>
      </c>
      <c r="S47">
        <v>0.875</v>
      </c>
      <c r="T47">
        <v>1</v>
      </c>
      <c r="U47">
        <v>2020</v>
      </c>
    </row>
    <row r="48" spans="1:21" x14ac:dyDescent="0.3">
      <c r="A48" s="1">
        <v>214145655</v>
      </c>
      <c r="B48" s="1">
        <v>21500000</v>
      </c>
      <c r="C48" s="1">
        <v>18015388</v>
      </c>
      <c r="D48" s="1">
        <v>31234919</v>
      </c>
      <c r="E48">
        <v>0.5</v>
      </c>
      <c r="F48">
        <v>0</v>
      </c>
      <c r="G48">
        <v>2020</v>
      </c>
      <c r="O48" s="1">
        <v>214145655</v>
      </c>
      <c r="P48" s="3">
        <v>0.10039895509437256</v>
      </c>
      <c r="Q48" s="3">
        <v>8.4126796782311553E-2</v>
      </c>
      <c r="R48" s="3">
        <v>0.14585828977010998</v>
      </c>
      <c r="S48">
        <v>0.5</v>
      </c>
      <c r="T48">
        <v>0</v>
      </c>
      <c r="U48">
        <v>2020</v>
      </c>
    </row>
    <row r="49" spans="1:21" x14ac:dyDescent="0.3">
      <c r="A49" s="7">
        <v>195831178</v>
      </c>
      <c r="B49" s="7">
        <v>4832501</v>
      </c>
      <c r="C49" s="1">
        <v>19196836</v>
      </c>
      <c r="D49" s="1">
        <v>43428542</v>
      </c>
      <c r="E49" s="6">
        <v>0.438</v>
      </c>
      <c r="F49" s="6">
        <v>0</v>
      </c>
      <c r="G49">
        <v>2020</v>
      </c>
      <c r="O49" s="7">
        <v>195831178</v>
      </c>
      <c r="P49" s="3">
        <v>2.4676872443671866E-2</v>
      </c>
      <c r="Q49" s="3">
        <v>9.8027475481968454E-2</v>
      </c>
      <c r="R49" s="3">
        <v>0.22176520839802127</v>
      </c>
      <c r="S49" s="6">
        <v>0.438</v>
      </c>
      <c r="T49" s="6">
        <v>0</v>
      </c>
      <c r="U49">
        <v>2020</v>
      </c>
    </row>
    <row r="50" spans="1:21" x14ac:dyDescent="0.3">
      <c r="A50" s="1">
        <v>191282501</v>
      </c>
      <c r="B50" s="1">
        <v>31409000</v>
      </c>
      <c r="C50" s="1">
        <v>17787756</v>
      </c>
      <c r="D50" s="1">
        <v>26879478</v>
      </c>
      <c r="E50">
        <v>0.375</v>
      </c>
      <c r="F50">
        <v>0</v>
      </c>
      <c r="G50">
        <v>2020</v>
      </c>
      <c r="O50" s="1">
        <v>191282501</v>
      </c>
      <c r="P50" s="3">
        <v>0.16420216086572395</v>
      </c>
      <c r="Q50" s="3">
        <v>9.2992071449337646E-2</v>
      </c>
      <c r="R50" s="3">
        <v>0.14052240983611983</v>
      </c>
      <c r="S50">
        <v>0.375</v>
      </c>
      <c r="T50">
        <v>0</v>
      </c>
      <c r="U50">
        <v>2020</v>
      </c>
    </row>
    <row r="51" spans="1:21" x14ac:dyDescent="0.3">
      <c r="A51" s="1">
        <v>192619204</v>
      </c>
      <c r="B51" s="1">
        <v>5922740</v>
      </c>
      <c r="C51" s="1">
        <v>23654192</v>
      </c>
      <c r="D51" s="1">
        <v>24656941</v>
      </c>
      <c r="E51">
        <v>0.375</v>
      </c>
      <c r="F51">
        <v>0</v>
      </c>
      <c r="G51">
        <v>2020</v>
      </c>
      <c r="O51" s="1">
        <v>192619204</v>
      </c>
      <c r="P51" s="3">
        <v>3.0748439807694355E-2</v>
      </c>
      <c r="Q51" s="3">
        <v>0.12280287483692436</v>
      </c>
      <c r="R51" s="3">
        <v>0.12800873686509473</v>
      </c>
      <c r="S51">
        <v>0.375</v>
      </c>
      <c r="T51">
        <v>0</v>
      </c>
      <c r="U51">
        <v>2020</v>
      </c>
    </row>
    <row r="52" spans="1:21" x14ac:dyDescent="0.3">
      <c r="A52" s="1">
        <v>200593459</v>
      </c>
      <c r="B52" s="1">
        <v>18656536</v>
      </c>
      <c r="C52" s="1">
        <v>30063113</v>
      </c>
      <c r="D52" s="1">
        <v>40965221</v>
      </c>
      <c r="E52">
        <v>0.28100000000000003</v>
      </c>
      <c r="F52">
        <v>0</v>
      </c>
      <c r="G52">
        <v>2020</v>
      </c>
      <c r="O52" s="1">
        <v>200593459</v>
      </c>
      <c r="P52" s="3">
        <v>9.3006701679140991E-2</v>
      </c>
      <c r="Q52" s="3">
        <v>0.14987085396438574</v>
      </c>
      <c r="R52" s="3">
        <v>0.2042201236481993</v>
      </c>
      <c r="S52">
        <v>0.28100000000000003</v>
      </c>
      <c r="T52">
        <v>0</v>
      </c>
      <c r="U52">
        <v>2020</v>
      </c>
    </row>
    <row r="53" spans="1:21" x14ac:dyDescent="0.3">
      <c r="A53" s="7">
        <v>193135405</v>
      </c>
      <c r="B53" s="7">
        <v>21400000</v>
      </c>
      <c r="C53" s="1">
        <v>4725360</v>
      </c>
      <c r="D53" s="1">
        <v>37822068</v>
      </c>
      <c r="E53" s="6">
        <v>0.438</v>
      </c>
      <c r="F53" s="6">
        <v>1</v>
      </c>
      <c r="G53">
        <v>2020</v>
      </c>
      <c r="O53" s="7">
        <v>193135405</v>
      </c>
      <c r="P53" s="3">
        <v>0.11080309174798893</v>
      </c>
      <c r="Q53" s="3">
        <v>2.4466565309452196E-2</v>
      </c>
      <c r="R53" s="3">
        <v>0.19583187246274189</v>
      </c>
      <c r="S53" s="6">
        <v>0.438</v>
      </c>
      <c r="T53" s="6">
        <v>1</v>
      </c>
      <c r="U53">
        <v>2020</v>
      </c>
    </row>
    <row r="54" spans="1:21" x14ac:dyDescent="0.3">
      <c r="A54" s="1">
        <v>204713154</v>
      </c>
      <c r="B54" s="1">
        <v>9327591</v>
      </c>
      <c r="C54" s="1">
        <v>25004366</v>
      </c>
      <c r="D54" s="1">
        <v>23068232</v>
      </c>
      <c r="E54">
        <v>0.5</v>
      </c>
      <c r="F54">
        <v>1</v>
      </c>
      <c r="G54">
        <v>2020</v>
      </c>
      <c r="O54" s="1">
        <v>204713154</v>
      </c>
      <c r="P54" s="3">
        <v>4.5564199553097602E-2</v>
      </c>
      <c r="Q54" s="3">
        <v>0.12214342611320424</v>
      </c>
      <c r="R54" s="3">
        <v>0.11268563621466161</v>
      </c>
      <c r="S54">
        <v>0.5</v>
      </c>
      <c r="T54">
        <v>1</v>
      </c>
      <c r="U54">
        <v>2020</v>
      </c>
    </row>
    <row r="55" spans="1:21" x14ac:dyDescent="0.3">
      <c r="A55" s="1">
        <v>201274115</v>
      </c>
      <c r="B55" s="1">
        <v>21300000</v>
      </c>
      <c r="C55" s="1">
        <v>18305161</v>
      </c>
      <c r="D55" s="1">
        <v>35040418</v>
      </c>
      <c r="E55">
        <v>0.313</v>
      </c>
      <c r="F55">
        <v>0</v>
      </c>
      <c r="G55">
        <v>2020</v>
      </c>
      <c r="O55" s="1">
        <v>201274115</v>
      </c>
      <c r="P55" s="3">
        <v>0.1058258286218275</v>
      </c>
      <c r="Q55" s="3">
        <v>9.0946423985021618E-2</v>
      </c>
      <c r="R55" s="3">
        <v>0.17409301737583097</v>
      </c>
      <c r="S55">
        <v>0.313</v>
      </c>
      <c r="T55">
        <v>0</v>
      </c>
      <c r="U55">
        <v>2020</v>
      </c>
    </row>
    <row r="56" spans="1:21" x14ac:dyDescent="0.3">
      <c r="A56" s="1">
        <v>199876795</v>
      </c>
      <c r="B56" s="1">
        <v>21642000</v>
      </c>
      <c r="C56" s="1">
        <v>19440314</v>
      </c>
      <c r="D56" s="1">
        <v>15596388</v>
      </c>
      <c r="E56">
        <v>0.81299999999999994</v>
      </c>
      <c r="F56">
        <v>1</v>
      </c>
      <c r="G56">
        <v>2020</v>
      </c>
      <c r="O56" s="1">
        <v>199876795</v>
      </c>
      <c r="P56" s="3">
        <v>0.1082767011548289</v>
      </c>
      <c r="Q56" s="3">
        <v>9.7261485506609208E-2</v>
      </c>
      <c r="R56" s="3">
        <v>7.8030008435946749E-2</v>
      </c>
      <c r="S56">
        <v>0.81299999999999994</v>
      </c>
      <c r="T56">
        <v>1</v>
      </c>
      <c r="U56">
        <v>2020</v>
      </c>
    </row>
    <row r="57" spans="1:21" x14ac:dyDescent="0.3">
      <c r="A57" s="7">
        <v>195029407</v>
      </c>
      <c r="B57" s="7">
        <v>20666666</v>
      </c>
      <c r="C57" s="1">
        <v>17913562</v>
      </c>
      <c r="D57" s="1">
        <v>18995749</v>
      </c>
      <c r="E57" s="6">
        <v>0.438</v>
      </c>
      <c r="F57" s="6">
        <v>0</v>
      </c>
      <c r="G57">
        <v>2020</v>
      </c>
      <c r="O57" s="7">
        <v>195029407</v>
      </c>
      <c r="P57" s="3">
        <v>0.10596692220881336</v>
      </c>
      <c r="Q57" s="3">
        <v>9.1850568975990379E-2</v>
      </c>
      <c r="R57" s="3">
        <v>9.7399409105520168E-2</v>
      </c>
      <c r="S57" s="6">
        <v>0.438</v>
      </c>
      <c r="T57" s="6">
        <v>0</v>
      </c>
      <c r="U57">
        <v>2020</v>
      </c>
    </row>
    <row r="58" spans="1:21" x14ac:dyDescent="0.3">
      <c r="A58" s="1">
        <v>199335990</v>
      </c>
      <c r="B58" s="1">
        <v>18962500</v>
      </c>
      <c r="C58" s="1">
        <v>26602365</v>
      </c>
      <c r="D58" s="1">
        <v>32071368</v>
      </c>
      <c r="E58">
        <v>0.25</v>
      </c>
      <c r="F58">
        <v>0</v>
      </c>
      <c r="G58">
        <v>2020</v>
      </c>
      <c r="O58" s="1">
        <v>199335990</v>
      </c>
      <c r="P58" s="3">
        <v>9.5128330814721412E-2</v>
      </c>
      <c r="Q58" s="3">
        <v>0.13345490194720983</v>
      </c>
      <c r="R58" s="3">
        <v>0.16089100618508478</v>
      </c>
      <c r="S58">
        <v>0.25</v>
      </c>
      <c r="T58">
        <v>0</v>
      </c>
      <c r="U58">
        <v>2020</v>
      </c>
    </row>
    <row r="59" spans="1:21" x14ac:dyDescent="0.3">
      <c r="A59" s="1">
        <v>204039300</v>
      </c>
      <c r="B59" s="1">
        <v>13953125</v>
      </c>
      <c r="C59" s="1">
        <v>16260163</v>
      </c>
      <c r="D59" s="1">
        <v>34023211</v>
      </c>
      <c r="E59">
        <v>0.313</v>
      </c>
      <c r="F59">
        <v>0</v>
      </c>
      <c r="G59">
        <v>2020</v>
      </c>
      <c r="O59" s="1">
        <v>204039300</v>
      </c>
      <c r="P59" s="3">
        <v>6.8384497496315658E-2</v>
      </c>
      <c r="Q59" s="3">
        <v>7.9691329072389488E-2</v>
      </c>
      <c r="R59" s="3">
        <v>0.16674832250453711</v>
      </c>
      <c r="S59">
        <v>0.313</v>
      </c>
      <c r="T59">
        <v>0</v>
      </c>
      <c r="U59">
        <v>2020</v>
      </c>
    </row>
    <row r="60" spans="1:21" x14ac:dyDescent="0.3">
      <c r="A60" s="1">
        <v>194082268</v>
      </c>
      <c r="B60" s="1">
        <v>23650000</v>
      </c>
      <c r="C60" s="1">
        <v>14340040</v>
      </c>
      <c r="D60" s="1">
        <v>29600110</v>
      </c>
      <c r="E60">
        <v>0.75</v>
      </c>
      <c r="F60">
        <v>1</v>
      </c>
      <c r="G60">
        <v>2020</v>
      </c>
      <c r="O60" s="1">
        <v>194082268</v>
      </c>
      <c r="P60" s="3">
        <v>0.12185554220749316</v>
      </c>
      <c r="Q60" s="3">
        <v>7.3886399555058782E-2</v>
      </c>
      <c r="R60" s="3">
        <v>0.15251321156242878</v>
      </c>
      <c r="S60">
        <v>0.75</v>
      </c>
      <c r="T60">
        <v>1</v>
      </c>
      <c r="U60">
        <v>2020</v>
      </c>
    </row>
    <row r="61" spans="1:21" x14ac:dyDescent="0.3">
      <c r="A61" s="7">
        <v>199841623</v>
      </c>
      <c r="B61" s="7">
        <v>25000000</v>
      </c>
      <c r="C61" s="1">
        <v>14238069</v>
      </c>
      <c r="D61" s="1">
        <v>20859879</v>
      </c>
      <c r="E61" s="6">
        <v>0.68799999999999994</v>
      </c>
      <c r="F61" s="6">
        <v>1</v>
      </c>
      <c r="G61">
        <v>2020</v>
      </c>
      <c r="O61" s="7">
        <v>199841623</v>
      </c>
      <c r="P61" s="3">
        <v>0.12509906407235294</v>
      </c>
      <c r="Q61" s="3">
        <v>7.1246764243903277E-2</v>
      </c>
      <c r="R61" s="3">
        <v>0.10438205358250117</v>
      </c>
      <c r="S61" s="6">
        <v>0.68799999999999994</v>
      </c>
      <c r="T61" s="6">
        <v>1</v>
      </c>
      <c r="U61">
        <v>2020</v>
      </c>
    </row>
    <row r="62" spans="1:21" x14ac:dyDescent="0.3">
      <c r="A62" s="1">
        <v>194162965</v>
      </c>
      <c r="B62" s="1">
        <v>8080601</v>
      </c>
      <c r="C62" s="1">
        <v>22796847</v>
      </c>
      <c r="D62" s="1">
        <v>11144285</v>
      </c>
      <c r="E62">
        <v>0.5</v>
      </c>
      <c r="F62">
        <v>0</v>
      </c>
      <c r="G62">
        <v>2020</v>
      </c>
      <c r="O62" s="1">
        <v>194162965</v>
      </c>
      <c r="P62" s="3">
        <v>4.1617622598624823E-2</v>
      </c>
      <c r="Q62" s="3">
        <v>0.11741089244285077</v>
      </c>
      <c r="R62" s="3">
        <v>5.7396553457040582E-2</v>
      </c>
      <c r="S62">
        <v>0.5</v>
      </c>
      <c r="T62">
        <v>0</v>
      </c>
      <c r="U62">
        <v>2020</v>
      </c>
    </row>
    <row r="63" spans="1:21" x14ac:dyDescent="0.3">
      <c r="A63" s="1">
        <v>196611667</v>
      </c>
      <c r="B63" s="1">
        <v>28842682</v>
      </c>
      <c r="C63" s="1">
        <v>16351235</v>
      </c>
      <c r="D63" s="1">
        <v>33593498</v>
      </c>
      <c r="E63">
        <v>0.625</v>
      </c>
      <c r="F63">
        <v>1</v>
      </c>
      <c r="G63">
        <v>2020</v>
      </c>
      <c r="O63" s="1">
        <v>196611667</v>
      </c>
      <c r="P63" s="3">
        <v>0.1466987307523312</v>
      </c>
      <c r="Q63" s="3">
        <v>8.3165130785448252E-2</v>
      </c>
      <c r="R63" s="3">
        <v>0.17086217981153681</v>
      </c>
      <c r="S63">
        <v>0.625</v>
      </c>
      <c r="T63">
        <v>1</v>
      </c>
      <c r="U63">
        <v>2020</v>
      </c>
    </row>
    <row r="64" spans="1:21" x14ac:dyDescent="0.3">
      <c r="A64" s="1">
        <v>202659073</v>
      </c>
      <c r="B64" s="1">
        <v>26100000</v>
      </c>
      <c r="C64" s="1">
        <v>10572933</v>
      </c>
      <c r="D64" s="1">
        <v>38518524</v>
      </c>
      <c r="E64">
        <v>0.375</v>
      </c>
      <c r="F64">
        <v>0</v>
      </c>
      <c r="G64">
        <v>2020</v>
      </c>
      <c r="O64" s="1">
        <v>202659073</v>
      </c>
      <c r="P64" s="3">
        <v>0.12878772025173529</v>
      </c>
      <c r="Q64" s="3">
        <v>5.2171032085990048E-2</v>
      </c>
      <c r="R64" s="3">
        <v>0.19006562810045025</v>
      </c>
      <c r="S64">
        <v>0.375</v>
      </c>
      <c r="T64">
        <v>0</v>
      </c>
      <c r="U64">
        <v>2020</v>
      </c>
    </row>
    <row r="65" spans="1:21" x14ac:dyDescent="0.3">
      <c r="A65" s="7">
        <v>200893810</v>
      </c>
      <c r="B65" s="7">
        <v>31000000</v>
      </c>
      <c r="C65" s="1">
        <v>16142632</v>
      </c>
      <c r="D65" s="1">
        <v>31133362</v>
      </c>
      <c r="E65" s="6">
        <v>0.75</v>
      </c>
      <c r="F65" s="6">
        <v>1</v>
      </c>
      <c r="G65">
        <v>2020</v>
      </c>
      <c r="O65" s="7">
        <v>200893810</v>
      </c>
      <c r="P65" s="3">
        <v>0.15431037919983698</v>
      </c>
      <c r="Q65" s="3">
        <v>8.0354053716239437E-2</v>
      </c>
      <c r="R65" s="3">
        <v>0.15497422245115466</v>
      </c>
      <c r="S65" s="6">
        <v>0.75</v>
      </c>
      <c r="T65" s="6">
        <v>1</v>
      </c>
      <c r="U65">
        <v>2020</v>
      </c>
    </row>
    <row r="66" spans="1:21" x14ac:dyDescent="0.3">
      <c r="A66" s="1">
        <v>174804987</v>
      </c>
      <c r="B66" s="1">
        <v>4814326</v>
      </c>
      <c r="C66" s="1">
        <v>18531034</v>
      </c>
      <c r="D66" s="23">
        <v>46958168</v>
      </c>
      <c r="E66">
        <v>0.625</v>
      </c>
      <c r="F66">
        <v>1</v>
      </c>
      <c r="G66">
        <v>2019</v>
      </c>
      <c r="O66" s="1">
        <v>174804987</v>
      </c>
      <c r="P66" s="3">
        <v>2.7541125013784647E-2</v>
      </c>
      <c r="Q66" s="2">
        <v>0.106009755888715</v>
      </c>
      <c r="R66" s="2">
        <v>0.26863174103837212</v>
      </c>
      <c r="S66">
        <v>0.625</v>
      </c>
      <c r="T66">
        <v>1</v>
      </c>
      <c r="U66">
        <v>2019</v>
      </c>
    </row>
    <row r="67" spans="1:21" x14ac:dyDescent="0.3">
      <c r="A67" s="1">
        <v>175757955</v>
      </c>
      <c r="B67" s="1">
        <v>5500000</v>
      </c>
      <c r="C67" s="1">
        <v>21053505</v>
      </c>
      <c r="D67" s="23">
        <v>10440743</v>
      </c>
      <c r="E67">
        <v>0.313</v>
      </c>
      <c r="F67">
        <v>0</v>
      </c>
      <c r="G67">
        <v>2019</v>
      </c>
      <c r="O67" s="1">
        <v>175757955</v>
      </c>
      <c r="P67" s="3">
        <v>3.1293035925457825E-2</v>
      </c>
      <c r="Q67" s="2">
        <v>0.11978692514941927</v>
      </c>
      <c r="R67" s="2">
        <v>5.9404099234085878E-2</v>
      </c>
      <c r="S67">
        <v>0.313</v>
      </c>
      <c r="T67">
        <v>0</v>
      </c>
      <c r="U67">
        <v>2019</v>
      </c>
    </row>
    <row r="68" spans="1:21" x14ac:dyDescent="0.3">
      <c r="A68" s="1">
        <v>194988547</v>
      </c>
      <c r="B68" s="1">
        <v>21500000</v>
      </c>
      <c r="C68" s="1">
        <v>19308462</v>
      </c>
      <c r="D68" s="23">
        <v>10415951</v>
      </c>
      <c r="E68">
        <v>0.75</v>
      </c>
      <c r="F68">
        <v>1</v>
      </c>
      <c r="G68">
        <v>2019</v>
      </c>
      <c r="O68" s="1">
        <v>194988547</v>
      </c>
      <c r="P68" s="3">
        <v>0.11026288636326932</v>
      </c>
      <c r="Q68" s="2">
        <v>9.9023569830488559E-2</v>
      </c>
      <c r="R68" s="2">
        <v>5.3418270766436349E-2</v>
      </c>
      <c r="S68">
        <v>0.75</v>
      </c>
      <c r="T68">
        <v>1</v>
      </c>
      <c r="U68">
        <v>2019</v>
      </c>
    </row>
    <row r="69" spans="1:21" x14ac:dyDescent="0.3">
      <c r="A69" s="7">
        <v>188464903</v>
      </c>
      <c r="B69" s="1">
        <v>6874479</v>
      </c>
      <c r="C69" s="1">
        <v>19301035</v>
      </c>
      <c r="D69" s="23">
        <v>20551194</v>
      </c>
      <c r="E69" s="6">
        <v>0.438</v>
      </c>
      <c r="F69" s="6">
        <v>0</v>
      </c>
      <c r="G69">
        <v>2019</v>
      </c>
      <c r="O69" s="7">
        <v>188464903</v>
      </c>
      <c r="P69" s="3">
        <v>3.6476176150420959E-2</v>
      </c>
      <c r="Q69" s="2">
        <v>0.10241182677922796</v>
      </c>
      <c r="R69" s="2">
        <v>0.10904520509052022</v>
      </c>
      <c r="S69" s="6">
        <v>0.438</v>
      </c>
      <c r="T69" s="6">
        <v>0</v>
      </c>
      <c r="U69">
        <v>2019</v>
      </c>
    </row>
    <row r="70" spans="1:21" x14ac:dyDescent="0.3">
      <c r="A70" s="1">
        <v>190028527</v>
      </c>
      <c r="B70" s="1">
        <v>2152646</v>
      </c>
      <c r="C70" s="1">
        <v>12328334</v>
      </c>
      <c r="D70" s="23">
        <v>20573423</v>
      </c>
      <c r="E70">
        <v>0.875</v>
      </c>
      <c r="F70">
        <v>1</v>
      </c>
      <c r="G70">
        <v>2019</v>
      </c>
      <c r="O70" s="1">
        <v>190028527</v>
      </c>
      <c r="P70" s="3">
        <v>1.1328014977456516E-2</v>
      </c>
      <c r="Q70" s="2">
        <v>6.4876227767634062E-2</v>
      </c>
      <c r="R70" s="2">
        <v>0.10826491856141157</v>
      </c>
      <c r="S70">
        <v>0.875</v>
      </c>
      <c r="T70">
        <v>1</v>
      </c>
      <c r="U70">
        <v>2019</v>
      </c>
    </row>
    <row r="71" spans="1:21" x14ac:dyDescent="0.3">
      <c r="A71" s="1">
        <v>184954951</v>
      </c>
      <c r="B71" s="1">
        <v>16200000</v>
      </c>
      <c r="C71" s="1">
        <v>28699513</v>
      </c>
      <c r="D71" s="23">
        <v>31749685</v>
      </c>
      <c r="E71">
        <v>0.125</v>
      </c>
      <c r="F71">
        <v>0</v>
      </c>
      <c r="G71">
        <v>2019</v>
      </c>
      <c r="O71" s="1">
        <v>184954951</v>
      </c>
      <c r="P71" s="3">
        <v>8.7588896173966174E-2</v>
      </c>
      <c r="Q71" s="2">
        <v>0.15517028792595014</v>
      </c>
      <c r="R71" s="2">
        <v>0.17166171993957599</v>
      </c>
      <c r="S71">
        <v>0.125</v>
      </c>
      <c r="T71">
        <v>0</v>
      </c>
      <c r="U71">
        <v>2019</v>
      </c>
    </row>
    <row r="72" spans="1:21" x14ac:dyDescent="0.3">
      <c r="A72" s="1">
        <v>212753859</v>
      </c>
      <c r="B72" s="1">
        <v>7427950</v>
      </c>
      <c r="C72" s="1">
        <v>35415966</v>
      </c>
      <c r="D72" s="23">
        <v>35700710</v>
      </c>
      <c r="E72">
        <v>0.375</v>
      </c>
      <c r="F72">
        <v>0</v>
      </c>
      <c r="G72">
        <v>2019</v>
      </c>
      <c r="O72" s="1">
        <v>212753859</v>
      </c>
      <c r="P72" s="3">
        <v>3.4913350267362246E-2</v>
      </c>
      <c r="Q72" s="2">
        <v>0.16646450582125516</v>
      </c>
      <c r="R72" s="2">
        <v>0.16780287872475205</v>
      </c>
      <c r="S72">
        <v>0.375</v>
      </c>
      <c r="T72">
        <v>0</v>
      </c>
      <c r="U72">
        <v>2019</v>
      </c>
    </row>
    <row r="73" spans="1:21" x14ac:dyDescent="0.3">
      <c r="A73" s="1">
        <v>206404929</v>
      </c>
      <c r="B73" s="1">
        <v>891333</v>
      </c>
      <c r="C73" s="1">
        <v>4477455</v>
      </c>
      <c r="D73" s="23">
        <v>31602528</v>
      </c>
      <c r="E73" s="6">
        <v>0.5</v>
      </c>
      <c r="F73" s="6">
        <v>0</v>
      </c>
      <c r="G73">
        <v>2019</v>
      </c>
      <c r="O73" s="1">
        <v>206404929</v>
      </c>
      <c r="P73" s="3">
        <v>4.3183707110017707E-3</v>
      </c>
      <c r="Q73" s="2">
        <v>2.1692577893815703E-2</v>
      </c>
      <c r="R73" s="2">
        <v>0.15310936687950896</v>
      </c>
      <c r="S73" s="6">
        <v>0.5</v>
      </c>
      <c r="T73" s="6">
        <v>0</v>
      </c>
      <c r="U73">
        <v>2019</v>
      </c>
    </row>
    <row r="74" spans="1:21" x14ac:dyDescent="0.3">
      <c r="A74" s="1">
        <v>198106556</v>
      </c>
      <c r="B74" s="1">
        <v>3778440</v>
      </c>
      <c r="C74" s="1">
        <v>31009021</v>
      </c>
      <c r="D74" s="23">
        <v>25398512</v>
      </c>
      <c r="E74">
        <v>0.625</v>
      </c>
      <c r="F74">
        <v>1</v>
      </c>
      <c r="G74">
        <v>2019</v>
      </c>
      <c r="O74" s="1">
        <v>198106556</v>
      </c>
      <c r="P74" s="3">
        <v>1.9072766072416099E-2</v>
      </c>
      <c r="Q74" s="2">
        <v>0.15652698035899429</v>
      </c>
      <c r="R74" s="2">
        <v>0.12820631741233238</v>
      </c>
      <c r="S74">
        <v>0.625</v>
      </c>
      <c r="T74">
        <v>1</v>
      </c>
      <c r="U74">
        <v>2019</v>
      </c>
    </row>
    <row r="75" spans="1:21" x14ac:dyDescent="0.3">
      <c r="A75" s="1">
        <v>196100572</v>
      </c>
      <c r="B75" s="1">
        <v>9407500</v>
      </c>
      <c r="C75" s="1">
        <v>31309349</v>
      </c>
      <c r="D75" s="23">
        <v>37444415</v>
      </c>
      <c r="E75">
        <v>0.438</v>
      </c>
      <c r="F75">
        <v>0</v>
      </c>
      <c r="G75">
        <v>2019</v>
      </c>
      <c r="O75" s="1">
        <v>196100572</v>
      </c>
      <c r="P75" s="3">
        <v>4.7972833042016827E-2</v>
      </c>
      <c r="Q75" s="2">
        <v>0.15965965157919071</v>
      </c>
      <c r="R75" s="2">
        <v>0.19094495553026739</v>
      </c>
      <c r="S75">
        <v>0.438</v>
      </c>
      <c r="T75">
        <v>0</v>
      </c>
      <c r="U75">
        <v>2019</v>
      </c>
    </row>
    <row r="76" spans="1:21" x14ac:dyDescent="0.3">
      <c r="A76" s="1">
        <v>190540169</v>
      </c>
      <c r="B76" s="1">
        <v>542721</v>
      </c>
      <c r="C76" s="1">
        <v>13887186</v>
      </c>
      <c r="D76" s="23">
        <v>37970172</v>
      </c>
      <c r="E76">
        <v>0.375</v>
      </c>
      <c r="F76">
        <v>0</v>
      </c>
      <c r="G76">
        <v>2019</v>
      </c>
      <c r="O76" s="1">
        <v>190540169</v>
      </c>
      <c r="P76" s="3">
        <v>2.8483285327620339E-3</v>
      </c>
      <c r="Q76" s="2">
        <v>7.2883245946947811E-2</v>
      </c>
      <c r="R76" s="2">
        <v>0.19927646857498063</v>
      </c>
      <c r="S76">
        <v>0.375</v>
      </c>
      <c r="T76">
        <v>0</v>
      </c>
      <c r="U76">
        <v>2019</v>
      </c>
    </row>
    <row r="77" spans="1:21" x14ac:dyDescent="0.3">
      <c r="A77" s="7">
        <v>197086185</v>
      </c>
      <c r="B77" s="1">
        <v>20922000</v>
      </c>
      <c r="C77" s="1">
        <v>15728193</v>
      </c>
      <c r="D77" s="23">
        <v>25616765</v>
      </c>
      <c r="E77" s="6">
        <v>0.56299999999999994</v>
      </c>
      <c r="F77" s="6">
        <v>1</v>
      </c>
      <c r="G77">
        <v>2019</v>
      </c>
      <c r="O77" s="7">
        <v>197086185</v>
      </c>
      <c r="P77" s="3">
        <v>0.1061566035184049</v>
      </c>
      <c r="Q77" s="2">
        <v>7.9803630071788131E-2</v>
      </c>
      <c r="R77" s="2">
        <v>0.12997747660496853</v>
      </c>
      <c r="S77" s="6">
        <v>0.56299999999999994</v>
      </c>
      <c r="T77" s="6">
        <v>1</v>
      </c>
      <c r="U77">
        <v>2019</v>
      </c>
    </row>
    <row r="78" spans="1:21" x14ac:dyDescent="0.3">
      <c r="A78" s="1">
        <v>182229585</v>
      </c>
      <c r="B78" s="1">
        <v>4900000</v>
      </c>
      <c r="C78" s="1">
        <v>4285421</v>
      </c>
      <c r="D78" s="23">
        <v>19510137</v>
      </c>
      <c r="E78">
        <v>0.438</v>
      </c>
      <c r="F78">
        <v>0</v>
      </c>
      <c r="G78">
        <v>2019</v>
      </c>
      <c r="O78" s="1">
        <v>182229585</v>
      </c>
      <c r="P78" s="3">
        <v>2.6889157432916286E-2</v>
      </c>
      <c r="Q78" s="2">
        <v>2.3516604068433783E-2</v>
      </c>
      <c r="R78" s="2">
        <v>0.1070634990470949</v>
      </c>
      <c r="S78">
        <v>0.438</v>
      </c>
      <c r="T78">
        <v>0</v>
      </c>
      <c r="U78">
        <v>2019</v>
      </c>
    </row>
    <row r="79" spans="1:21" x14ac:dyDescent="0.3">
      <c r="A79" s="1">
        <v>166507002</v>
      </c>
      <c r="B79" s="1">
        <v>4479776</v>
      </c>
      <c r="C79" s="1">
        <v>25875032</v>
      </c>
      <c r="D79" s="23">
        <v>21002552</v>
      </c>
      <c r="E79">
        <v>0.75</v>
      </c>
      <c r="F79">
        <v>1</v>
      </c>
      <c r="G79">
        <v>2019</v>
      </c>
      <c r="O79" s="1">
        <v>166507002</v>
      </c>
      <c r="P79" s="3">
        <v>2.690443012120295E-2</v>
      </c>
      <c r="Q79" s="2">
        <v>0.15539906243702592</v>
      </c>
      <c r="R79" s="2">
        <v>0.12613614891702873</v>
      </c>
      <c r="S79">
        <v>0.75</v>
      </c>
      <c r="T79">
        <v>1</v>
      </c>
      <c r="U79">
        <v>2019</v>
      </c>
    </row>
    <row r="80" spans="1:21" x14ac:dyDescent="0.3">
      <c r="A80" s="1">
        <v>173145802</v>
      </c>
      <c r="B80" s="1">
        <v>22500000</v>
      </c>
      <c r="C80" s="1">
        <v>14039347</v>
      </c>
      <c r="D80" s="23">
        <v>15894216</v>
      </c>
      <c r="E80">
        <v>0.438</v>
      </c>
      <c r="F80">
        <v>0</v>
      </c>
      <c r="G80">
        <v>2019</v>
      </c>
      <c r="O80" s="1">
        <v>173145802</v>
      </c>
      <c r="P80" s="3">
        <v>0.12994828485648183</v>
      </c>
      <c r="Q80" s="2">
        <v>8.1083958362444156E-2</v>
      </c>
      <c r="R80" s="2">
        <v>9.1796715926153377E-2</v>
      </c>
      <c r="S80">
        <v>0.438</v>
      </c>
      <c r="T80">
        <v>0</v>
      </c>
      <c r="U80">
        <v>2019</v>
      </c>
    </row>
    <row r="81" spans="1:21" x14ac:dyDescent="0.3">
      <c r="A81" s="1">
        <v>184097522</v>
      </c>
      <c r="B81" s="1">
        <v>23000000</v>
      </c>
      <c r="C81" s="1">
        <v>23454490</v>
      </c>
      <c r="D81" s="23">
        <v>38608227</v>
      </c>
      <c r="E81" s="6">
        <v>0.313</v>
      </c>
      <c r="F81" s="6">
        <v>0</v>
      </c>
      <c r="G81">
        <v>2019</v>
      </c>
      <c r="O81" s="1">
        <v>184097522</v>
      </c>
      <c r="P81" s="3">
        <v>0.12493378373664367</v>
      </c>
      <c r="Q81" s="2">
        <v>0.12740252962231616</v>
      </c>
      <c r="R81" s="2">
        <v>0.20971616880318464</v>
      </c>
      <c r="S81" s="6">
        <v>0.313</v>
      </c>
      <c r="T81" s="6">
        <v>0</v>
      </c>
      <c r="U81">
        <v>2019</v>
      </c>
    </row>
    <row r="82" spans="1:21" x14ac:dyDescent="0.3">
      <c r="A82" s="1">
        <v>182367508</v>
      </c>
      <c r="B82" s="1">
        <v>2120849</v>
      </c>
      <c r="C82" s="1">
        <v>24275326</v>
      </c>
      <c r="D82" s="23">
        <v>40695017</v>
      </c>
      <c r="E82">
        <v>0.5</v>
      </c>
      <c r="F82">
        <v>0</v>
      </c>
      <c r="G82">
        <v>2019</v>
      </c>
      <c r="O82" s="1">
        <v>182367508</v>
      </c>
      <c r="P82" s="3">
        <v>1.1629533260935934E-2</v>
      </c>
      <c r="Q82" s="2">
        <v>0.13311212214403895</v>
      </c>
      <c r="R82" s="2">
        <v>0.2231483965882782</v>
      </c>
      <c r="S82">
        <v>0.5</v>
      </c>
      <c r="T82">
        <v>0</v>
      </c>
      <c r="U82">
        <v>2019</v>
      </c>
    </row>
    <row r="83" spans="1:21" x14ac:dyDescent="0.3">
      <c r="A83" s="1">
        <v>194612924</v>
      </c>
      <c r="B83" s="1">
        <v>4666192</v>
      </c>
      <c r="C83" s="1">
        <v>14843171</v>
      </c>
      <c r="D83" s="23">
        <v>9505194</v>
      </c>
      <c r="E83">
        <v>0.25</v>
      </c>
      <c r="F83">
        <v>0</v>
      </c>
      <c r="G83">
        <v>2019</v>
      </c>
      <c r="O83" s="1">
        <v>194612924</v>
      </c>
      <c r="P83" s="3">
        <v>2.3976783782355585E-2</v>
      </c>
      <c r="Q83" s="2">
        <v>7.6270222423665962E-2</v>
      </c>
      <c r="R83" s="2">
        <v>4.8841535313451229E-2</v>
      </c>
      <c r="S83">
        <v>0.25</v>
      </c>
      <c r="T83">
        <v>0</v>
      </c>
      <c r="U83">
        <v>2019</v>
      </c>
    </row>
    <row r="84" spans="1:21" x14ac:dyDescent="0.3">
      <c r="A84" s="1">
        <v>170362399</v>
      </c>
      <c r="B84" s="1">
        <v>9407500</v>
      </c>
      <c r="C84" s="1">
        <v>19604044</v>
      </c>
      <c r="D84" s="23">
        <v>29221523</v>
      </c>
      <c r="E84">
        <v>0.56299999999999994</v>
      </c>
      <c r="F84">
        <v>1</v>
      </c>
      <c r="G84">
        <v>2019</v>
      </c>
      <c r="O84" s="1">
        <v>170362399</v>
      </c>
      <c r="P84" s="3">
        <v>5.5220518466636524E-2</v>
      </c>
      <c r="Q84" s="2">
        <v>0.11507259885439862</v>
      </c>
      <c r="R84" s="2">
        <v>0.17152566042463396</v>
      </c>
      <c r="S84">
        <v>0.56299999999999994</v>
      </c>
      <c r="T84">
        <v>1</v>
      </c>
      <c r="U84">
        <v>2019</v>
      </c>
    </row>
    <row r="85" spans="1:21" x14ac:dyDescent="0.3">
      <c r="A85" s="1">
        <v>180627946</v>
      </c>
      <c r="B85" s="1">
        <v>3500000</v>
      </c>
      <c r="C85" s="1">
        <v>9842827</v>
      </c>
      <c r="D85" s="23">
        <v>11450911</v>
      </c>
      <c r="E85" s="6">
        <v>0.188</v>
      </c>
      <c r="F85" s="6">
        <v>0</v>
      </c>
      <c r="G85">
        <v>2019</v>
      </c>
      <c r="O85" s="1">
        <v>180627946</v>
      </c>
      <c r="P85" s="3">
        <v>1.937684659271938E-2</v>
      </c>
      <c r="Q85" s="2">
        <v>5.4492271090764662E-2</v>
      </c>
      <c r="R85" s="2">
        <v>6.3395013083966528E-2</v>
      </c>
      <c r="S85" s="6">
        <v>0.188</v>
      </c>
      <c r="T85" s="6">
        <v>0</v>
      </c>
      <c r="U85">
        <v>2019</v>
      </c>
    </row>
    <row r="86" spans="1:21" x14ac:dyDescent="0.3">
      <c r="A86" s="1">
        <v>182861976</v>
      </c>
      <c r="B86" s="1">
        <v>7917933</v>
      </c>
      <c r="C86" s="1">
        <v>29401082</v>
      </c>
      <c r="D86" s="23">
        <v>18218693</v>
      </c>
      <c r="E86">
        <v>0.5</v>
      </c>
      <c r="F86">
        <v>0</v>
      </c>
      <c r="G86">
        <v>2019</v>
      </c>
      <c r="O86" s="1">
        <v>182861976</v>
      </c>
      <c r="P86" s="3">
        <v>4.3300051619260635E-2</v>
      </c>
      <c r="Q86" s="2">
        <v>0.160782917494012</v>
      </c>
      <c r="R86" s="2">
        <v>9.9630843976005162E-2</v>
      </c>
      <c r="S86">
        <v>0.5</v>
      </c>
      <c r="T86">
        <v>0</v>
      </c>
      <c r="U86">
        <v>2019</v>
      </c>
    </row>
    <row r="87" spans="1:21" x14ac:dyDescent="0.3">
      <c r="A87" s="1">
        <v>176627499</v>
      </c>
      <c r="B87" s="1">
        <v>30700000</v>
      </c>
      <c r="C87" s="1">
        <v>16588909</v>
      </c>
      <c r="D87" s="23">
        <v>24830065</v>
      </c>
      <c r="E87">
        <v>0.219</v>
      </c>
      <c r="F87">
        <v>0</v>
      </c>
      <c r="G87">
        <v>2019</v>
      </c>
      <c r="O87" s="1">
        <v>176627499</v>
      </c>
      <c r="P87" s="3">
        <v>0.17381211970849456</v>
      </c>
      <c r="Q87" s="2">
        <v>9.3920307392225483E-2</v>
      </c>
      <c r="R87" s="2">
        <v>0.14057870456513682</v>
      </c>
      <c r="S87">
        <v>0.219</v>
      </c>
      <c r="T87">
        <v>0</v>
      </c>
      <c r="U87">
        <v>2019</v>
      </c>
    </row>
    <row r="88" spans="1:21" x14ac:dyDescent="0.3">
      <c r="A88" s="1">
        <v>191756597</v>
      </c>
      <c r="B88" s="1">
        <v>29672000</v>
      </c>
      <c r="C88" s="1">
        <v>16187872</v>
      </c>
      <c r="D88" s="23">
        <v>9096104</v>
      </c>
      <c r="E88">
        <v>0.81299999999999994</v>
      </c>
      <c r="F88">
        <v>1</v>
      </c>
      <c r="G88">
        <v>2019</v>
      </c>
      <c r="O88" s="1">
        <v>191756597</v>
      </c>
      <c r="P88" s="3">
        <v>0.15473783152294884</v>
      </c>
      <c r="Q88" s="2">
        <v>8.4418853135988847E-2</v>
      </c>
      <c r="R88" s="2">
        <v>4.7435677010893136E-2</v>
      </c>
      <c r="S88">
        <v>0.81299999999999994</v>
      </c>
      <c r="T88">
        <v>1</v>
      </c>
      <c r="U88">
        <v>2019</v>
      </c>
    </row>
    <row r="89" spans="1:21" x14ac:dyDescent="0.3">
      <c r="A89" s="1">
        <v>191016955</v>
      </c>
      <c r="B89" s="1">
        <v>29000000</v>
      </c>
      <c r="C89" s="1">
        <v>22220967</v>
      </c>
      <c r="D89" s="23">
        <v>37796633</v>
      </c>
      <c r="E89" s="6">
        <v>0.625</v>
      </c>
      <c r="F89" s="6">
        <v>1</v>
      </c>
      <c r="G89">
        <v>2019</v>
      </c>
      <c r="O89" s="1">
        <v>191016955</v>
      </c>
      <c r="P89" s="3">
        <v>0.15181898381743128</v>
      </c>
      <c r="Q89" s="2">
        <v>0.11632981480623016</v>
      </c>
      <c r="R89" s="2">
        <v>0.19787056599242722</v>
      </c>
      <c r="S89" s="6">
        <v>0.625</v>
      </c>
      <c r="T89" s="6">
        <v>1</v>
      </c>
      <c r="U89">
        <v>2019</v>
      </c>
    </row>
    <row r="90" spans="1:21" x14ac:dyDescent="0.3">
      <c r="A90" s="1">
        <v>184246919</v>
      </c>
      <c r="B90" s="1">
        <v>15800000</v>
      </c>
      <c r="C90" s="1">
        <v>15244226</v>
      </c>
      <c r="D90" s="23">
        <v>40742096</v>
      </c>
      <c r="E90">
        <v>0.438</v>
      </c>
      <c r="F90">
        <v>0</v>
      </c>
      <c r="G90">
        <v>2019</v>
      </c>
      <c r="O90" s="1">
        <v>184246919</v>
      </c>
      <c r="P90" s="3">
        <v>8.5754486890497209E-2</v>
      </c>
      <c r="Q90" s="2">
        <v>8.2738023966631435E-2</v>
      </c>
      <c r="R90" s="2">
        <v>0.22112769223565687</v>
      </c>
      <c r="S90">
        <v>0.438</v>
      </c>
      <c r="T90">
        <v>0</v>
      </c>
      <c r="U90">
        <v>2019</v>
      </c>
    </row>
    <row r="91" spans="1:21" x14ac:dyDescent="0.3">
      <c r="A91" s="1">
        <v>183306165</v>
      </c>
      <c r="B91" s="1">
        <v>495000</v>
      </c>
      <c r="C91" s="1">
        <v>8996354</v>
      </c>
      <c r="D91" s="23">
        <v>33346291</v>
      </c>
      <c r="E91">
        <v>0.313</v>
      </c>
      <c r="F91">
        <v>0</v>
      </c>
      <c r="G91">
        <v>2019</v>
      </c>
      <c r="O91" s="1">
        <v>183306165</v>
      </c>
      <c r="P91" s="3">
        <v>2.7004001747568066E-3</v>
      </c>
      <c r="Q91" s="2">
        <v>4.90782947753012E-2</v>
      </c>
      <c r="R91" s="2">
        <v>0.18191581827048753</v>
      </c>
      <c r="S91">
        <v>0.313</v>
      </c>
      <c r="T91">
        <v>0</v>
      </c>
      <c r="U91">
        <v>2019</v>
      </c>
    </row>
    <row r="92" spans="1:21" x14ac:dyDescent="0.3">
      <c r="A92" s="1">
        <v>187888357</v>
      </c>
      <c r="B92" s="1">
        <v>22700000</v>
      </c>
      <c r="C92" s="1">
        <v>12243323</v>
      </c>
      <c r="D92" s="23">
        <v>24925435</v>
      </c>
      <c r="E92">
        <v>0.81299999999999994</v>
      </c>
      <c r="F92">
        <v>1</v>
      </c>
      <c r="G92">
        <v>2019</v>
      </c>
      <c r="O92" s="1">
        <v>187888357</v>
      </c>
      <c r="P92" s="3">
        <v>0.1208164271722276</v>
      </c>
      <c r="Q92" s="2">
        <v>6.5162755135487194E-2</v>
      </c>
      <c r="R92" s="2">
        <v>0.1326608811635944</v>
      </c>
      <c r="S92">
        <v>0.81299999999999994</v>
      </c>
      <c r="T92">
        <v>1</v>
      </c>
      <c r="U92">
        <v>2019</v>
      </c>
    </row>
    <row r="93" spans="1:21" x14ac:dyDescent="0.3">
      <c r="A93" s="1">
        <v>184939978</v>
      </c>
      <c r="B93" s="1">
        <v>20922000</v>
      </c>
      <c r="C93" s="1">
        <v>21779847</v>
      </c>
      <c r="D93" s="23">
        <v>29556492</v>
      </c>
      <c r="E93" s="6">
        <v>0.438</v>
      </c>
      <c r="F93" s="6">
        <v>0</v>
      </c>
      <c r="G93">
        <v>2019</v>
      </c>
      <c r="O93" s="1">
        <v>184939978</v>
      </c>
      <c r="P93" s="3">
        <v>0.11312859570038448</v>
      </c>
      <c r="Q93" s="2">
        <v>0.11776711144628772</v>
      </c>
      <c r="R93" s="2">
        <v>0.159816673061354</v>
      </c>
      <c r="S93" s="6">
        <v>0.438</v>
      </c>
      <c r="T93" s="6">
        <v>0</v>
      </c>
      <c r="U93">
        <v>2019</v>
      </c>
    </row>
    <row r="94" spans="1:21" x14ac:dyDescent="0.3">
      <c r="A94" s="1">
        <v>192019927</v>
      </c>
      <c r="B94" s="1">
        <v>6392481</v>
      </c>
      <c r="C94" s="1">
        <v>16901911</v>
      </c>
      <c r="D94" s="23">
        <v>10771447</v>
      </c>
      <c r="E94">
        <v>0.34399999999999997</v>
      </c>
      <c r="F94">
        <v>0</v>
      </c>
      <c r="G94">
        <v>2019</v>
      </c>
      <c r="O94" s="1">
        <v>192019927</v>
      </c>
      <c r="P94" s="3">
        <v>3.3290716749413203E-2</v>
      </c>
      <c r="Q94" s="2">
        <v>8.8021651002919088E-2</v>
      </c>
      <c r="R94" s="2">
        <v>5.6095464508743406E-2</v>
      </c>
      <c r="S94">
        <v>0.34399999999999997</v>
      </c>
      <c r="T94">
        <v>0</v>
      </c>
      <c r="U94">
        <v>2019</v>
      </c>
    </row>
    <row r="95" spans="1:21" x14ac:dyDescent="0.3">
      <c r="A95" s="1">
        <v>180977365</v>
      </c>
      <c r="B95" s="1">
        <v>10629577</v>
      </c>
      <c r="C95" s="1">
        <v>26888537</v>
      </c>
      <c r="D95" s="23">
        <v>30861092</v>
      </c>
      <c r="E95">
        <v>0.56299999999999994</v>
      </c>
      <c r="F95">
        <v>0</v>
      </c>
      <c r="G95">
        <v>2019</v>
      </c>
      <c r="O95" s="1">
        <v>180977365</v>
      </c>
      <c r="P95" s="3">
        <v>5.8734289782592423E-2</v>
      </c>
      <c r="Q95" s="2">
        <v>0.14857403300130931</v>
      </c>
      <c r="R95" s="2">
        <v>0.17052459571394468</v>
      </c>
      <c r="S95">
        <v>0.56299999999999994</v>
      </c>
      <c r="T95">
        <v>0</v>
      </c>
      <c r="U95">
        <v>2019</v>
      </c>
    </row>
    <row r="96" spans="1:21" x14ac:dyDescent="0.3">
      <c r="A96" s="1">
        <v>220650341</v>
      </c>
      <c r="B96" s="1">
        <v>20000000</v>
      </c>
      <c r="C96" s="1">
        <v>15872699</v>
      </c>
      <c r="D96" s="23">
        <v>46630155</v>
      </c>
      <c r="E96">
        <v>0.81299999999999994</v>
      </c>
      <c r="F96">
        <v>1</v>
      </c>
      <c r="G96">
        <v>2019</v>
      </c>
      <c r="O96" s="1">
        <v>220650341</v>
      </c>
      <c r="P96" s="3">
        <v>9.0641147026371466E-2</v>
      </c>
      <c r="Q96" s="2">
        <v>7.1935982188216965E-2</v>
      </c>
      <c r="R96" s="2">
        <v>0.21133053676087452</v>
      </c>
      <c r="S96">
        <v>0.81299999999999994</v>
      </c>
      <c r="T96">
        <v>1</v>
      </c>
      <c r="U96">
        <v>2019</v>
      </c>
    </row>
    <row r="97" spans="1:21" x14ac:dyDescent="0.3">
      <c r="A97" s="1">
        <v>184894364</v>
      </c>
      <c r="B97" s="1">
        <v>26286668</v>
      </c>
      <c r="C97" s="1">
        <v>12655240</v>
      </c>
      <c r="D97" s="23">
        <v>26833057</v>
      </c>
      <c r="E97" s="6">
        <v>0.68799999999999994</v>
      </c>
      <c r="F97" s="6">
        <v>1</v>
      </c>
      <c r="G97">
        <v>2019</v>
      </c>
      <c r="O97" s="1">
        <v>184894364</v>
      </c>
      <c r="P97" s="3">
        <v>0.14217127786545186</v>
      </c>
      <c r="Q97" s="2">
        <v>6.844578561626681E-2</v>
      </c>
      <c r="R97" s="2">
        <v>0.14512641932125092</v>
      </c>
      <c r="S97" s="6">
        <v>0.68799999999999994</v>
      </c>
      <c r="T97" s="6">
        <v>1</v>
      </c>
      <c r="U97">
        <v>2019</v>
      </c>
    </row>
    <row r="98" spans="1:21" x14ac:dyDescent="0.3">
      <c r="A98" s="1">
        <v>179596576</v>
      </c>
      <c r="B98" s="1">
        <v>3851461</v>
      </c>
      <c r="C98" s="1">
        <v>3051410</v>
      </c>
      <c r="D98" s="22">
        <v>32413909</v>
      </c>
      <c r="E98">
        <v>0.375</v>
      </c>
      <c r="F98">
        <v>0</v>
      </c>
      <c r="G98">
        <v>2018</v>
      </c>
      <c r="O98" s="1">
        <v>179596576</v>
      </c>
      <c r="P98" s="3">
        <v>2.1445069197755753E-2</v>
      </c>
      <c r="Q98" s="2">
        <v>1.6990357321734241E-2</v>
      </c>
      <c r="R98" s="2">
        <v>0.1804817760000057</v>
      </c>
      <c r="S98">
        <v>0.375</v>
      </c>
      <c r="T98">
        <v>0</v>
      </c>
      <c r="U98">
        <v>2018</v>
      </c>
    </row>
    <row r="99" spans="1:21" x14ac:dyDescent="0.3">
      <c r="A99" s="1">
        <v>170259550</v>
      </c>
      <c r="B99" s="1">
        <v>8676666</v>
      </c>
      <c r="C99" s="1">
        <v>25546203</v>
      </c>
      <c r="D99" s="22">
        <v>38244972</v>
      </c>
      <c r="E99">
        <v>0.438</v>
      </c>
      <c r="F99">
        <v>0</v>
      </c>
      <c r="G99">
        <v>2018</v>
      </c>
      <c r="O99" s="1">
        <v>170259550</v>
      </c>
      <c r="P99" s="3">
        <v>5.0961405689137554E-2</v>
      </c>
      <c r="Q99" s="2">
        <v>0.15004270245046461</v>
      </c>
      <c r="R99" s="2">
        <v>0.22462747023588397</v>
      </c>
      <c r="S99">
        <v>0.438</v>
      </c>
      <c r="T99">
        <v>0</v>
      </c>
      <c r="U99">
        <v>2018</v>
      </c>
    </row>
    <row r="100" spans="1:21" x14ac:dyDescent="0.3">
      <c r="A100" s="1">
        <v>175832665</v>
      </c>
      <c r="B100" s="1">
        <v>22000000</v>
      </c>
      <c r="C100" s="1">
        <v>15834119</v>
      </c>
      <c r="D100" s="22">
        <v>17020868</v>
      </c>
      <c r="E100">
        <v>0.68799999999999994</v>
      </c>
      <c r="F100">
        <v>1</v>
      </c>
      <c r="G100">
        <v>2018</v>
      </c>
      <c r="O100" s="1">
        <v>175832665</v>
      </c>
      <c r="P100" s="3">
        <v>0.12511895898296257</v>
      </c>
      <c r="Q100" s="2">
        <v>9.005220389510675E-2</v>
      </c>
      <c r="R100" s="2">
        <v>9.6801512961200917E-2</v>
      </c>
      <c r="S100">
        <v>0.68799999999999994</v>
      </c>
      <c r="T100">
        <v>1</v>
      </c>
      <c r="U100">
        <v>2018</v>
      </c>
    </row>
    <row r="101" spans="1:21" x14ac:dyDescent="0.3">
      <c r="A101" s="1">
        <v>176796047</v>
      </c>
      <c r="B101" s="1">
        <v>5499584</v>
      </c>
      <c r="C101" s="1">
        <v>13028896</v>
      </c>
      <c r="D101" s="22">
        <v>17514689</v>
      </c>
      <c r="E101" s="6">
        <v>0.25</v>
      </c>
      <c r="F101" s="6">
        <v>0</v>
      </c>
      <c r="G101">
        <v>2018</v>
      </c>
      <c r="O101" s="1">
        <v>176796047</v>
      </c>
      <c r="P101" s="3">
        <v>3.110693985143231E-2</v>
      </c>
      <c r="Q101" s="2">
        <v>7.3694498384344526E-2</v>
      </c>
      <c r="R101" s="2">
        <v>9.9067198035259235E-2</v>
      </c>
      <c r="S101" s="6">
        <v>0.25</v>
      </c>
      <c r="T101" s="6">
        <v>0</v>
      </c>
      <c r="U101">
        <v>2018</v>
      </c>
    </row>
    <row r="102" spans="1:21" x14ac:dyDescent="0.3">
      <c r="A102" s="1">
        <v>170531630</v>
      </c>
      <c r="B102" s="18">
        <v>13236058</v>
      </c>
      <c r="C102" s="1">
        <v>12647687</v>
      </c>
      <c r="D102" s="22">
        <v>9561330</v>
      </c>
      <c r="E102">
        <v>0.625</v>
      </c>
      <c r="F102">
        <v>1</v>
      </c>
      <c r="G102">
        <v>2018</v>
      </c>
      <c r="O102" s="1">
        <v>170531630</v>
      </c>
      <c r="P102" s="3">
        <v>7.7616439835824003E-2</v>
      </c>
      <c r="Q102" s="2">
        <v>7.4166223591482699E-2</v>
      </c>
      <c r="R102" s="2">
        <v>5.6067780505000747E-2</v>
      </c>
      <c r="S102">
        <v>0.625</v>
      </c>
      <c r="T102">
        <v>1</v>
      </c>
      <c r="U102">
        <v>2018</v>
      </c>
    </row>
    <row r="103" spans="1:21" x14ac:dyDescent="0.3">
      <c r="A103" s="1">
        <v>180326765</v>
      </c>
      <c r="B103" s="1">
        <v>16300000</v>
      </c>
      <c r="C103" s="1">
        <v>22075064</v>
      </c>
      <c r="D103" s="22">
        <v>35609625</v>
      </c>
      <c r="E103">
        <v>0.375</v>
      </c>
      <c r="F103">
        <v>0</v>
      </c>
      <c r="G103">
        <v>2018</v>
      </c>
      <c r="O103" s="1">
        <v>180326765</v>
      </c>
      <c r="P103" s="3">
        <v>9.0391462409920131E-2</v>
      </c>
      <c r="Q103" s="2">
        <v>0.12241701335905404</v>
      </c>
      <c r="R103" s="2">
        <v>0.19747276562078847</v>
      </c>
      <c r="S103">
        <v>0.375</v>
      </c>
      <c r="T103">
        <v>0</v>
      </c>
      <c r="U103">
        <v>2018</v>
      </c>
    </row>
    <row r="104" spans="1:21" x14ac:dyDescent="0.3">
      <c r="A104" s="1">
        <v>181948164</v>
      </c>
      <c r="B104" s="1">
        <v>5942360</v>
      </c>
      <c r="C104" s="1">
        <v>19406950</v>
      </c>
      <c r="D104" s="22">
        <v>15435859</v>
      </c>
      <c r="E104">
        <v>0.46899999999999997</v>
      </c>
      <c r="F104">
        <v>0</v>
      </c>
      <c r="G104">
        <v>2018</v>
      </c>
      <c r="O104" s="1">
        <v>181948164</v>
      </c>
      <c r="P104" s="3">
        <v>3.2659631564075579E-2</v>
      </c>
      <c r="Q104" s="2">
        <v>0.10666197214279118</v>
      </c>
      <c r="R104" s="2">
        <v>8.4836574663100198E-2</v>
      </c>
      <c r="S104">
        <v>0.46899999999999997</v>
      </c>
      <c r="T104">
        <v>0</v>
      </c>
      <c r="U104">
        <v>2018</v>
      </c>
    </row>
    <row r="105" spans="1:21" x14ac:dyDescent="0.3">
      <c r="A105" s="1">
        <v>161685116</v>
      </c>
      <c r="B105" s="1">
        <v>23200000</v>
      </c>
      <c r="C105" s="1">
        <v>12737051</v>
      </c>
      <c r="D105" s="22">
        <v>18441798</v>
      </c>
      <c r="E105" s="6">
        <v>0.59399999999999997</v>
      </c>
      <c r="F105" s="6">
        <v>0</v>
      </c>
      <c r="G105">
        <v>2018</v>
      </c>
      <c r="O105" s="1">
        <v>161685116</v>
      </c>
      <c r="P105" s="3">
        <v>0.14348877975879981</v>
      </c>
      <c r="Q105" s="2">
        <v>7.8776892487741418E-2</v>
      </c>
      <c r="R105" s="2">
        <v>0.11405996084389115</v>
      </c>
      <c r="S105" s="6">
        <v>0.59399999999999997</v>
      </c>
      <c r="T105" s="6">
        <v>0</v>
      </c>
      <c r="U105">
        <v>2018</v>
      </c>
    </row>
    <row r="106" spans="1:21" x14ac:dyDescent="0.3">
      <c r="A106" s="1">
        <v>172088725</v>
      </c>
      <c r="B106" s="1">
        <v>3148700</v>
      </c>
      <c r="C106" s="1">
        <v>22925904</v>
      </c>
      <c r="D106" s="22">
        <v>20244649</v>
      </c>
      <c r="E106">
        <v>0.68799999999999994</v>
      </c>
      <c r="F106">
        <v>1</v>
      </c>
      <c r="G106">
        <v>2018</v>
      </c>
      <c r="O106" s="1">
        <v>172088725</v>
      </c>
      <c r="P106" s="3">
        <v>1.8296956991226472E-2</v>
      </c>
      <c r="Q106" s="2">
        <v>0.13322141819575919</v>
      </c>
      <c r="R106" s="2">
        <v>0.11764076350731287</v>
      </c>
      <c r="S106">
        <v>0.68799999999999994</v>
      </c>
      <c r="T106">
        <v>1</v>
      </c>
      <c r="U106">
        <v>2018</v>
      </c>
    </row>
    <row r="107" spans="1:21" x14ac:dyDescent="0.3">
      <c r="A107" s="1">
        <v>144247844</v>
      </c>
      <c r="B107" s="1">
        <v>24400000</v>
      </c>
      <c r="C107" s="1">
        <v>20853465</v>
      </c>
      <c r="D107" s="22">
        <v>20408109</v>
      </c>
      <c r="E107">
        <v>0.625</v>
      </c>
      <c r="F107">
        <v>1</v>
      </c>
      <c r="G107">
        <v>2018</v>
      </c>
      <c r="O107" s="1">
        <v>144247844</v>
      </c>
      <c r="P107" s="3">
        <v>0.16915330810767612</v>
      </c>
      <c r="Q107" s="2">
        <v>0.14456690943678854</v>
      </c>
      <c r="R107" s="2">
        <v>0.14147947334311631</v>
      </c>
      <c r="S107">
        <v>0.625</v>
      </c>
      <c r="T107">
        <v>1</v>
      </c>
      <c r="U107">
        <v>2018</v>
      </c>
    </row>
    <row r="108" spans="1:21" x14ac:dyDescent="0.3">
      <c r="A108" s="1">
        <v>198450085</v>
      </c>
      <c r="B108" s="1">
        <v>10000000</v>
      </c>
      <c r="C108" s="1">
        <v>17241855</v>
      </c>
      <c r="D108" s="22">
        <v>50991496</v>
      </c>
      <c r="E108">
        <v>0.313</v>
      </c>
      <c r="F108">
        <v>0</v>
      </c>
      <c r="G108">
        <v>2018</v>
      </c>
      <c r="O108" s="1">
        <v>198450085</v>
      </c>
      <c r="P108" s="3">
        <v>5.0390504997768079E-2</v>
      </c>
      <c r="Q108" s="2">
        <v>8.6882578054829254E-2</v>
      </c>
      <c r="R108" s="2">
        <v>0.2569487234031671</v>
      </c>
      <c r="S108">
        <v>0.313</v>
      </c>
      <c r="T108">
        <v>0</v>
      </c>
      <c r="U108">
        <v>2018</v>
      </c>
    </row>
    <row r="109" spans="1:21" x14ac:dyDescent="0.3">
      <c r="A109" s="1">
        <v>182398711</v>
      </c>
      <c r="B109" s="1">
        <v>7704446</v>
      </c>
      <c r="C109" s="1">
        <v>8298067</v>
      </c>
      <c r="D109" s="22">
        <v>11879403</v>
      </c>
      <c r="E109" s="6">
        <v>0.56299999999999994</v>
      </c>
      <c r="F109" s="6">
        <v>0</v>
      </c>
      <c r="G109">
        <v>2018</v>
      </c>
      <c r="O109" s="1">
        <v>182398711</v>
      </c>
      <c r="P109" s="3">
        <v>4.2239585783037686E-2</v>
      </c>
      <c r="Q109" s="2">
        <v>4.5494109878879571E-2</v>
      </c>
      <c r="R109" s="2">
        <v>6.5128766178616251E-2</v>
      </c>
      <c r="S109" s="6">
        <v>0.56299999999999994</v>
      </c>
      <c r="T109" s="6">
        <v>0</v>
      </c>
      <c r="U109">
        <v>2018</v>
      </c>
    </row>
    <row r="110" spans="1:21" x14ac:dyDescent="0.3">
      <c r="A110" s="1">
        <v>181619996</v>
      </c>
      <c r="B110" s="1">
        <v>15000000</v>
      </c>
      <c r="C110" s="1">
        <v>14434886</v>
      </c>
      <c r="D110" s="22">
        <v>19807123</v>
      </c>
      <c r="E110">
        <v>0.375</v>
      </c>
      <c r="F110">
        <v>0</v>
      </c>
      <c r="G110">
        <v>2018</v>
      </c>
      <c r="O110" s="1">
        <v>181619996</v>
      </c>
      <c r="P110" s="3">
        <v>8.2590024944169699E-2</v>
      </c>
      <c r="Q110" s="2">
        <v>7.9478506320416392E-2</v>
      </c>
      <c r="R110" s="2">
        <v>0.10905805217614915</v>
      </c>
      <c r="S110">
        <v>0.375</v>
      </c>
      <c r="T110">
        <v>0</v>
      </c>
      <c r="U110">
        <v>2018</v>
      </c>
    </row>
    <row r="111" spans="1:21" x14ac:dyDescent="0.3">
      <c r="A111" s="1">
        <v>176891845</v>
      </c>
      <c r="B111" s="1">
        <v>3733141</v>
      </c>
      <c r="C111" s="1">
        <v>13281458</v>
      </c>
      <c r="D111" s="22">
        <v>14751750</v>
      </c>
      <c r="E111">
        <v>0.75</v>
      </c>
      <c r="F111">
        <v>1</v>
      </c>
      <c r="G111">
        <v>2018</v>
      </c>
      <c r="O111" s="1">
        <v>176891845</v>
      </c>
      <c r="P111" s="3">
        <v>2.1104087641801689E-2</v>
      </c>
      <c r="Q111" s="2">
        <v>7.5082364594026368E-2</v>
      </c>
      <c r="R111" s="2">
        <v>8.3394177950939452E-2</v>
      </c>
      <c r="S111">
        <v>0.75</v>
      </c>
      <c r="T111">
        <v>1</v>
      </c>
      <c r="U111">
        <v>2018</v>
      </c>
    </row>
    <row r="112" spans="1:21" x14ac:dyDescent="0.3">
      <c r="A112" s="1">
        <v>178870237</v>
      </c>
      <c r="B112" s="1">
        <v>25000000</v>
      </c>
      <c r="C112" s="1">
        <v>18561305</v>
      </c>
      <c r="D112" s="22">
        <v>12216679</v>
      </c>
      <c r="E112">
        <v>0.25</v>
      </c>
      <c r="F112">
        <v>0</v>
      </c>
      <c r="G112">
        <v>2018</v>
      </c>
      <c r="O112" s="1">
        <v>178870237</v>
      </c>
      <c r="P112" s="3">
        <v>0.13976612554049447</v>
      </c>
      <c r="Q112" s="2">
        <v>0.10376966739301631</v>
      </c>
      <c r="R112" s="2">
        <v>6.8299115632076898E-2</v>
      </c>
      <c r="S112">
        <v>0.25</v>
      </c>
      <c r="T112">
        <v>0</v>
      </c>
      <c r="U112">
        <v>2018</v>
      </c>
    </row>
    <row r="113" spans="1:21" x14ac:dyDescent="0.3">
      <c r="A113" s="1">
        <v>177286710</v>
      </c>
      <c r="B113" s="1">
        <v>22000000</v>
      </c>
      <c r="C113" s="1">
        <v>25292310</v>
      </c>
      <c r="D113" s="22">
        <v>31350583</v>
      </c>
      <c r="E113" s="6">
        <v>0.75</v>
      </c>
      <c r="F113" s="6">
        <v>1</v>
      </c>
      <c r="G113">
        <v>2018</v>
      </c>
      <c r="O113" s="1">
        <v>177286710</v>
      </c>
      <c r="P113" s="3">
        <v>0.12409277604621351</v>
      </c>
      <c r="Q113" s="2">
        <v>0.14266331638733665</v>
      </c>
      <c r="R113" s="2">
        <v>0.17683549432441947</v>
      </c>
      <c r="S113" s="6">
        <v>0.75</v>
      </c>
      <c r="T113" s="6">
        <v>1</v>
      </c>
      <c r="U113">
        <v>2018</v>
      </c>
    </row>
    <row r="114" spans="1:21" x14ac:dyDescent="0.3">
      <c r="A114" s="1">
        <v>173992050</v>
      </c>
      <c r="B114" s="1">
        <v>725848</v>
      </c>
      <c r="C114" s="1">
        <v>25292310</v>
      </c>
      <c r="D114" s="22">
        <v>33927142</v>
      </c>
      <c r="E114">
        <v>0.625</v>
      </c>
      <c r="F114">
        <v>1</v>
      </c>
      <c r="G114">
        <v>2018</v>
      </c>
      <c r="O114" s="1">
        <v>173992050</v>
      </c>
      <c r="P114" s="3">
        <v>4.1717308348283733E-3</v>
      </c>
      <c r="Q114" s="2">
        <v>0.14536474511335432</v>
      </c>
      <c r="R114" s="2">
        <v>0.19499248385199208</v>
      </c>
      <c r="S114">
        <v>0.625</v>
      </c>
      <c r="T114">
        <v>1</v>
      </c>
      <c r="U114">
        <v>2018</v>
      </c>
    </row>
    <row r="115" spans="1:21" x14ac:dyDescent="0.3">
      <c r="A115" s="1">
        <v>170980782</v>
      </c>
      <c r="B115" s="1">
        <v>22200000</v>
      </c>
      <c r="C115" s="1">
        <v>12265128</v>
      </c>
      <c r="D115" s="22">
        <v>6724656</v>
      </c>
      <c r="E115">
        <v>0.313</v>
      </c>
      <c r="F115">
        <v>0</v>
      </c>
      <c r="G115">
        <v>2018</v>
      </c>
      <c r="O115" s="1">
        <v>170980782</v>
      </c>
      <c r="P115" s="3">
        <v>0.12983915350205849</v>
      </c>
      <c r="Q115" s="2">
        <v>7.1733956626774578E-2</v>
      </c>
      <c r="R115" s="2">
        <v>3.9329893812276515E-2</v>
      </c>
      <c r="S115">
        <v>0.313</v>
      </c>
      <c r="T115">
        <v>0</v>
      </c>
      <c r="U115">
        <v>2018</v>
      </c>
    </row>
    <row r="116" spans="1:21" x14ac:dyDescent="0.3">
      <c r="A116" s="1">
        <v>171556674</v>
      </c>
      <c r="B116" s="1">
        <v>7275365</v>
      </c>
      <c r="C116" s="1">
        <v>16517876</v>
      </c>
      <c r="D116" s="22">
        <v>36658292</v>
      </c>
      <c r="E116">
        <v>0.56299999999999994</v>
      </c>
      <c r="F116">
        <v>1</v>
      </c>
      <c r="G116">
        <v>2018</v>
      </c>
      <c r="O116" s="1">
        <v>171556674</v>
      </c>
      <c r="P116" s="3">
        <v>4.2407939197981886E-2</v>
      </c>
      <c r="Q116" s="2">
        <v>9.6282328252644961E-2</v>
      </c>
      <c r="R116" s="2">
        <v>0.21368036081184461</v>
      </c>
      <c r="S116">
        <v>0.56299999999999994</v>
      </c>
      <c r="T116">
        <v>1</v>
      </c>
      <c r="U116">
        <v>2018</v>
      </c>
    </row>
    <row r="117" spans="1:21" x14ac:dyDescent="0.3">
      <c r="A117" s="1">
        <v>172795336</v>
      </c>
      <c r="B117" s="1">
        <v>18400000</v>
      </c>
      <c r="C117" s="1">
        <v>11239280</v>
      </c>
      <c r="D117" s="22">
        <v>11701129</v>
      </c>
      <c r="E117" s="6">
        <v>0.438</v>
      </c>
      <c r="F117" s="6">
        <v>0</v>
      </c>
      <c r="G117">
        <v>2018</v>
      </c>
      <c r="O117" s="1">
        <v>172795336</v>
      </c>
      <c r="P117" s="3">
        <v>0.1064843555731157</v>
      </c>
      <c r="Q117" s="2">
        <v>6.5043885212272168E-2</v>
      </c>
      <c r="R117" s="2">
        <v>6.7716694621896514E-2</v>
      </c>
      <c r="S117" s="6">
        <v>0.438</v>
      </c>
      <c r="T117" s="6">
        <v>0</v>
      </c>
      <c r="U117">
        <v>2018</v>
      </c>
    </row>
    <row r="118" spans="1:21" x14ac:dyDescent="0.3">
      <c r="A118" s="1">
        <v>179461788</v>
      </c>
      <c r="B118" s="1">
        <v>6598278</v>
      </c>
      <c r="C118" s="1">
        <v>25966938</v>
      </c>
      <c r="D118" s="22">
        <v>20570010</v>
      </c>
      <c r="E118">
        <v>0.75</v>
      </c>
      <c r="F118">
        <v>1</v>
      </c>
      <c r="G118">
        <v>2018</v>
      </c>
      <c r="O118" s="1">
        <v>179461788</v>
      </c>
      <c r="P118" s="3">
        <v>3.6767035888442171E-2</v>
      </c>
      <c r="Q118" s="2">
        <v>0.14469340960762075</v>
      </c>
      <c r="R118" s="2">
        <v>0.11462055643845474</v>
      </c>
      <c r="S118">
        <v>0.75</v>
      </c>
      <c r="T118">
        <v>1</v>
      </c>
      <c r="U118">
        <v>2018</v>
      </c>
    </row>
    <row r="119" spans="1:21" x14ac:dyDescent="0.3">
      <c r="A119" s="1">
        <v>175496566</v>
      </c>
      <c r="B119" s="1">
        <v>26500000</v>
      </c>
      <c r="C119" s="1">
        <v>10246803</v>
      </c>
      <c r="D119" s="22">
        <v>6650881</v>
      </c>
      <c r="E119">
        <v>0.375</v>
      </c>
      <c r="F119">
        <v>0</v>
      </c>
      <c r="G119">
        <v>2018</v>
      </c>
      <c r="O119" s="1">
        <v>175496566</v>
      </c>
      <c r="P119" s="3">
        <v>0.15100010560890406</v>
      </c>
      <c r="Q119" s="2">
        <v>5.8387484345420182E-2</v>
      </c>
      <c r="R119" s="2">
        <v>3.7897499373292579E-2</v>
      </c>
      <c r="S119">
        <v>0.375</v>
      </c>
      <c r="T119">
        <v>0</v>
      </c>
      <c r="U119">
        <v>2018</v>
      </c>
    </row>
    <row r="120" spans="1:21" x14ac:dyDescent="0.3">
      <c r="A120" s="1">
        <v>175766368</v>
      </c>
      <c r="B120" s="1">
        <v>20900000</v>
      </c>
      <c r="C120" s="1">
        <v>26987742</v>
      </c>
      <c r="D120" s="22">
        <v>2637451</v>
      </c>
      <c r="E120">
        <v>0.40600000000000003</v>
      </c>
      <c r="F120">
        <v>0</v>
      </c>
      <c r="G120">
        <v>2018</v>
      </c>
      <c r="O120" s="1">
        <v>175766368</v>
      </c>
      <c r="P120" s="3">
        <v>0.11890784475901556</v>
      </c>
      <c r="Q120" s="2">
        <v>0.15354326488671599</v>
      </c>
      <c r="R120" s="2">
        <v>1.5005436079785184E-2</v>
      </c>
      <c r="S120">
        <v>0.40600000000000003</v>
      </c>
      <c r="T120">
        <v>0</v>
      </c>
      <c r="U120">
        <v>2018</v>
      </c>
    </row>
    <row r="121" spans="1:21" x14ac:dyDescent="0.3">
      <c r="A121" s="1">
        <v>189851422</v>
      </c>
      <c r="B121" s="1">
        <v>24000000</v>
      </c>
      <c r="C121" s="1">
        <v>14974641</v>
      </c>
      <c r="D121" s="22">
        <v>36673595</v>
      </c>
      <c r="E121" s="6">
        <v>0.53100000000000003</v>
      </c>
      <c r="F121" s="6">
        <v>0</v>
      </c>
      <c r="G121">
        <v>2018</v>
      </c>
      <c r="O121" s="1">
        <v>189851422</v>
      </c>
      <c r="P121" s="3">
        <v>0.12641464439492056</v>
      </c>
      <c r="Q121" s="2">
        <v>7.8875579873191576E-2</v>
      </c>
      <c r="R121" s="2">
        <v>0.19316997794201404</v>
      </c>
      <c r="S121" s="6">
        <v>0.53100000000000003</v>
      </c>
      <c r="T121" s="6">
        <v>0</v>
      </c>
      <c r="U121">
        <v>2018</v>
      </c>
    </row>
    <row r="122" spans="1:21" x14ac:dyDescent="0.3">
      <c r="A122" s="1">
        <v>173654866</v>
      </c>
      <c r="B122" s="1">
        <v>17700000</v>
      </c>
      <c r="C122" s="1">
        <v>24287868</v>
      </c>
      <c r="D122" s="22">
        <v>20579225</v>
      </c>
      <c r="E122">
        <v>0.438</v>
      </c>
      <c r="F122">
        <v>0</v>
      </c>
      <c r="G122">
        <v>2018</v>
      </c>
      <c r="O122" s="1">
        <v>173654866</v>
      </c>
      <c r="P122" s="3">
        <v>0.10192631169920686</v>
      </c>
      <c r="Q122" s="2">
        <v>0.13986287029814645</v>
      </c>
      <c r="R122" s="2">
        <v>0.1185064690326616</v>
      </c>
      <c r="S122">
        <v>0.438</v>
      </c>
      <c r="T122">
        <v>0</v>
      </c>
      <c r="U122">
        <v>2018</v>
      </c>
    </row>
    <row r="123" spans="1:21" x14ac:dyDescent="0.3">
      <c r="A123" s="1">
        <v>184421777</v>
      </c>
      <c r="B123" s="1">
        <v>21500000</v>
      </c>
      <c r="C123" s="1">
        <v>13127149</v>
      </c>
      <c r="D123" s="22">
        <v>43018046</v>
      </c>
      <c r="E123">
        <v>0.438</v>
      </c>
      <c r="F123">
        <v>0</v>
      </c>
      <c r="G123">
        <v>2018</v>
      </c>
      <c r="O123" s="1">
        <v>184421777</v>
      </c>
      <c r="P123" s="3">
        <v>0.11658059232343261</v>
      </c>
      <c r="Q123" s="2">
        <v>7.1180037485486319E-2</v>
      </c>
      <c r="R123" s="2">
        <v>0.23325903643147305</v>
      </c>
      <c r="S123">
        <v>0.438</v>
      </c>
      <c r="T123">
        <v>0</v>
      </c>
      <c r="U123">
        <v>2018</v>
      </c>
    </row>
    <row r="124" spans="1:21" x14ac:dyDescent="0.3">
      <c r="A124" s="1">
        <v>176019524</v>
      </c>
      <c r="B124" s="1">
        <v>24000000</v>
      </c>
      <c r="C124" s="1">
        <v>12830886</v>
      </c>
      <c r="D124" s="22">
        <v>23460324</v>
      </c>
      <c r="E124">
        <v>0.81299999999999994</v>
      </c>
      <c r="F124">
        <v>1</v>
      </c>
      <c r="G124">
        <v>2018</v>
      </c>
      <c r="O124" s="1">
        <v>176019524</v>
      </c>
      <c r="P124" s="3">
        <v>0.13634851097540748</v>
      </c>
      <c r="Q124" s="2">
        <v>7.2894675024800085E-2</v>
      </c>
      <c r="R124" s="2">
        <v>0.13328251018335899</v>
      </c>
      <c r="S124">
        <v>0.81299999999999994</v>
      </c>
      <c r="T124">
        <v>1</v>
      </c>
      <c r="U124">
        <v>2018</v>
      </c>
    </row>
    <row r="125" spans="1:21" x14ac:dyDescent="0.3">
      <c r="A125" s="1">
        <v>189900886</v>
      </c>
      <c r="B125" s="1">
        <v>7941903</v>
      </c>
      <c r="C125" s="1">
        <v>34033543</v>
      </c>
      <c r="D125" s="22">
        <v>48960168</v>
      </c>
      <c r="E125" s="6">
        <v>0.313</v>
      </c>
      <c r="F125" s="6">
        <v>0</v>
      </c>
      <c r="G125">
        <v>2018</v>
      </c>
      <c r="O125" s="1">
        <v>189900886</v>
      </c>
      <c r="P125" s="3">
        <v>4.182130566784191E-2</v>
      </c>
      <c r="Q125" s="2">
        <v>0.17921739975452247</v>
      </c>
      <c r="R125" s="2">
        <v>0.25781958700287477</v>
      </c>
      <c r="S125" s="6">
        <v>0.313</v>
      </c>
      <c r="T125" s="6">
        <v>0</v>
      </c>
      <c r="U125">
        <v>2018</v>
      </c>
    </row>
    <row r="126" spans="1:21" x14ac:dyDescent="0.3">
      <c r="A126" s="1">
        <v>172915077</v>
      </c>
      <c r="B126" s="1">
        <v>3199592</v>
      </c>
      <c r="C126" s="1">
        <v>21730942</v>
      </c>
      <c r="D126" s="22">
        <v>22548633</v>
      </c>
      <c r="E126">
        <v>0.188</v>
      </c>
      <c r="F126">
        <v>0</v>
      </c>
      <c r="G126">
        <v>2018</v>
      </c>
      <c r="O126" s="1">
        <v>172915077</v>
      </c>
      <c r="P126" s="3">
        <v>1.850383468874724E-2</v>
      </c>
      <c r="Q126" s="2">
        <v>0.12567407294391109</v>
      </c>
      <c r="R126" s="2">
        <v>0.1304029318391941</v>
      </c>
      <c r="S126">
        <v>0.188</v>
      </c>
      <c r="T126">
        <v>0</v>
      </c>
      <c r="U126">
        <v>2018</v>
      </c>
    </row>
    <row r="127" spans="1:21" x14ac:dyDescent="0.3">
      <c r="A127" s="1">
        <v>179876692</v>
      </c>
      <c r="B127" s="1">
        <v>7619365</v>
      </c>
      <c r="C127" s="1">
        <v>14065612</v>
      </c>
      <c r="D127" s="22">
        <v>41348549</v>
      </c>
      <c r="E127">
        <v>0.81299999999999994</v>
      </c>
      <c r="F127">
        <v>1</v>
      </c>
      <c r="G127">
        <v>2018</v>
      </c>
      <c r="O127" s="1">
        <v>179876692</v>
      </c>
      <c r="P127" s="3">
        <v>4.2358823232083898E-2</v>
      </c>
      <c r="Q127" s="2">
        <v>7.8195856525980587E-2</v>
      </c>
      <c r="R127" s="2">
        <v>0.22987163339650477</v>
      </c>
      <c r="S127">
        <v>0.81299999999999994</v>
      </c>
      <c r="T127">
        <v>1</v>
      </c>
      <c r="U127">
        <v>2018</v>
      </c>
    </row>
    <row r="128" spans="1:21" x14ac:dyDescent="0.3">
      <c r="A128" s="1">
        <v>199312951</v>
      </c>
      <c r="B128" s="1">
        <v>37000000</v>
      </c>
      <c r="C128" s="1">
        <v>18410911</v>
      </c>
      <c r="D128" s="22">
        <v>21265578</v>
      </c>
      <c r="E128">
        <v>0.25</v>
      </c>
      <c r="F128">
        <v>0</v>
      </c>
      <c r="G128">
        <v>2018</v>
      </c>
      <c r="O128" s="1">
        <v>199312951</v>
      </c>
      <c r="P128" s="3">
        <v>0.18563771101858806</v>
      </c>
      <c r="Q128" s="2">
        <v>9.2371875021809297E-2</v>
      </c>
      <c r="R128" s="2">
        <v>0.10669441144343901</v>
      </c>
      <c r="S128">
        <v>0.25</v>
      </c>
      <c r="T128">
        <v>0</v>
      </c>
      <c r="U128">
        <v>2018</v>
      </c>
    </row>
    <row r="129" spans="1:21" x14ac:dyDescent="0.3">
      <c r="A129" s="1">
        <v>175111279</v>
      </c>
      <c r="B129" s="1">
        <v>23786666</v>
      </c>
      <c r="C129" s="1">
        <v>19331260</v>
      </c>
      <c r="D129" s="22">
        <v>10624024</v>
      </c>
      <c r="E129" s="6">
        <v>0.625</v>
      </c>
      <c r="F129" s="6">
        <v>1</v>
      </c>
      <c r="G129">
        <v>2018</v>
      </c>
      <c r="O129" s="1">
        <v>175111279</v>
      </c>
      <c r="P129" s="3">
        <v>0.13583742940967269</v>
      </c>
      <c r="Q129" s="2">
        <v>0.11039414542794813</v>
      </c>
      <c r="R129" s="2">
        <v>6.0670129649387117E-2</v>
      </c>
      <c r="S129" s="6">
        <v>0.625</v>
      </c>
      <c r="T129" s="6">
        <v>1</v>
      </c>
      <c r="U129">
        <v>2018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954-B967-42F9-9802-6716E1954A5F}">
  <dimension ref="B3:C12"/>
  <sheetViews>
    <sheetView workbookViewId="0">
      <selection activeCell="B4" sqref="B4:C12"/>
    </sheetView>
  </sheetViews>
  <sheetFormatPr defaultColWidth="11.44140625" defaultRowHeight="14.4" x14ac:dyDescent="0.3"/>
  <cols>
    <col min="2" max="2" width="16.44140625" customWidth="1"/>
    <col min="3" max="3" width="54.33203125" customWidth="1"/>
    <col min="4" max="4" width="13.44140625" bestFit="1" customWidth="1"/>
    <col min="5" max="5" width="12.44140625" bestFit="1" customWidth="1"/>
    <col min="6" max="6" width="14" bestFit="1" customWidth="1"/>
    <col min="7" max="7" width="13" bestFit="1" customWidth="1"/>
    <col min="8" max="8" width="13.33203125" bestFit="1" customWidth="1"/>
    <col min="9" max="9" width="12.33203125" bestFit="1" customWidth="1"/>
    <col min="10" max="10" width="10.33203125" bestFit="1" customWidth="1"/>
    <col min="11" max="11" width="12.33203125" bestFit="1" customWidth="1"/>
    <col min="12" max="12" width="13" bestFit="1" customWidth="1"/>
    <col min="13" max="13" width="13.44140625" bestFit="1" customWidth="1"/>
    <col min="14" max="14" width="12.44140625" bestFit="1" customWidth="1"/>
    <col min="15" max="15" width="14" bestFit="1" customWidth="1"/>
    <col min="16" max="16" width="13" bestFit="1" customWidth="1"/>
    <col min="17" max="17" width="13.33203125" bestFit="1" customWidth="1"/>
    <col min="18" max="18" width="12.33203125" bestFit="1" customWidth="1"/>
    <col min="19" max="19" width="10.33203125" bestFit="1" customWidth="1"/>
    <col min="20" max="20" width="12.33203125" bestFit="1" customWidth="1"/>
    <col min="21" max="21" width="13" bestFit="1" customWidth="1"/>
    <col min="22" max="22" width="13.44140625" bestFit="1" customWidth="1"/>
    <col min="23" max="23" width="15.109375" bestFit="1" customWidth="1"/>
    <col min="24" max="24" width="14" bestFit="1" customWidth="1"/>
    <col min="25" max="25" width="15.6640625" bestFit="1" customWidth="1"/>
    <col min="26" max="26" width="13.33203125" bestFit="1" customWidth="1"/>
    <col min="27" max="27" width="15" bestFit="1" customWidth="1"/>
    <col min="28" max="28" width="10.33203125" bestFit="1" customWidth="1"/>
    <col min="29" max="29" width="12.33203125" bestFit="1" customWidth="1"/>
    <col min="30" max="30" width="13" bestFit="1" customWidth="1"/>
    <col min="31" max="31" width="13.44140625" bestFit="1" customWidth="1"/>
    <col min="32" max="32" width="15.109375" bestFit="1" customWidth="1"/>
    <col min="33" max="33" width="14" bestFit="1" customWidth="1"/>
    <col min="34" max="34" width="13" bestFit="1" customWidth="1"/>
    <col min="35" max="35" width="13.33203125" bestFit="1" customWidth="1"/>
    <col min="36" max="36" width="15" bestFit="1" customWidth="1"/>
    <col min="37" max="37" width="10.33203125" bestFit="1" customWidth="1"/>
  </cols>
  <sheetData>
    <row r="3" spans="2:3" ht="15" thickBot="1" x14ac:dyDescent="0.35"/>
    <row r="4" spans="2:3" x14ac:dyDescent="0.3">
      <c r="B4" s="50" t="s">
        <v>114</v>
      </c>
      <c r="C4" s="46" t="s">
        <v>171</v>
      </c>
    </row>
    <row r="5" spans="2:3" x14ac:dyDescent="0.3">
      <c r="B5" s="51" t="s">
        <v>76</v>
      </c>
      <c r="C5" s="47" t="s">
        <v>172</v>
      </c>
    </row>
    <row r="6" spans="2:3" x14ac:dyDescent="0.3">
      <c r="B6" s="51" t="s">
        <v>173</v>
      </c>
      <c r="C6" s="47" t="s">
        <v>174</v>
      </c>
    </row>
    <row r="7" spans="2:3" x14ac:dyDescent="0.3">
      <c r="B7" s="51" t="s">
        <v>79</v>
      </c>
      <c r="C7" s="47" t="s">
        <v>175</v>
      </c>
    </row>
    <row r="8" spans="2:3" x14ac:dyDescent="0.3">
      <c r="B8" s="51" t="s">
        <v>176</v>
      </c>
      <c r="C8" s="48" t="s">
        <v>177</v>
      </c>
    </row>
    <row r="9" spans="2:3" x14ac:dyDescent="0.3">
      <c r="B9" s="51" t="s">
        <v>81</v>
      </c>
      <c r="C9" s="47" t="s">
        <v>178</v>
      </c>
    </row>
    <row r="10" spans="2:3" x14ac:dyDescent="0.3">
      <c r="B10" s="51" t="s">
        <v>170</v>
      </c>
      <c r="C10" s="48" t="s">
        <v>179</v>
      </c>
    </row>
    <row r="11" spans="2:3" x14ac:dyDescent="0.3">
      <c r="B11" s="51" t="s">
        <v>180</v>
      </c>
      <c r="C11" s="47" t="s">
        <v>181</v>
      </c>
    </row>
    <row r="12" spans="2:3" ht="15" thickBot="1" x14ac:dyDescent="0.35">
      <c r="B12" s="52" t="s">
        <v>8</v>
      </c>
      <c r="C12" s="49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CDAF-0C4F-4847-9FFA-06B740AF923B}">
  <dimension ref="A1:I33"/>
  <sheetViews>
    <sheetView topLeftCell="H1" zoomScale="168" workbookViewId="0">
      <selection activeCell="I4" sqref="I4"/>
    </sheetView>
  </sheetViews>
  <sheetFormatPr defaultColWidth="8.6640625" defaultRowHeight="14.4" x14ac:dyDescent="0.3"/>
  <cols>
    <col min="1" max="1" width="22.33203125" bestFit="1" customWidth="1"/>
    <col min="2" max="2" width="13.44140625" bestFit="1" customWidth="1"/>
    <col min="4" max="4" width="14.44140625" bestFit="1" customWidth="1"/>
  </cols>
  <sheetData>
    <row r="1" spans="1:9" x14ac:dyDescent="0.3">
      <c r="B1" s="6" t="s">
        <v>2</v>
      </c>
      <c r="C1" t="s">
        <v>183</v>
      </c>
      <c r="D1" t="s">
        <v>11</v>
      </c>
      <c r="E1" t="s">
        <v>180</v>
      </c>
    </row>
    <row r="2" spans="1:9" x14ac:dyDescent="0.3">
      <c r="A2" t="s">
        <v>32</v>
      </c>
      <c r="B2" s="12">
        <v>0.18427138423942988</v>
      </c>
      <c r="C2" s="13">
        <v>6.6378862236293482E-2</v>
      </c>
      <c r="D2" s="24" t="e">
        <f>'Original Dataset'!#REF!</f>
        <v>#REF!</v>
      </c>
      <c r="E2" s="24" t="e">
        <f>'Original Dataset'!#REF!</f>
        <v>#REF!</v>
      </c>
    </row>
    <row r="3" spans="1:9" x14ac:dyDescent="0.3">
      <c r="A3" t="s">
        <v>34</v>
      </c>
      <c r="B3" s="3">
        <v>0.1750171973970541</v>
      </c>
      <c r="C3" s="13">
        <v>6.6378862236293482E-2</v>
      </c>
      <c r="D3" s="24" t="e">
        <f>'Original Dataset'!#REF!</f>
        <v>#REF!</v>
      </c>
      <c r="E3" s="24" t="e">
        <f>'Original Dataset'!#REF!</f>
        <v>#REF!</v>
      </c>
      <c r="I3" s="13">
        <f>AVERAGE(B2:B33)</f>
        <v>6.6378862236293482E-2</v>
      </c>
    </row>
    <row r="4" spans="1:9" x14ac:dyDescent="0.3">
      <c r="A4" t="s">
        <v>44</v>
      </c>
      <c r="B4" s="12">
        <v>0.15100267518410798</v>
      </c>
      <c r="C4" s="13">
        <v>6.6378862236293482E-2</v>
      </c>
      <c r="D4" s="24" t="e">
        <f>'Original Dataset'!#REF!</f>
        <v>#REF!</v>
      </c>
      <c r="E4" s="24" t="e">
        <f>'Original Dataset'!#REF!</f>
        <v>#REF!</v>
      </c>
    </row>
    <row r="5" spans="1:9" x14ac:dyDescent="0.3">
      <c r="A5" s="6" t="s">
        <v>42</v>
      </c>
      <c r="B5" s="8">
        <v>0.1454108026259445</v>
      </c>
      <c r="C5" s="13">
        <v>6.6378862236293482E-2</v>
      </c>
      <c r="D5" s="24" t="e">
        <f>'Original Dataset'!#REF!</f>
        <v>#REF!</v>
      </c>
      <c r="E5" s="24" t="e">
        <f>'Original Dataset'!#REF!</f>
        <v>#REF!</v>
      </c>
    </row>
    <row r="6" spans="1:9" x14ac:dyDescent="0.3">
      <c r="A6" t="s">
        <v>40</v>
      </c>
      <c r="B6" s="12">
        <v>0.1365413893990684</v>
      </c>
      <c r="C6" s="13">
        <v>6.6378862236293482E-2</v>
      </c>
      <c r="D6" s="24" t="e">
        <f>'Original Dataset'!#REF!</f>
        <v>#REF!</v>
      </c>
      <c r="E6" s="24" t="e">
        <f>'Original Dataset'!#REF!</f>
        <v>#REF!</v>
      </c>
    </row>
    <row r="7" spans="1:9" x14ac:dyDescent="0.3">
      <c r="A7" t="s">
        <v>43</v>
      </c>
      <c r="B7" s="3">
        <v>0.13640374316570306</v>
      </c>
      <c r="C7" s="13">
        <v>6.6378862236293482E-2</v>
      </c>
      <c r="D7" s="24" t="e">
        <f>'Original Dataset'!#REF!</f>
        <v>#REF!</v>
      </c>
      <c r="E7" s="24" t="e">
        <f>'Original Dataset'!#REF!</f>
        <v>#REF!</v>
      </c>
    </row>
    <row r="8" spans="1:9" x14ac:dyDescent="0.3">
      <c r="A8" t="s">
        <v>25</v>
      </c>
      <c r="B8" s="3">
        <v>0.11351973369619928</v>
      </c>
      <c r="C8" s="13">
        <v>6.6378862236293482E-2</v>
      </c>
      <c r="D8" s="24" t="e">
        <f>'Original Dataset'!#REF!</f>
        <v>#REF!</v>
      </c>
      <c r="E8" s="24" t="e">
        <f>'Original Dataset'!#REF!</f>
        <v>#REF!</v>
      </c>
    </row>
    <row r="9" spans="1:9" x14ac:dyDescent="0.3">
      <c r="A9" s="6" t="s">
        <v>35</v>
      </c>
      <c r="B9" s="8">
        <v>9.7552590538622211E-2</v>
      </c>
      <c r="C9" s="13">
        <v>6.6378862236293482E-2</v>
      </c>
      <c r="D9" s="24" t="e">
        <f>'Original Dataset'!#REF!</f>
        <v>#REF!</v>
      </c>
      <c r="E9" s="24" t="e">
        <f>'Original Dataset'!#REF!</f>
        <v>#REF!</v>
      </c>
    </row>
    <row r="10" spans="1:9" x14ac:dyDescent="0.3">
      <c r="A10" t="s">
        <v>37</v>
      </c>
      <c r="B10" s="3">
        <v>9.3042898581406103E-2</v>
      </c>
      <c r="C10" s="13">
        <v>6.6378862236293482E-2</v>
      </c>
      <c r="D10" s="24" t="e">
        <f>'Original Dataset'!#REF!</f>
        <v>#REF!</v>
      </c>
      <c r="E10" s="24" t="e">
        <f>'Original Dataset'!#REF!</f>
        <v>#REF!</v>
      </c>
    </row>
    <row r="11" spans="1:9" x14ac:dyDescent="0.3">
      <c r="A11" t="s">
        <v>30</v>
      </c>
      <c r="B11" s="3">
        <v>9.1087227975196014E-2</v>
      </c>
      <c r="C11" s="13">
        <v>6.6378862236293482E-2</v>
      </c>
      <c r="D11" s="24" t="e">
        <f>'Original Dataset'!#REF!</f>
        <v>#REF!</v>
      </c>
      <c r="E11" s="24" t="e">
        <f>'Original Dataset'!#REF!</f>
        <v>#REF!</v>
      </c>
    </row>
    <row r="12" spans="1:9" x14ac:dyDescent="0.3">
      <c r="A12" t="s">
        <v>33</v>
      </c>
      <c r="B12" s="3">
        <v>8.1967869173880561E-2</v>
      </c>
      <c r="C12" s="13">
        <v>6.6378862236293482E-2</v>
      </c>
      <c r="D12" s="24" t="e">
        <f>'Original Dataset'!#REF!</f>
        <v>#REF!</v>
      </c>
      <c r="E12" s="24" t="e">
        <f>'Original Dataset'!#REF!</f>
        <v>#REF!</v>
      </c>
    </row>
    <row r="13" spans="1:9" x14ac:dyDescent="0.3">
      <c r="A13" s="6" t="s">
        <v>21</v>
      </c>
      <c r="B13" s="8">
        <v>7.8704636031148509E-2</v>
      </c>
      <c r="C13" s="13">
        <v>6.6378862236293482E-2</v>
      </c>
      <c r="D13" s="24" t="e">
        <f>'Original Dataset'!#REF!</f>
        <v>#REF!</v>
      </c>
      <c r="E13" s="24" t="e">
        <f>'Original Dataset'!#REF!</f>
        <v>#REF!</v>
      </c>
    </row>
    <row r="14" spans="1:9" x14ac:dyDescent="0.3">
      <c r="A14" t="s">
        <v>50</v>
      </c>
      <c r="B14" s="3">
        <v>6.9026514817673953E-2</v>
      </c>
      <c r="C14" s="13">
        <v>6.6378862236293482E-2</v>
      </c>
      <c r="D14" s="24" t="e">
        <f>'Original Dataset'!#REF!</f>
        <v>#REF!</v>
      </c>
      <c r="E14" s="24" t="e">
        <f>'Original Dataset'!#REF!</f>
        <v>#REF!</v>
      </c>
    </row>
    <row r="15" spans="1:9" x14ac:dyDescent="0.3">
      <c r="A15" t="s">
        <v>51</v>
      </c>
      <c r="B15" s="3">
        <v>6.7403381351596389E-2</v>
      </c>
      <c r="C15" s="13">
        <v>6.6378862236293482E-2</v>
      </c>
      <c r="D15" s="24" t="e">
        <f>'Original Dataset'!#REF!</f>
        <v>#REF!</v>
      </c>
      <c r="E15" s="24" t="e">
        <f>'Original Dataset'!#REF!</f>
        <v>#REF!</v>
      </c>
    </row>
    <row r="16" spans="1:9" x14ac:dyDescent="0.3">
      <c r="A16" t="s">
        <v>49</v>
      </c>
      <c r="B16" s="3">
        <v>6.205925409518951E-2</v>
      </c>
      <c r="C16" s="13">
        <v>6.6378862236293482E-2</v>
      </c>
      <c r="D16" s="24" t="e">
        <f>'Original Dataset'!#REF!</f>
        <v>#REF!</v>
      </c>
      <c r="E16" s="24" t="e">
        <f>'Original Dataset'!#REF!</f>
        <v>#REF!</v>
      </c>
    </row>
    <row r="17" spans="1:5" x14ac:dyDescent="0.3">
      <c r="A17" s="6" t="s">
        <v>48</v>
      </c>
      <c r="B17" s="8">
        <v>5.8584175026546198E-2</v>
      </c>
      <c r="C17" s="13">
        <v>6.6378862236293482E-2</v>
      </c>
      <c r="D17" s="24" t="e">
        <f>'Original Dataset'!#REF!</f>
        <v>#REF!</v>
      </c>
      <c r="E17" s="24" t="e">
        <f>'Original Dataset'!#REF!</f>
        <v>#REF!</v>
      </c>
    </row>
    <row r="18" spans="1:5" x14ac:dyDescent="0.3">
      <c r="A18" t="s">
        <v>26</v>
      </c>
      <c r="B18" s="3">
        <v>4.7034247351312265E-2</v>
      </c>
      <c r="C18" s="13">
        <v>6.6378862236293482E-2</v>
      </c>
      <c r="D18" s="24" t="e">
        <f>'Original Dataset'!#REF!</f>
        <v>#REF!</v>
      </c>
      <c r="E18" s="24" t="e">
        <f>'Original Dataset'!#REF!</f>
        <v>#REF!</v>
      </c>
    </row>
    <row r="19" spans="1:5" x14ac:dyDescent="0.3">
      <c r="A19" t="s">
        <v>38</v>
      </c>
      <c r="B19" s="3">
        <v>4.1330317896697132E-2</v>
      </c>
      <c r="C19" s="13">
        <v>6.6378862236293482E-2</v>
      </c>
      <c r="D19" s="24" t="e">
        <f>'Original Dataset'!#REF!</f>
        <v>#REF!</v>
      </c>
      <c r="E19" s="24" t="e">
        <f>'Original Dataset'!#REF!</f>
        <v>#REF!</v>
      </c>
    </row>
    <row r="20" spans="1:5" x14ac:dyDescent="0.3">
      <c r="A20" t="s">
        <v>22</v>
      </c>
      <c r="B20" s="3">
        <v>3.9988987036482355E-2</v>
      </c>
      <c r="C20" s="13">
        <v>6.6378862236293482E-2</v>
      </c>
      <c r="D20" s="24" t="e">
        <f>'Original Dataset'!#REF!</f>
        <v>#REF!</v>
      </c>
      <c r="E20" s="24" t="e">
        <f>'Original Dataset'!#REF!</f>
        <v>#REF!</v>
      </c>
    </row>
    <row r="21" spans="1:5" x14ac:dyDescent="0.3">
      <c r="A21" s="6" t="s">
        <v>24</v>
      </c>
      <c r="B21" s="8">
        <v>3.8496932493903804E-2</v>
      </c>
      <c r="C21" s="13">
        <v>6.6378862236293482E-2</v>
      </c>
      <c r="D21" s="24" t="e">
        <f>'Original Dataset'!#REF!</f>
        <v>#REF!</v>
      </c>
      <c r="E21" s="24" t="e">
        <f>'Original Dataset'!#REF!</f>
        <v>#REF!</v>
      </c>
    </row>
    <row r="22" spans="1:5" x14ac:dyDescent="0.3">
      <c r="A22" t="s">
        <v>31</v>
      </c>
      <c r="B22" s="3">
        <v>3.603783800691529E-2</v>
      </c>
      <c r="C22" s="13">
        <v>6.6378862236293482E-2</v>
      </c>
      <c r="D22" s="24" t="e">
        <f>'Original Dataset'!#REF!</f>
        <v>#REF!</v>
      </c>
      <c r="E22" s="24" t="e">
        <f>'Original Dataset'!#REF!</f>
        <v>#REF!</v>
      </c>
    </row>
    <row r="23" spans="1:5" x14ac:dyDescent="0.3">
      <c r="A23" t="s">
        <v>36</v>
      </c>
      <c r="B23" s="12">
        <v>3.4325497404031471E-2</v>
      </c>
      <c r="C23" s="13">
        <v>6.6378862236293482E-2</v>
      </c>
      <c r="D23" s="24" t="e">
        <f>'Original Dataset'!#REF!</f>
        <v>#REF!</v>
      </c>
      <c r="E23" s="24" t="e">
        <f>'Original Dataset'!#REF!</f>
        <v>#REF!</v>
      </c>
    </row>
    <row r="24" spans="1:5" x14ac:dyDescent="0.3">
      <c r="A24" t="s">
        <v>27</v>
      </c>
      <c r="B24" s="3">
        <v>2.5298647129002073E-2</v>
      </c>
      <c r="C24" s="13">
        <v>6.6378862236293482E-2</v>
      </c>
      <c r="D24" s="24" t="e">
        <f>'Original Dataset'!#REF!</f>
        <v>#REF!</v>
      </c>
      <c r="E24" s="24" t="e">
        <f>'Original Dataset'!#REF!</f>
        <v>#REF!</v>
      </c>
    </row>
    <row r="25" spans="1:5" x14ac:dyDescent="0.3">
      <c r="A25" s="6" t="s">
        <v>45</v>
      </c>
      <c r="B25" s="8">
        <v>2.1253884147327925E-2</v>
      </c>
      <c r="C25" s="13">
        <v>6.6378862236293482E-2</v>
      </c>
      <c r="D25" s="24" t="e">
        <f>'Original Dataset'!#REF!</f>
        <v>#REF!</v>
      </c>
      <c r="E25" s="24" t="e">
        <f>'Original Dataset'!#REF!</f>
        <v>#REF!</v>
      </c>
    </row>
    <row r="26" spans="1:5" x14ac:dyDescent="0.3">
      <c r="A26" t="s">
        <v>41</v>
      </c>
      <c r="B26" s="3">
        <v>2.117265201562284E-2</v>
      </c>
      <c r="C26" s="13">
        <v>6.6378862236293482E-2</v>
      </c>
      <c r="D26" s="24" t="e">
        <f>'Original Dataset'!#REF!</f>
        <v>#REF!</v>
      </c>
      <c r="E26" s="24" t="e">
        <f>'Original Dataset'!#REF!</f>
        <v>#REF!</v>
      </c>
    </row>
    <row r="27" spans="1:5" x14ac:dyDescent="0.3">
      <c r="A27" t="s">
        <v>23</v>
      </c>
      <c r="B27" s="3">
        <v>1.6961966527846182E-2</v>
      </c>
      <c r="C27" s="13">
        <v>6.6378862236293482E-2</v>
      </c>
      <c r="D27" s="24" t="e">
        <f>'Original Dataset'!#REF!</f>
        <v>#REF!</v>
      </c>
      <c r="E27" s="24" t="e">
        <f>'Original Dataset'!#REF!</f>
        <v>#REF!</v>
      </c>
    </row>
    <row r="28" spans="1:5" x14ac:dyDescent="0.3">
      <c r="A28" t="s">
        <v>52</v>
      </c>
      <c r="B28" s="12">
        <v>1.6188527034555693E-2</v>
      </c>
      <c r="C28" s="13">
        <v>6.6378862236293482E-2</v>
      </c>
      <c r="D28" s="24" t="e">
        <f>'Original Dataset'!#REF!</f>
        <v>#REF!</v>
      </c>
      <c r="E28" s="24" t="e">
        <f>'Original Dataset'!#REF!</f>
        <v>#REF!</v>
      </c>
    </row>
    <row r="29" spans="1:5" x14ac:dyDescent="0.3">
      <c r="A29" s="6" t="s">
        <v>47</v>
      </c>
      <c r="B29" s="8">
        <v>1.4626542109244297E-2</v>
      </c>
      <c r="C29" s="13">
        <v>6.6378862236293482E-2</v>
      </c>
      <c r="D29" s="24" t="e">
        <f>'Original Dataset'!#REF!</f>
        <v>#REF!</v>
      </c>
      <c r="E29" s="24" t="e">
        <f>'Original Dataset'!#REF!</f>
        <v>#REF!</v>
      </c>
    </row>
    <row r="30" spans="1:5" x14ac:dyDescent="0.3">
      <c r="A30" t="s">
        <v>28</v>
      </c>
      <c r="B30" s="12">
        <v>1.2155580380594885E-2</v>
      </c>
      <c r="C30" s="13">
        <v>6.6378862236293482E-2</v>
      </c>
      <c r="D30" s="24" t="e">
        <f>'Original Dataset'!#REF!</f>
        <v>#REF!</v>
      </c>
      <c r="E30" s="24" t="e">
        <f>'Original Dataset'!#REF!</f>
        <v>#REF!</v>
      </c>
    </row>
    <row r="31" spans="1:5" x14ac:dyDescent="0.3">
      <c r="A31" t="s">
        <v>39</v>
      </c>
      <c r="B31" s="3">
        <v>7.6456231277068311E-3</v>
      </c>
      <c r="C31" s="13">
        <v>6.6378862236293482E-2</v>
      </c>
      <c r="D31" s="24" t="e">
        <f>'Original Dataset'!#REF!</f>
        <v>#REF!</v>
      </c>
      <c r="E31" s="24" t="e">
        <f>'Original Dataset'!#REF!</f>
        <v>#REF!</v>
      </c>
    </row>
    <row r="32" spans="1:5" x14ac:dyDescent="0.3">
      <c r="A32" t="s">
        <v>29</v>
      </c>
      <c r="B32" s="3">
        <v>5.6043025640364437E-3</v>
      </c>
      <c r="C32" s="13">
        <v>6.6378862236293482E-2</v>
      </c>
      <c r="D32" s="24" t="e">
        <f>'Original Dataset'!#REF!</f>
        <v>#REF!</v>
      </c>
      <c r="E32" s="24" t="e">
        <f>'Original Dataset'!#REF!</f>
        <v>#REF!</v>
      </c>
    </row>
    <row r="33" spans="1:5" x14ac:dyDescent="0.3">
      <c r="A33" s="6" t="s">
        <v>46</v>
      </c>
      <c r="B33" s="8">
        <v>4.4065730373454804E-3</v>
      </c>
      <c r="C33" s="13">
        <v>6.6378862236293482E-2</v>
      </c>
      <c r="D33" s="24" t="e">
        <f>'Original Dataset'!#REF!</f>
        <v>#REF!</v>
      </c>
      <c r="E33" s="24" t="e">
        <f>'Original Dataset'!#REF!</f>
        <v>#REF!</v>
      </c>
    </row>
  </sheetData>
  <sortState xmlns:xlrd2="http://schemas.microsoft.com/office/spreadsheetml/2017/richdata2" ref="A2:B33">
    <sortCondition descending="1" ref="B2:B33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3627-2499-410C-A80C-156C8A2B3303}">
  <dimension ref="A1:B6"/>
  <sheetViews>
    <sheetView workbookViewId="0"/>
  </sheetViews>
  <sheetFormatPr defaultColWidth="11.44140625" defaultRowHeight="14.4" x14ac:dyDescent="0.3"/>
  <cols>
    <col min="2" max="2" width="11" bestFit="1" customWidth="1"/>
  </cols>
  <sheetData>
    <row r="1" spans="1:2" x14ac:dyDescent="0.3">
      <c r="A1" t="s">
        <v>113</v>
      </c>
      <c r="B1" t="s">
        <v>184</v>
      </c>
    </row>
    <row r="2" spans="1:2" x14ac:dyDescent="0.3">
      <c r="A2">
        <v>2022</v>
      </c>
      <c r="B2" s="24">
        <f>AVERAGE('Original Dataset'!D2:D33)</f>
        <v>6.6378862236293468E-2</v>
      </c>
    </row>
    <row r="3" spans="1:2" x14ac:dyDescent="0.3">
      <c r="A3">
        <v>2021</v>
      </c>
      <c r="B3" s="24" t="e">
        <f>AVERAGE('Original Dataset'!#REF!)</f>
        <v>#REF!</v>
      </c>
    </row>
    <row r="4" spans="1:2" x14ac:dyDescent="0.3">
      <c r="A4">
        <v>2020</v>
      </c>
      <c r="B4" s="24" t="e">
        <f>AVERAGE('Original Dataset'!#REF!)</f>
        <v>#REF!</v>
      </c>
    </row>
    <row r="5" spans="1:2" x14ac:dyDescent="0.3">
      <c r="A5">
        <v>2019</v>
      </c>
      <c r="B5" s="24" t="e">
        <f>AVERAGE('Original Dataset'!#REF!)</f>
        <v>#REF!</v>
      </c>
    </row>
    <row r="6" spans="1:2" x14ac:dyDescent="0.3">
      <c r="A6">
        <v>2018</v>
      </c>
      <c r="B6" s="24" t="e">
        <f>AVERAGE('Original Dataset'!#REF!)</f>
        <v>#REF!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548A-6F95-4879-99A7-051B364D7785}">
  <dimension ref="A1:D25"/>
  <sheetViews>
    <sheetView workbookViewId="0">
      <selection activeCell="B4" sqref="B4"/>
    </sheetView>
  </sheetViews>
  <sheetFormatPr defaultColWidth="8.6640625" defaultRowHeight="14.4" x14ac:dyDescent="0.3"/>
  <sheetData>
    <row r="1" spans="1:4" x14ac:dyDescent="0.3">
      <c r="A1">
        <v>2022</v>
      </c>
      <c r="B1">
        <v>208.2</v>
      </c>
    </row>
    <row r="2" spans="1:4" x14ac:dyDescent="0.3">
      <c r="A2">
        <v>2021</v>
      </c>
      <c r="B2">
        <v>182.5</v>
      </c>
    </row>
    <row r="3" spans="1:4" x14ac:dyDescent="0.3">
      <c r="A3">
        <v>2020</v>
      </c>
      <c r="B3">
        <v>198.2</v>
      </c>
    </row>
    <row r="4" spans="1:4" x14ac:dyDescent="0.3">
      <c r="A4">
        <v>2019</v>
      </c>
      <c r="B4">
        <v>188.2</v>
      </c>
    </row>
    <row r="5" spans="1:4" x14ac:dyDescent="0.3">
      <c r="A5">
        <v>2018</v>
      </c>
      <c r="B5">
        <v>177.2</v>
      </c>
    </row>
    <row r="6" spans="1:4" x14ac:dyDescent="0.3">
      <c r="A6">
        <v>2017</v>
      </c>
      <c r="B6">
        <v>167</v>
      </c>
    </row>
    <row r="7" spans="1:4" x14ac:dyDescent="0.3">
      <c r="A7">
        <v>2016</v>
      </c>
      <c r="B7">
        <v>155.28</v>
      </c>
    </row>
    <row r="8" spans="1:4" x14ac:dyDescent="0.3">
      <c r="A8">
        <v>2015</v>
      </c>
      <c r="B8">
        <v>143.28</v>
      </c>
    </row>
    <row r="9" spans="1:4" x14ac:dyDescent="0.3">
      <c r="A9">
        <v>2014</v>
      </c>
      <c r="B9">
        <v>133</v>
      </c>
    </row>
    <row r="10" spans="1:4" x14ac:dyDescent="0.3">
      <c r="A10">
        <v>2013</v>
      </c>
      <c r="B10">
        <v>123</v>
      </c>
    </row>
    <row r="11" spans="1:4" x14ac:dyDescent="0.3">
      <c r="A11">
        <v>2012</v>
      </c>
      <c r="B11">
        <v>120.6</v>
      </c>
    </row>
    <row r="12" spans="1:4" x14ac:dyDescent="0.3">
      <c r="A12">
        <v>2011</v>
      </c>
      <c r="B12">
        <v>120</v>
      </c>
      <c r="C12">
        <v>2010</v>
      </c>
      <c r="D12" t="s">
        <v>185</v>
      </c>
    </row>
    <row r="13" spans="1:4" x14ac:dyDescent="0.3">
      <c r="A13">
        <v>2009</v>
      </c>
      <c r="B13">
        <v>123</v>
      </c>
    </row>
    <row r="14" spans="1:4" x14ac:dyDescent="0.3">
      <c r="A14">
        <v>2008</v>
      </c>
      <c r="B14">
        <v>116</v>
      </c>
    </row>
    <row r="15" spans="1:4" x14ac:dyDescent="0.3">
      <c r="A15">
        <v>2007</v>
      </c>
      <c r="B15">
        <v>109</v>
      </c>
    </row>
    <row r="16" spans="1:4" x14ac:dyDescent="0.3">
      <c r="A16">
        <v>2006</v>
      </c>
      <c r="B16">
        <v>102</v>
      </c>
    </row>
    <row r="17" spans="1:2" x14ac:dyDescent="0.3">
      <c r="A17">
        <v>2005</v>
      </c>
      <c r="B17">
        <v>85.5</v>
      </c>
    </row>
    <row r="18" spans="1:2" x14ac:dyDescent="0.3">
      <c r="A18">
        <v>2004</v>
      </c>
      <c r="B18">
        <v>80.58</v>
      </c>
    </row>
    <row r="19" spans="1:2" x14ac:dyDescent="0.3">
      <c r="A19">
        <v>2003</v>
      </c>
      <c r="B19">
        <v>75</v>
      </c>
    </row>
    <row r="20" spans="1:2" x14ac:dyDescent="0.3">
      <c r="A20">
        <v>2002</v>
      </c>
      <c r="B20">
        <v>71.099999999999994</v>
      </c>
    </row>
    <row r="21" spans="1:2" x14ac:dyDescent="0.3">
      <c r="A21">
        <v>2001</v>
      </c>
      <c r="B21">
        <v>67.400000000000006</v>
      </c>
    </row>
    <row r="22" spans="1:2" x14ac:dyDescent="0.3">
      <c r="A22">
        <v>2000</v>
      </c>
      <c r="B22">
        <v>63.2</v>
      </c>
    </row>
    <row r="23" spans="1:2" x14ac:dyDescent="0.3">
      <c r="A23">
        <v>1999</v>
      </c>
      <c r="B23">
        <v>57.3</v>
      </c>
    </row>
    <row r="24" spans="1:2" x14ac:dyDescent="0.3">
      <c r="A24">
        <v>1998</v>
      </c>
      <c r="B24">
        <v>52.4</v>
      </c>
    </row>
    <row r="25" spans="1:2" x14ac:dyDescent="0.3">
      <c r="A25">
        <v>1997</v>
      </c>
      <c r="B25">
        <v>41.5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6A11-1C0A-184F-8819-81D7DB414BCE}">
  <dimension ref="A1:G28"/>
  <sheetViews>
    <sheetView showGridLines="0" workbookViewId="0"/>
  </sheetViews>
  <sheetFormatPr defaultColWidth="11.44140625" defaultRowHeight="14.4" x14ac:dyDescent="0.3"/>
  <cols>
    <col min="1" max="1" width="2.33203125" customWidth="1"/>
    <col min="2" max="2" width="6.109375" bestFit="1" customWidth="1"/>
    <col min="3" max="3" width="9.6640625" bestFit="1" customWidth="1"/>
    <col min="4" max="4" width="12" bestFit="1" customWidth="1"/>
    <col min="5" max="5" width="12.6640625" bestFit="1" customWidth="1"/>
    <col min="6" max="6" width="7" bestFit="1" customWidth="1"/>
    <col min="7" max="7" width="5" bestFit="1" customWidth="1"/>
  </cols>
  <sheetData>
    <row r="1" spans="1:5" x14ac:dyDescent="0.3">
      <c r="A1" s="29" t="s">
        <v>186</v>
      </c>
    </row>
    <row r="2" spans="1:5" x14ac:dyDescent="0.3">
      <c r="A2" s="29" t="s">
        <v>54</v>
      </c>
    </row>
    <row r="3" spans="1:5" x14ac:dyDescent="0.3">
      <c r="A3" s="29" t="s">
        <v>187</v>
      </c>
    </row>
    <row r="4" spans="1:5" x14ac:dyDescent="0.3">
      <c r="A4" s="29" t="s">
        <v>188</v>
      </c>
    </row>
    <row r="5" spans="1:5" x14ac:dyDescent="0.3">
      <c r="A5" s="29" t="s">
        <v>57</v>
      </c>
    </row>
    <row r="6" spans="1:5" x14ac:dyDescent="0.3">
      <c r="A6" s="29"/>
      <c r="B6" t="s">
        <v>189</v>
      </c>
    </row>
    <row r="7" spans="1:5" x14ac:dyDescent="0.3">
      <c r="A7" s="29"/>
      <c r="B7" t="s">
        <v>190</v>
      </c>
    </row>
    <row r="8" spans="1:5" x14ac:dyDescent="0.3">
      <c r="A8" s="29"/>
      <c r="B8" t="s">
        <v>191</v>
      </c>
    </row>
    <row r="9" spans="1:5" x14ac:dyDescent="0.3">
      <c r="A9" s="29" t="s">
        <v>61</v>
      </c>
    </row>
    <row r="10" spans="1:5" x14ac:dyDescent="0.3">
      <c r="B10" t="s">
        <v>192</v>
      </c>
    </row>
    <row r="11" spans="1:5" x14ac:dyDescent="0.3">
      <c r="B11" t="s">
        <v>64</v>
      </c>
    </row>
    <row r="14" spans="1:5" ht="15" thickBot="1" x14ac:dyDescent="0.35">
      <c r="A14" t="s">
        <v>65</v>
      </c>
    </row>
    <row r="15" spans="1:5" ht="15" thickBot="1" x14ac:dyDescent="0.35">
      <c r="B15" s="33" t="s">
        <v>66</v>
      </c>
      <c r="C15" s="33" t="s">
        <v>67</v>
      </c>
      <c r="D15" s="33" t="s">
        <v>68</v>
      </c>
      <c r="E15" s="33" t="s">
        <v>69</v>
      </c>
    </row>
    <row r="16" spans="1:5" ht="15" thickBot="1" x14ac:dyDescent="0.35">
      <c r="B16" s="32" t="s">
        <v>70</v>
      </c>
      <c r="C16" s="32" t="s">
        <v>71</v>
      </c>
      <c r="D16" s="32">
        <v>1.4311</v>
      </c>
      <c r="E16" s="32">
        <v>-6.1719833749999999</v>
      </c>
    </row>
    <row r="19" spans="1:7" ht="15" thickBot="1" x14ac:dyDescent="0.35">
      <c r="A19" t="s">
        <v>72</v>
      </c>
    </row>
    <row r="20" spans="1:7" ht="15" thickBot="1" x14ac:dyDescent="0.35">
      <c r="B20" s="33" t="s">
        <v>66</v>
      </c>
      <c r="C20" s="33" t="s">
        <v>67</v>
      </c>
      <c r="D20" s="33" t="s">
        <v>68</v>
      </c>
      <c r="E20" s="33" t="s">
        <v>69</v>
      </c>
      <c r="F20" s="33" t="s">
        <v>73</v>
      </c>
    </row>
    <row r="21" spans="1:7" x14ac:dyDescent="0.3">
      <c r="B21" s="34" t="s">
        <v>75</v>
      </c>
      <c r="C21" s="34" t="s">
        <v>76</v>
      </c>
      <c r="D21" s="35">
        <v>0</v>
      </c>
      <c r="E21" s="35">
        <v>202748890</v>
      </c>
      <c r="F21" s="34" t="s">
        <v>77</v>
      </c>
    </row>
    <row r="22" spans="1:7" x14ac:dyDescent="0.3">
      <c r="B22" s="34" t="s">
        <v>78</v>
      </c>
      <c r="C22" s="34" t="s">
        <v>79</v>
      </c>
      <c r="D22" s="35">
        <v>0</v>
      </c>
      <c r="E22" s="35">
        <v>0</v>
      </c>
      <c r="F22" s="34" t="s">
        <v>77</v>
      </c>
    </row>
    <row r="23" spans="1:7" ht="15" thickBot="1" x14ac:dyDescent="0.35">
      <c r="B23" s="32" t="s">
        <v>80</v>
      </c>
      <c r="C23" s="32" t="s">
        <v>81</v>
      </c>
      <c r="D23" s="36">
        <v>0</v>
      </c>
      <c r="E23" s="36">
        <v>0</v>
      </c>
      <c r="F23" s="32" t="s">
        <v>77</v>
      </c>
    </row>
    <row r="26" spans="1:7" ht="15" thickBot="1" x14ac:dyDescent="0.35">
      <c r="A26" t="s">
        <v>82</v>
      </c>
    </row>
    <row r="27" spans="1:7" ht="15" thickBot="1" x14ac:dyDescent="0.35">
      <c r="B27" s="33" t="s">
        <v>66</v>
      </c>
      <c r="C27" s="33" t="s">
        <v>67</v>
      </c>
      <c r="D27" s="33" t="s">
        <v>83</v>
      </c>
      <c r="E27" s="33" t="s">
        <v>84</v>
      </c>
      <c r="F27" s="33" t="s">
        <v>85</v>
      </c>
      <c r="G27" s="33" t="s">
        <v>86</v>
      </c>
    </row>
    <row r="28" spans="1:7" ht="15" thickBot="1" x14ac:dyDescent="0.35">
      <c r="B28" s="32" t="s">
        <v>97</v>
      </c>
      <c r="C28" s="32"/>
      <c r="D28" s="36">
        <v>202748890</v>
      </c>
      <c r="E28" s="32" t="s">
        <v>98</v>
      </c>
      <c r="F28" s="32" t="s">
        <v>88</v>
      </c>
      <c r="G28" s="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2B72-D721-6D40-9CCE-CCCF29897069}">
  <dimension ref="A1:H16"/>
  <sheetViews>
    <sheetView showGridLines="0" workbookViewId="0"/>
  </sheetViews>
  <sheetFormatPr defaultColWidth="11.44140625" defaultRowHeight="14.4" x14ac:dyDescent="0.3"/>
  <cols>
    <col min="1" max="1" width="2.33203125" customWidth="1"/>
    <col min="2" max="2" width="6.109375" bestFit="1" customWidth="1"/>
    <col min="3" max="3" width="9.6640625" bestFit="1" customWidth="1"/>
    <col min="4" max="4" width="10.109375" bestFit="1" customWidth="1"/>
    <col min="5" max="5" width="10.6640625" bestFit="1" customWidth="1"/>
    <col min="6" max="6" width="10.33203125" bestFit="1" customWidth="1"/>
    <col min="7" max="7" width="9.6640625" bestFit="1" customWidth="1"/>
    <col min="8" max="8" width="10.6640625" bestFit="1" customWidth="1"/>
  </cols>
  <sheetData>
    <row r="1" spans="1:8" x14ac:dyDescent="0.3">
      <c r="A1" s="29" t="s">
        <v>193</v>
      </c>
    </row>
    <row r="2" spans="1:8" x14ac:dyDescent="0.3">
      <c r="A2" s="29" t="s">
        <v>54</v>
      </c>
    </row>
    <row r="3" spans="1:8" x14ac:dyDescent="0.3">
      <c r="A3" s="29" t="s">
        <v>187</v>
      </c>
    </row>
    <row r="6" spans="1:8" ht="15" thickBot="1" x14ac:dyDescent="0.35">
      <c r="A6" t="s">
        <v>72</v>
      </c>
    </row>
    <row r="7" spans="1:8" x14ac:dyDescent="0.3">
      <c r="B7" s="37"/>
      <c r="C7" s="37"/>
      <c r="D7" s="37" t="s">
        <v>101</v>
      </c>
      <c r="E7" s="37" t="s">
        <v>102</v>
      </c>
      <c r="F7" s="37" t="s">
        <v>194</v>
      </c>
      <c r="G7" s="37" t="s">
        <v>195</v>
      </c>
      <c r="H7" s="37" t="s">
        <v>195</v>
      </c>
    </row>
    <row r="8" spans="1:8" ht="15" thickBot="1" x14ac:dyDescent="0.35">
      <c r="B8" s="38" t="s">
        <v>66</v>
      </c>
      <c r="C8" s="38" t="s">
        <v>67</v>
      </c>
      <c r="D8" s="38" t="s">
        <v>103</v>
      </c>
      <c r="E8" s="38" t="s">
        <v>196</v>
      </c>
      <c r="F8" s="38" t="s">
        <v>197</v>
      </c>
      <c r="G8" s="38" t="s">
        <v>198</v>
      </c>
      <c r="H8" s="38" t="s">
        <v>199</v>
      </c>
    </row>
    <row r="9" spans="1:8" x14ac:dyDescent="0.3">
      <c r="B9" s="34" t="s">
        <v>75</v>
      </c>
      <c r="C9" s="34" t="s">
        <v>76</v>
      </c>
      <c r="D9" s="34">
        <v>202748890</v>
      </c>
      <c r="E9" s="34">
        <v>0</v>
      </c>
      <c r="F9" s="34">
        <v>-3.7499999994139444E-8</v>
      </c>
      <c r="G9" s="34">
        <v>1.6340000019710033E-8</v>
      </c>
      <c r="H9" s="34">
        <v>1E+30</v>
      </c>
    </row>
    <row r="10" spans="1:8" x14ac:dyDescent="0.3">
      <c r="B10" s="34" t="s">
        <v>78</v>
      </c>
      <c r="C10" s="34" t="s">
        <v>79</v>
      </c>
      <c r="D10" s="34">
        <v>0</v>
      </c>
      <c r="E10" s="34">
        <v>3.0230999925606739E-8</v>
      </c>
      <c r="F10" s="34">
        <v>-7.269000068532705E-9</v>
      </c>
      <c r="G10" s="34">
        <v>1E+30</v>
      </c>
      <c r="H10" s="34">
        <v>3.0230999925606739E-8</v>
      </c>
    </row>
    <row r="11" spans="1:8" ht="15" thickBot="1" x14ac:dyDescent="0.35">
      <c r="B11" s="32" t="s">
        <v>80</v>
      </c>
      <c r="C11" s="32" t="s">
        <v>81</v>
      </c>
      <c r="D11" s="32">
        <v>0</v>
      </c>
      <c r="E11" s="32">
        <v>1.6340000019710033E-8</v>
      </c>
      <c r="F11" s="32">
        <v>-2.1159999974429411E-8</v>
      </c>
      <c r="G11" s="32">
        <v>1E+30</v>
      </c>
      <c r="H11" s="32">
        <v>1.6340000019710033E-8</v>
      </c>
    </row>
    <row r="13" spans="1:8" ht="15" thickBot="1" x14ac:dyDescent="0.35">
      <c r="A13" t="s">
        <v>82</v>
      </c>
    </row>
    <row r="14" spans="1:8" x14ac:dyDescent="0.3">
      <c r="B14" s="37"/>
      <c r="C14" s="37"/>
      <c r="D14" s="37" t="s">
        <v>101</v>
      </c>
      <c r="E14" s="37" t="s">
        <v>200</v>
      </c>
      <c r="F14" s="37" t="s">
        <v>201</v>
      </c>
      <c r="G14" s="37" t="s">
        <v>195</v>
      </c>
      <c r="H14" s="37" t="s">
        <v>195</v>
      </c>
    </row>
    <row r="15" spans="1:8" ht="15" thickBot="1" x14ac:dyDescent="0.35">
      <c r="B15" s="38" t="s">
        <v>66</v>
      </c>
      <c r="C15" s="38" t="s">
        <v>67</v>
      </c>
      <c r="D15" s="38" t="s">
        <v>103</v>
      </c>
      <c r="E15" s="38" t="s">
        <v>202</v>
      </c>
      <c r="F15" s="38" t="s">
        <v>203</v>
      </c>
      <c r="G15" s="38" t="s">
        <v>198</v>
      </c>
      <c r="H15" s="38" t="s">
        <v>199</v>
      </c>
    </row>
    <row r="16" spans="1:8" ht="15" thickBot="1" x14ac:dyDescent="0.35">
      <c r="B16" s="32" t="s">
        <v>97</v>
      </c>
      <c r="C16" s="32"/>
      <c r="D16" s="32">
        <v>202748890</v>
      </c>
      <c r="E16" s="32">
        <v>-3.7499999994139444E-8</v>
      </c>
      <c r="F16" s="32">
        <v>202748890</v>
      </c>
      <c r="G16" s="32">
        <v>1E+30</v>
      </c>
      <c r="H16" s="32">
        <v>202748890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3887-2997-5147-9AF3-2BC7F4AD8D13}">
  <dimension ref="A1:J15"/>
  <sheetViews>
    <sheetView showGridLines="0" workbookViewId="0"/>
  </sheetViews>
  <sheetFormatPr defaultColWidth="11.44140625" defaultRowHeight="14.4" x14ac:dyDescent="0.3"/>
  <cols>
    <col min="1" max="1" width="2.33203125" customWidth="1"/>
    <col min="2" max="2" width="6.109375" bestFit="1" customWidth="1"/>
    <col min="3" max="3" width="9.6640625" bestFit="1" customWidth="1"/>
    <col min="4" max="4" width="12.6640625" bestFit="1" customWidth="1"/>
    <col min="5" max="5" width="2.33203125" customWidth="1"/>
    <col min="6" max="6" width="6" bestFit="1" customWidth="1"/>
    <col min="7" max="7" width="8.6640625" bestFit="1" customWidth="1"/>
    <col min="8" max="8" width="2.33203125" customWidth="1"/>
    <col min="9" max="9" width="6" bestFit="1" customWidth="1"/>
    <col min="10" max="10" width="8.6640625" bestFit="1" customWidth="1"/>
  </cols>
  <sheetData>
    <row r="1" spans="1:10" x14ac:dyDescent="0.3">
      <c r="A1" s="29" t="s">
        <v>204</v>
      </c>
    </row>
    <row r="2" spans="1:10" x14ac:dyDescent="0.3">
      <c r="A2" s="29" t="s">
        <v>54</v>
      </c>
    </row>
    <row r="3" spans="1:10" x14ac:dyDescent="0.3">
      <c r="A3" s="29" t="s">
        <v>187</v>
      </c>
    </row>
    <row r="5" spans="1:10" ht="15" thickBot="1" x14ac:dyDescent="0.35"/>
    <row r="6" spans="1:10" x14ac:dyDescent="0.3">
      <c r="B6" s="37"/>
      <c r="C6" s="37" t="s">
        <v>194</v>
      </c>
      <c r="D6" s="37"/>
    </row>
    <row r="7" spans="1:10" ht="15" thickBot="1" x14ac:dyDescent="0.35">
      <c r="B7" s="38" t="s">
        <v>66</v>
      </c>
      <c r="C7" s="38" t="s">
        <v>67</v>
      </c>
      <c r="D7" s="38" t="s">
        <v>103</v>
      </c>
    </row>
    <row r="8" spans="1:10" ht="15" thickBot="1" x14ac:dyDescent="0.35">
      <c r="B8" s="32" t="s">
        <v>70</v>
      </c>
      <c r="C8" s="32" t="s">
        <v>71</v>
      </c>
      <c r="D8" s="32">
        <v>-6.1719833749999999</v>
      </c>
    </row>
    <row r="10" spans="1:10" ht="15" thickBot="1" x14ac:dyDescent="0.35"/>
    <row r="11" spans="1:10" x14ac:dyDescent="0.3">
      <c r="B11" s="37"/>
      <c r="C11" s="37" t="s">
        <v>205</v>
      </c>
      <c r="D11" s="37"/>
      <c r="F11" s="37" t="s">
        <v>206</v>
      </c>
      <c r="G11" s="37" t="s">
        <v>194</v>
      </c>
      <c r="I11" s="37" t="s">
        <v>207</v>
      </c>
      <c r="J11" s="37" t="s">
        <v>194</v>
      </c>
    </row>
    <row r="12" spans="1:10" ht="15" thickBot="1" x14ac:dyDescent="0.35">
      <c r="B12" s="38" t="s">
        <v>66</v>
      </c>
      <c r="C12" s="38" t="s">
        <v>67</v>
      </c>
      <c r="D12" s="38" t="s">
        <v>103</v>
      </c>
      <c r="F12" s="38" t="s">
        <v>208</v>
      </c>
      <c r="G12" s="38" t="s">
        <v>209</v>
      </c>
      <c r="I12" s="38" t="s">
        <v>208</v>
      </c>
      <c r="J12" s="38" t="s">
        <v>209</v>
      </c>
    </row>
    <row r="13" spans="1:10" x14ac:dyDescent="0.3">
      <c r="B13" s="34" t="s">
        <v>75</v>
      </c>
      <c r="C13" s="34" t="s">
        <v>76</v>
      </c>
      <c r="D13" s="35">
        <v>202748890</v>
      </c>
      <c r="F13" s="35">
        <v>0</v>
      </c>
      <c r="G13" s="34">
        <v>85</v>
      </c>
      <c r="I13" s="35">
        <v>250</v>
      </c>
      <c r="J13" s="34">
        <v>18835</v>
      </c>
    </row>
    <row r="14" spans="1:10" x14ac:dyDescent="0.3">
      <c r="B14" s="34" t="s">
        <v>78</v>
      </c>
      <c r="C14" s="34" t="s">
        <v>79</v>
      </c>
      <c r="D14" s="35">
        <v>0</v>
      </c>
      <c r="F14" s="35">
        <v>0</v>
      </c>
      <c r="G14" s="34">
        <v>110</v>
      </c>
      <c r="I14" s="35">
        <v>398.5</v>
      </c>
      <c r="J14" s="34">
        <v>20035</v>
      </c>
    </row>
    <row r="15" spans="1:10" ht="15" thickBot="1" x14ac:dyDescent="0.35">
      <c r="B15" s="32" t="s">
        <v>80</v>
      </c>
      <c r="C15" s="32" t="s">
        <v>81</v>
      </c>
      <c r="D15" s="36">
        <v>0</v>
      </c>
      <c r="F15" s="36">
        <v>0</v>
      </c>
      <c r="G15" s="32">
        <v>125</v>
      </c>
      <c r="I15" s="36">
        <v>597</v>
      </c>
      <c r="J15" s="32">
        <v>21020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B74B-2A9B-FF4E-AF05-4CDEEF76AF2B}">
  <dimension ref="A1:G31"/>
  <sheetViews>
    <sheetView showGridLines="0" workbookViewId="0"/>
  </sheetViews>
  <sheetFormatPr defaultColWidth="11.44140625" defaultRowHeight="14.4" x14ac:dyDescent="0.3"/>
  <cols>
    <col min="1" max="1" width="2.33203125" customWidth="1"/>
    <col min="2" max="2" width="6.109375" bestFit="1" customWidth="1"/>
    <col min="3" max="3" width="9.6640625" bestFit="1" customWidth="1"/>
    <col min="4" max="5" width="12.6640625" bestFit="1" customWidth="1"/>
    <col min="6" max="6" width="10.109375" bestFit="1" customWidth="1"/>
    <col min="7" max="7" width="11.109375" bestFit="1" customWidth="1"/>
  </cols>
  <sheetData>
    <row r="1" spans="1:5" x14ac:dyDescent="0.3">
      <c r="A1" s="29" t="s">
        <v>186</v>
      </c>
    </row>
    <row r="2" spans="1:5" x14ac:dyDescent="0.3">
      <c r="A2" s="29" t="s">
        <v>54</v>
      </c>
    </row>
    <row r="3" spans="1:5" x14ac:dyDescent="0.3">
      <c r="A3" s="29" t="s">
        <v>210</v>
      </c>
    </row>
    <row r="4" spans="1:5" x14ac:dyDescent="0.3">
      <c r="A4" s="29" t="s">
        <v>188</v>
      </c>
    </row>
    <row r="5" spans="1:5" x14ac:dyDescent="0.3">
      <c r="A5" s="29" t="s">
        <v>57</v>
      </c>
    </row>
    <row r="6" spans="1:5" x14ac:dyDescent="0.3">
      <c r="A6" s="29"/>
      <c r="B6" t="s">
        <v>189</v>
      </c>
    </row>
    <row r="7" spans="1:5" x14ac:dyDescent="0.3">
      <c r="A7" s="29"/>
      <c r="B7" t="s">
        <v>211</v>
      </c>
    </row>
    <row r="8" spans="1:5" x14ac:dyDescent="0.3">
      <c r="A8" s="29"/>
      <c r="B8" t="s">
        <v>212</v>
      </c>
    </row>
    <row r="9" spans="1:5" x14ac:dyDescent="0.3">
      <c r="A9" s="29" t="s">
        <v>61</v>
      </c>
    </row>
    <row r="10" spans="1:5" x14ac:dyDescent="0.3">
      <c r="B10" t="s">
        <v>192</v>
      </c>
    </row>
    <row r="11" spans="1:5" x14ac:dyDescent="0.3">
      <c r="B11" t="s">
        <v>64</v>
      </c>
    </row>
    <row r="14" spans="1:5" ht="15" thickBot="1" x14ac:dyDescent="0.35">
      <c r="A14" t="s">
        <v>65</v>
      </c>
    </row>
    <row r="15" spans="1:5" ht="15" thickBot="1" x14ac:dyDescent="0.35">
      <c r="B15" s="33" t="s">
        <v>66</v>
      </c>
      <c r="C15" s="33" t="s">
        <v>67</v>
      </c>
      <c r="D15" s="33" t="s">
        <v>68</v>
      </c>
      <c r="E15" s="33" t="s">
        <v>69</v>
      </c>
    </row>
    <row r="16" spans="1:5" ht="15" thickBot="1" x14ac:dyDescent="0.35">
      <c r="B16" s="32" t="s">
        <v>70</v>
      </c>
      <c r="C16" s="32" t="s">
        <v>71</v>
      </c>
      <c r="D16" s="32">
        <v>-6.1719833749999999</v>
      </c>
      <c r="E16" s="32">
        <v>-6.1719833749999999</v>
      </c>
    </row>
    <row r="19" spans="1:7" ht="15" thickBot="1" x14ac:dyDescent="0.35">
      <c r="A19" t="s">
        <v>72</v>
      </c>
    </row>
    <row r="20" spans="1:7" ht="15" thickBot="1" x14ac:dyDescent="0.35">
      <c r="B20" s="33" t="s">
        <v>66</v>
      </c>
      <c r="C20" s="33" t="s">
        <v>67</v>
      </c>
      <c r="D20" s="33" t="s">
        <v>68</v>
      </c>
      <c r="E20" s="33" t="s">
        <v>69</v>
      </c>
      <c r="F20" s="33" t="s">
        <v>73</v>
      </c>
    </row>
    <row r="21" spans="1:7" x14ac:dyDescent="0.3">
      <c r="B21" s="34" t="s">
        <v>75</v>
      </c>
      <c r="C21" s="34" t="s">
        <v>76</v>
      </c>
      <c r="D21" s="35">
        <v>202748890</v>
      </c>
      <c r="E21" s="35">
        <v>202748890</v>
      </c>
      <c r="F21" s="34" t="s">
        <v>77</v>
      </c>
    </row>
    <row r="22" spans="1:7" x14ac:dyDescent="0.3">
      <c r="B22" s="34" t="s">
        <v>78</v>
      </c>
      <c r="C22" s="34" t="s">
        <v>79</v>
      </c>
      <c r="D22" s="35">
        <v>0</v>
      </c>
      <c r="E22" s="35">
        <v>0</v>
      </c>
      <c r="F22" s="34" t="s">
        <v>77</v>
      </c>
    </row>
    <row r="23" spans="1:7" ht="15" thickBot="1" x14ac:dyDescent="0.35">
      <c r="B23" s="32" t="s">
        <v>80</v>
      </c>
      <c r="C23" s="32" t="s">
        <v>81</v>
      </c>
      <c r="D23" s="36">
        <v>0</v>
      </c>
      <c r="E23" s="36">
        <v>0</v>
      </c>
      <c r="F23" s="32" t="s">
        <v>77</v>
      </c>
    </row>
    <row r="26" spans="1:7" ht="15" thickBot="1" x14ac:dyDescent="0.35">
      <c r="A26" t="s">
        <v>82</v>
      </c>
    </row>
    <row r="27" spans="1:7" ht="15" thickBot="1" x14ac:dyDescent="0.35">
      <c r="B27" s="33" t="s">
        <v>66</v>
      </c>
      <c r="C27" s="33" t="s">
        <v>67</v>
      </c>
      <c r="D27" s="33" t="s">
        <v>83</v>
      </c>
      <c r="E27" s="33" t="s">
        <v>84</v>
      </c>
      <c r="F27" s="33" t="s">
        <v>85</v>
      </c>
      <c r="G27" s="33" t="s">
        <v>86</v>
      </c>
    </row>
    <row r="28" spans="1:7" x14ac:dyDescent="0.3">
      <c r="B28" s="34" t="s">
        <v>90</v>
      </c>
      <c r="C28" s="34" t="s">
        <v>76</v>
      </c>
      <c r="D28" s="35">
        <v>202748890</v>
      </c>
      <c r="E28" s="34" t="s">
        <v>213</v>
      </c>
      <c r="F28" s="34" t="s">
        <v>92</v>
      </c>
      <c r="G28" s="35">
        <v>202748890</v>
      </c>
    </row>
    <row r="29" spans="1:7" x14ac:dyDescent="0.3">
      <c r="B29" s="34" t="s">
        <v>93</v>
      </c>
      <c r="C29" s="34" t="s">
        <v>79</v>
      </c>
      <c r="D29" s="35">
        <v>0</v>
      </c>
      <c r="E29" s="34" t="s">
        <v>214</v>
      </c>
      <c r="F29" s="34" t="s">
        <v>88</v>
      </c>
      <c r="G29" s="35">
        <v>0</v>
      </c>
    </row>
    <row r="30" spans="1:7" x14ac:dyDescent="0.3">
      <c r="B30" s="34" t="s">
        <v>95</v>
      </c>
      <c r="C30" s="34" t="s">
        <v>81</v>
      </c>
      <c r="D30" s="35">
        <v>0</v>
      </c>
      <c r="E30" s="34" t="s">
        <v>215</v>
      </c>
      <c r="F30" s="34" t="s">
        <v>88</v>
      </c>
      <c r="G30" s="35">
        <v>0</v>
      </c>
    </row>
    <row r="31" spans="1:7" ht="15" thickBot="1" x14ac:dyDescent="0.35">
      <c r="B31" s="32" t="s">
        <v>97</v>
      </c>
      <c r="C31" s="32"/>
      <c r="D31" s="36">
        <v>202748890</v>
      </c>
      <c r="E31" s="32" t="s">
        <v>98</v>
      </c>
      <c r="F31" s="32" t="s">
        <v>88</v>
      </c>
      <c r="G31" s="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90C-DF2E-CB4D-B382-33BF565F3548}">
  <dimension ref="A1:H19"/>
  <sheetViews>
    <sheetView showGridLines="0" workbookViewId="0">
      <selection sqref="A1:A3"/>
    </sheetView>
  </sheetViews>
  <sheetFormatPr defaultColWidth="11.44140625" defaultRowHeight="14.4" x14ac:dyDescent="0.3"/>
  <cols>
    <col min="1" max="1" width="2.33203125" customWidth="1"/>
    <col min="2" max="2" width="6.109375" bestFit="1" customWidth="1"/>
    <col min="3" max="3" width="9.6640625" bestFit="1" customWidth="1"/>
    <col min="4" max="4" width="10.109375" bestFit="1" customWidth="1"/>
    <col min="5" max="5" width="10.6640625" bestFit="1" customWidth="1"/>
    <col min="6" max="6" width="10.33203125" bestFit="1" customWidth="1"/>
    <col min="7" max="7" width="10.109375" bestFit="1" customWidth="1"/>
    <col min="8" max="8" width="10.6640625" bestFit="1" customWidth="1"/>
  </cols>
  <sheetData>
    <row r="1" spans="1:8" x14ac:dyDescent="0.3">
      <c r="A1" s="29" t="s">
        <v>193</v>
      </c>
    </row>
    <row r="2" spans="1:8" x14ac:dyDescent="0.3">
      <c r="A2" s="29" t="s">
        <v>54</v>
      </c>
    </row>
    <row r="3" spans="1:8" x14ac:dyDescent="0.3">
      <c r="A3" s="29" t="s">
        <v>210</v>
      </c>
    </row>
    <row r="6" spans="1:8" ht="15" thickBot="1" x14ac:dyDescent="0.35">
      <c r="A6" t="s">
        <v>72</v>
      </c>
    </row>
    <row r="7" spans="1:8" x14ac:dyDescent="0.3">
      <c r="B7" s="37"/>
      <c r="C7" s="37"/>
      <c r="D7" s="37" t="s">
        <v>101</v>
      </c>
      <c r="E7" s="37" t="s">
        <v>102</v>
      </c>
      <c r="F7" s="37" t="s">
        <v>194</v>
      </c>
      <c r="G7" s="37" t="s">
        <v>195</v>
      </c>
      <c r="H7" s="37" t="s">
        <v>195</v>
      </c>
    </row>
    <row r="8" spans="1:8" ht="15" thickBot="1" x14ac:dyDescent="0.35">
      <c r="B8" s="38" t="s">
        <v>66</v>
      </c>
      <c r="C8" s="38" t="s">
        <v>67</v>
      </c>
      <c r="D8" s="38" t="s">
        <v>103</v>
      </c>
      <c r="E8" s="38" t="s">
        <v>196</v>
      </c>
      <c r="F8" s="38" t="s">
        <v>197</v>
      </c>
      <c r="G8" s="38" t="s">
        <v>198</v>
      </c>
      <c r="H8" s="38" t="s">
        <v>199</v>
      </c>
    </row>
    <row r="9" spans="1:8" x14ac:dyDescent="0.3">
      <c r="B9" s="34" t="s">
        <v>75</v>
      </c>
      <c r="C9" s="34" t="s">
        <v>76</v>
      </c>
      <c r="D9" s="34">
        <v>202748890</v>
      </c>
      <c r="E9" s="34">
        <v>0</v>
      </c>
      <c r="F9" s="34">
        <v>-3.7499999994139444E-8</v>
      </c>
      <c r="G9" s="34">
        <v>1.6340000019710033E-8</v>
      </c>
      <c r="H9" s="34">
        <v>1E+30</v>
      </c>
    </row>
    <row r="10" spans="1:8" x14ac:dyDescent="0.3">
      <c r="B10" s="34" t="s">
        <v>78</v>
      </c>
      <c r="C10" s="34" t="s">
        <v>79</v>
      </c>
      <c r="D10" s="34">
        <v>0</v>
      </c>
      <c r="E10" s="34">
        <v>0</v>
      </c>
      <c r="F10" s="34">
        <v>-7.269000068532705E-9</v>
      </c>
      <c r="G10" s="34">
        <v>1E+30</v>
      </c>
      <c r="H10" s="34">
        <v>3.0230999925606739E-8</v>
      </c>
    </row>
    <row r="11" spans="1:8" ht="15" thickBot="1" x14ac:dyDescent="0.35">
      <c r="B11" s="32" t="s">
        <v>80</v>
      </c>
      <c r="C11" s="32" t="s">
        <v>81</v>
      </c>
      <c r="D11" s="32">
        <v>0</v>
      </c>
      <c r="E11" s="32">
        <v>0</v>
      </c>
      <c r="F11" s="32">
        <v>-2.1159999974429411E-8</v>
      </c>
      <c r="G11" s="32">
        <v>1E+30</v>
      </c>
      <c r="H11" s="32">
        <v>1.6340000019710033E-8</v>
      </c>
    </row>
    <row r="13" spans="1:8" ht="15" thickBot="1" x14ac:dyDescent="0.35">
      <c r="A13" t="s">
        <v>82</v>
      </c>
    </row>
    <row r="14" spans="1:8" x14ac:dyDescent="0.3">
      <c r="B14" s="37"/>
      <c r="C14" s="37"/>
      <c r="D14" s="37" t="s">
        <v>101</v>
      </c>
      <c r="E14" s="37" t="s">
        <v>200</v>
      </c>
      <c r="F14" s="37" t="s">
        <v>201</v>
      </c>
      <c r="G14" s="37" t="s">
        <v>195</v>
      </c>
      <c r="H14" s="37" t="s">
        <v>195</v>
      </c>
    </row>
    <row r="15" spans="1:8" ht="15" thickBot="1" x14ac:dyDescent="0.35">
      <c r="B15" s="38" t="s">
        <v>66</v>
      </c>
      <c r="C15" s="38" t="s">
        <v>67</v>
      </c>
      <c r="D15" s="38" t="s">
        <v>103</v>
      </c>
      <c r="E15" s="38" t="s">
        <v>202</v>
      </c>
      <c r="F15" s="38" t="s">
        <v>203</v>
      </c>
      <c r="G15" s="38" t="s">
        <v>198</v>
      </c>
      <c r="H15" s="38" t="s">
        <v>199</v>
      </c>
    </row>
    <row r="16" spans="1:8" x14ac:dyDescent="0.3">
      <c r="B16" s="34" t="s">
        <v>90</v>
      </c>
      <c r="C16" s="34" t="s">
        <v>76</v>
      </c>
      <c r="D16" s="34">
        <v>202748890</v>
      </c>
      <c r="E16" s="34">
        <v>0</v>
      </c>
      <c r="F16" s="34">
        <v>0</v>
      </c>
      <c r="G16" s="34">
        <v>202748890</v>
      </c>
      <c r="H16" s="34">
        <v>1E+30</v>
      </c>
    </row>
    <row r="17" spans="2:8" x14ac:dyDescent="0.3">
      <c r="B17" s="34" t="s">
        <v>93</v>
      </c>
      <c r="C17" s="34" t="s">
        <v>79</v>
      </c>
      <c r="D17" s="34">
        <v>0</v>
      </c>
      <c r="E17" s="34">
        <v>3.0230999925606739E-8</v>
      </c>
      <c r="F17" s="34">
        <v>0</v>
      </c>
      <c r="G17" s="34">
        <v>202748890</v>
      </c>
      <c r="H17" s="34">
        <v>0</v>
      </c>
    </row>
    <row r="18" spans="2:8" x14ac:dyDescent="0.3">
      <c r="B18" s="34" t="s">
        <v>95</v>
      </c>
      <c r="C18" s="34" t="s">
        <v>81</v>
      </c>
      <c r="D18" s="34">
        <v>0</v>
      </c>
      <c r="E18" s="34">
        <v>1.6340000019710033E-8</v>
      </c>
      <c r="F18" s="34">
        <v>0</v>
      </c>
      <c r="G18" s="34">
        <v>202748890</v>
      </c>
      <c r="H18" s="34">
        <v>0</v>
      </c>
    </row>
    <row r="19" spans="2:8" ht="15" thickBot="1" x14ac:dyDescent="0.35">
      <c r="B19" s="32" t="s">
        <v>97</v>
      </c>
      <c r="C19" s="32"/>
      <c r="D19" s="32">
        <v>202748890</v>
      </c>
      <c r="E19" s="32">
        <v>-3.7499999994139444E-8</v>
      </c>
      <c r="F19" s="32">
        <v>202748890</v>
      </c>
      <c r="G19" s="32">
        <v>1E+30</v>
      </c>
      <c r="H19" s="32">
        <v>202748890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3842-02A9-DF47-AFDA-B38BB39B98F4}">
  <dimension ref="A2:D7"/>
  <sheetViews>
    <sheetView workbookViewId="0">
      <selection activeCell="D4" sqref="D4"/>
    </sheetView>
  </sheetViews>
  <sheetFormatPr defaultColWidth="11.44140625" defaultRowHeight="14.4" x14ac:dyDescent="0.3"/>
  <sheetData>
    <row r="2" spans="1:4" x14ac:dyDescent="0.3">
      <c r="A2" t="s">
        <v>109</v>
      </c>
    </row>
    <row r="4" spans="1:4" x14ac:dyDescent="0.3">
      <c r="B4" t="s">
        <v>76</v>
      </c>
      <c r="C4" t="s">
        <v>79</v>
      </c>
      <c r="D4" t="s">
        <v>129</v>
      </c>
    </row>
    <row r="7" spans="1:4" x14ac:dyDescent="0.3">
      <c r="A7" t="s">
        <v>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56C63DAFC43459E8796A0D74A028F" ma:contentTypeVersion="7" ma:contentTypeDescription="Create a new document." ma:contentTypeScope="" ma:versionID="f6061f2d8b71d46d4d0c653cab103148">
  <xsd:schema xmlns:xsd="http://www.w3.org/2001/XMLSchema" xmlns:xs="http://www.w3.org/2001/XMLSchema" xmlns:p="http://schemas.microsoft.com/office/2006/metadata/properties" xmlns:ns3="8ecc3ee8-9e05-46d0-aeda-df0267e337de" xmlns:ns4="a33862ba-59ba-465a-9518-d51b63fdc964" targetNamespace="http://schemas.microsoft.com/office/2006/metadata/properties" ma:root="true" ma:fieldsID="f44a932b0abf78ca670acfc9c3b94dfb" ns3:_="" ns4:_="">
    <xsd:import namespace="8ecc3ee8-9e05-46d0-aeda-df0267e337de"/>
    <xsd:import namespace="a33862ba-59ba-465a-9518-d51b63fdc9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c3ee8-9e05-46d0-aeda-df0267e33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862ba-59ba-465a-9518-d51b63fdc9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BFBDC4-F6A2-4EEA-B451-BA84A7A72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c3ee8-9e05-46d0-aeda-df0267e337de"/>
    <ds:schemaRef ds:uri="a33862ba-59ba-465a-9518-d51b63fdc9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AAEE1D-7897-42BF-8B73-46F25A05BD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FB309-443C-42CB-A5A9-F95A085C161D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8ecc3ee8-9e05-46d0-aeda-df0267e337de"/>
    <ds:schemaRef ds:uri="http://purl.org/dc/elements/1.1/"/>
    <ds:schemaRef ds:uri="a33862ba-59ba-465a-9518-d51b63fdc9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Original Dataset</vt:lpstr>
      <vt:lpstr>Answer Report 5</vt:lpstr>
      <vt:lpstr>Sensitivity Report 5</vt:lpstr>
      <vt:lpstr>Optimization</vt:lpstr>
      <vt:lpstr>Sheet3</vt:lpstr>
      <vt:lpstr>Sheet2</vt:lpstr>
      <vt:lpstr>QB Cap % vs Win % (avg)</vt:lpstr>
      <vt:lpstr>QB Cap % Regression by Year</vt:lpstr>
      <vt:lpstr>Cap Hit Regression Model</vt:lpstr>
      <vt:lpstr>Cap Hit %Regression Model</vt:lpstr>
      <vt:lpstr>Sheet4</vt:lpstr>
      <vt:lpstr>Data Description table for Pape</vt:lpstr>
      <vt:lpstr>QB % per Team</vt:lpstr>
      <vt:lpstr>Avg. QB Cap % over years</vt:lpstr>
      <vt:lpstr>Annual Salary cap</vt:lpstr>
      <vt:lpstr>Answer Report 1</vt:lpstr>
      <vt:lpstr>Sensitivity Report 1</vt:lpstr>
      <vt:lpstr>Limits Report 1</vt:lpstr>
      <vt:lpstr>Answer Report 2</vt:lpstr>
      <vt:lpstr>Sensitivity Report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Dierbach</dc:creator>
  <cp:keywords/>
  <dc:description/>
  <cp:lastModifiedBy>Max Kruszeski</cp:lastModifiedBy>
  <cp:revision/>
  <dcterms:created xsi:type="dcterms:W3CDTF">2022-11-16T04:51:32Z</dcterms:created>
  <dcterms:modified xsi:type="dcterms:W3CDTF">2023-08-10T22:48:12Z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0x0101008B856C63DAFC43459E8796A0D74A028F</vt:lpwstr>
  </property>
</Properties>
</file>