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istribution" sheetId="1" state="visible" r:id="rId2"/>
    <sheet name="bayes' theorem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<sst xmlns="http://schemas.openxmlformats.org/spreadsheetml/2006/main" count="46" uniqueCount="46">
  <si>
    <t xml:space="preserve">outlier removed</t>
  </si>
  <si>
    <t xml:space="preserve">Total</t>
  </si>
  <si>
    <t xml:space="preserve">Count</t>
  </si>
  <si>
    <t xml:space="preserve">Mean</t>
  </si>
  <si>
    <t xml:space="preserve">Var</t>
  </si>
  <si>
    <t xml:space="preserve">SD</t>
  </si>
  <si>
    <t xml:space="preserve">Z-score&lt;1</t>
  </si>
  <si>
    <t xml:space="preserve">Z-score&lt;2</t>
  </si>
  <si>
    <t xml:space="preserve">Z-score&lt;3</t>
  </si>
  <si>
    <t xml:space="preserve">Machine </t>
  </si>
  <si>
    <t xml:space="preserve">Probability of this machine producing parts</t>
  </si>
  <si>
    <t xml:space="preserve">Prob of non conformed given that this machine produced</t>
  </si>
  <si>
    <t xml:space="preserve">A</t>
  </si>
  <si>
    <t xml:space="preserve">B</t>
  </si>
  <si>
    <t xml:space="preserve">C</t>
  </si>
  <si>
    <t xml:space="preserve">Prob of machine A given that parts are non conformed</t>
  </si>
  <si>
    <t xml:space="preserve">Prob of rain given that it starts out cloudy</t>
  </si>
  <si>
    <t xml:space="preserve">Prob of starting out cloudy given that it rains</t>
  </si>
  <si>
    <t xml:space="preserve">Prob of rainy days</t>
  </si>
  <si>
    <t xml:space="preserve">Prob of starting out cloudy in general</t>
  </si>
  <si>
    <t xml:space="preserve">Prob of allergy when test say yes</t>
  </si>
  <si>
    <t xml:space="preserve">Prob of test say yes when allergy</t>
  </si>
  <si>
    <t xml:space="preserve">Prob of allergy</t>
  </si>
  <si>
    <t xml:space="preserve">Prob of test say yes when no allergy</t>
  </si>
  <si>
    <t xml:space="preserve">Prob of no allergy</t>
  </si>
  <si>
    <t xml:space="preserve">Prob a child has measles given rash</t>
  </si>
  <si>
    <t xml:space="preserve">Prob of child with flu</t>
  </si>
  <si>
    <t xml:space="preserve">Prob of child with measles</t>
  </si>
  <si>
    <t xml:space="preserve">Prob of child with rash given measles</t>
  </si>
  <si>
    <t xml:space="preserve">Prob of child with rash given flu</t>
  </si>
  <si>
    <t xml:space="preserve">Prob of cancer given positive mammogram</t>
  </si>
  <si>
    <t xml:space="preserve">Prob of positive mammogram given cancer</t>
  </si>
  <si>
    <t xml:space="preserve">Prob of positive mammogram given no cancer</t>
  </si>
  <si>
    <t xml:space="preserve">Prob of cancer estimated by 95/100 doctors</t>
  </si>
  <si>
    <t xml:space="preserve">Prob of no cancer based on 95/100 doctors</t>
  </si>
  <si>
    <t xml:space="preserve">Prob of cancer based on (given) previous results</t>
  </si>
  <si>
    <t xml:space="preserve">Prob of no cancer based on (given) previous results</t>
  </si>
  <si>
    <t xml:space="preserve">Intrusion detection system</t>
  </si>
  <si>
    <t xml:space="preserve">of/given detection</t>
  </si>
  <si>
    <t xml:space="preserve">of/given no detection</t>
  </si>
  <si>
    <t xml:space="preserve">Prob of detection given each type of day</t>
  </si>
  <si>
    <t xml:space="preserve">Stated probability (sales pitch) of ...</t>
  </si>
  <si>
    <t xml:space="preserve">Prob it’s clear day given ...</t>
  </si>
  <si>
    <t xml:space="preserve">Prob it’s cloudy day given ...</t>
  </si>
  <si>
    <t xml:space="preserve">Prob it’s rainy day given ...</t>
  </si>
  <si>
    <t xml:space="preserve">Total probability of ...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</si>
</sst>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H30" activeCellId="0" sqref="H30"/>
    </sheetView>
  </sheetViews>
  <sheetFormatPr defaultRowHeight="12.8" zeroHeight="false" outlineLevelRow="0" outlineLevelCol="0"/>
  <cols>
    <col collapsed="false" customWidth="true" hidden="false" outlineLevel="0" max="1" min="1" style="0" width="6.21"/>
    <col collapsed="false" customWidth="true" hidden="false" outlineLevel="0" max="5" min="2" style="0" width="6.48"/>
    <col collapsed="false" customWidth="true" hidden="false" outlineLevel="0" max="6" min="6" style="0" width="8.48"/>
    <col collapsed="false" customWidth="false" hidden="false" outlineLevel="0" max="7" min="7" style="0" width="11.52"/>
    <col collapsed="false" customWidth="true" hidden="false" outlineLevel="0" max="11" min="8" style="0" width="6.48"/>
    <col collapsed="false" customWidth="true" hidden="false" outlineLevel="0" max="12" min="12" style="0" width="8.48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B1" s="0" t="n">
        <v>77</v>
      </c>
      <c r="C1" s="0" t="n">
        <f aca="false">B1-B$33</f>
        <v>-9.66666666666667</v>
      </c>
      <c r="D1" s="0" t="n">
        <f aca="false">C1^2</f>
        <v>93.4444444444445</v>
      </c>
      <c r="E1" s="0" t="n">
        <f aca="false">C1/D$35</f>
        <v>-2.01312575548849</v>
      </c>
      <c r="H1" s="0" t="n">
        <v>77</v>
      </c>
      <c r="I1" s="0" t="n">
        <f aca="false">H1-H$33</f>
        <v>-9.24137931034483</v>
      </c>
      <c r="J1" s="0" t="n">
        <f aca="false">I1^2</f>
        <v>85.4030915576694</v>
      </c>
      <c r="K1" s="0" t="n">
        <f aca="false">I1/J$35</f>
        <v>-2.16258667180883</v>
      </c>
    </row>
    <row r="2" customFormat="false" ht="12.8" hidden="false" customHeight="false" outlineLevel="0" collapsed="false">
      <c r="B2" s="0" t="n">
        <v>78</v>
      </c>
      <c r="C2" s="0" t="n">
        <f aca="false">B2-B$33</f>
        <v>-8.66666666666667</v>
      </c>
      <c r="D2" s="0" t="n">
        <f aca="false">C2^2</f>
        <v>75.1111111111112</v>
      </c>
      <c r="E2" s="0" t="n">
        <f aca="false">C2/D$35</f>
        <v>-1.80487136698968</v>
      </c>
      <c r="H2" s="0" t="n">
        <v>78</v>
      </c>
      <c r="I2" s="0" t="n">
        <f aca="false">H2-H$33</f>
        <v>-8.24137931034483</v>
      </c>
      <c r="J2" s="0" t="n">
        <f aca="false">I2^2</f>
        <v>67.9203329369797</v>
      </c>
      <c r="K2" s="0" t="n">
        <f aca="false">I2/J$35</f>
        <v>-1.92857542747131</v>
      </c>
    </row>
    <row r="3" customFormat="false" ht="12.8" hidden="false" customHeight="false" outlineLevel="0" collapsed="false">
      <c r="B3" s="0" t="n">
        <v>79</v>
      </c>
      <c r="C3" s="0" t="n">
        <f aca="false">B3-B$33</f>
        <v>-7.66666666666667</v>
      </c>
      <c r="D3" s="0" t="n">
        <f aca="false">C3^2</f>
        <v>58.7777777777779</v>
      </c>
      <c r="E3" s="0" t="n">
        <f aca="false">C3/D$35</f>
        <v>-1.59661697849087</v>
      </c>
      <c r="H3" s="0" t="n">
        <v>79</v>
      </c>
      <c r="I3" s="0" t="n">
        <f aca="false">H3-H$33</f>
        <v>-7.24137931034483</v>
      </c>
      <c r="J3" s="0" t="n">
        <f aca="false">I3^2</f>
        <v>52.4375743162901</v>
      </c>
      <c r="K3" s="0" t="n">
        <f aca="false">I3/J$35</f>
        <v>-1.69456418313379</v>
      </c>
    </row>
    <row r="4" customFormat="false" ht="12.8" hidden="false" customHeight="false" outlineLevel="0" collapsed="false">
      <c r="B4" s="0" t="n">
        <v>81</v>
      </c>
      <c r="C4" s="0" t="n">
        <f aca="false">B4-B$33</f>
        <v>-5.66666666666667</v>
      </c>
      <c r="D4" s="0" t="n">
        <f aca="false">C4^2</f>
        <v>32.1111111111112</v>
      </c>
      <c r="E4" s="0" t="n">
        <f aca="false">C4/D$35</f>
        <v>-1.18010820149325</v>
      </c>
      <c r="H4" s="0" t="n">
        <v>81</v>
      </c>
      <c r="I4" s="0" t="n">
        <f aca="false">H4-H$33</f>
        <v>-5.24137931034483</v>
      </c>
      <c r="J4" s="0" t="n">
        <f aca="false">I4^2</f>
        <v>27.4720570749108</v>
      </c>
      <c r="K4" s="0" t="n">
        <f aca="false">I4/J$35</f>
        <v>-1.22654169445874</v>
      </c>
    </row>
    <row r="5" customFormat="false" ht="12.8" hidden="false" customHeight="false" outlineLevel="0" collapsed="false">
      <c r="B5" s="0" t="n">
        <v>81</v>
      </c>
      <c r="C5" s="0" t="n">
        <f aca="false">B5-B$33</f>
        <v>-5.66666666666667</v>
      </c>
      <c r="D5" s="0" t="n">
        <f aca="false">C5^2</f>
        <v>32.1111111111112</v>
      </c>
      <c r="E5" s="0" t="n">
        <f aca="false">C5/D$35</f>
        <v>-1.18010820149325</v>
      </c>
      <c r="H5" s="0" t="n">
        <v>81</v>
      </c>
      <c r="I5" s="0" t="n">
        <f aca="false">H5-H$33</f>
        <v>-5.24137931034483</v>
      </c>
      <c r="J5" s="0" t="n">
        <f aca="false">I5^2</f>
        <v>27.4720570749108</v>
      </c>
      <c r="K5" s="0" t="n">
        <f aca="false">I5/J$35</f>
        <v>-1.22654169445874</v>
      </c>
    </row>
    <row r="6" customFormat="false" ht="12.8" hidden="false" customHeight="false" outlineLevel="0" collapsed="false">
      <c r="B6" s="0" t="n">
        <v>82</v>
      </c>
      <c r="C6" s="0" t="n">
        <f aca="false">B6-B$33</f>
        <v>-4.66666666666667</v>
      </c>
      <c r="D6" s="0" t="n">
        <f aca="false">C6^2</f>
        <v>21.7777777777778</v>
      </c>
      <c r="E6" s="0" t="n">
        <f aca="false">C6/D$35</f>
        <v>-0.971853812994444</v>
      </c>
      <c r="H6" s="0" t="n">
        <v>82</v>
      </c>
      <c r="I6" s="0" t="n">
        <f aca="false">H6-H$33</f>
        <v>-4.24137931034483</v>
      </c>
      <c r="J6" s="0" t="n">
        <f aca="false">I6^2</f>
        <v>17.9892984542212</v>
      </c>
      <c r="K6" s="0" t="n">
        <f aca="false">I6/J$35</f>
        <v>-0.992530450121219</v>
      </c>
    </row>
    <row r="7" customFormat="false" ht="12.8" hidden="false" customHeight="false" outlineLevel="0" collapsed="false">
      <c r="B7" s="0" t="n">
        <v>83</v>
      </c>
      <c r="C7" s="0" t="n">
        <f aca="false">B7-B$33</f>
        <v>-3.66666666666667</v>
      </c>
      <c r="D7" s="0" t="n">
        <f aca="false">C7^2</f>
        <v>13.4444444444445</v>
      </c>
      <c r="E7" s="0" t="n">
        <f aca="false">C7/D$35</f>
        <v>-0.763599424495635</v>
      </c>
      <c r="H7" s="0" t="n">
        <v>83</v>
      </c>
      <c r="I7" s="0" t="n">
        <f aca="false">H7-H$33</f>
        <v>-3.24137931034483</v>
      </c>
      <c r="J7" s="0" t="n">
        <f aca="false">I7^2</f>
        <v>10.5065398335315</v>
      </c>
      <c r="K7" s="0" t="n">
        <f aca="false">I7/J$35</f>
        <v>-0.758519205783695</v>
      </c>
    </row>
    <row r="8" customFormat="false" ht="12.8" hidden="false" customHeight="false" outlineLevel="0" collapsed="false">
      <c r="B8" s="0" t="n">
        <v>83</v>
      </c>
      <c r="C8" s="0" t="n">
        <f aca="false">B8-B$33</f>
        <v>-3.66666666666667</v>
      </c>
      <c r="D8" s="0" t="n">
        <f aca="false">C8^2</f>
        <v>13.4444444444445</v>
      </c>
      <c r="E8" s="0" t="n">
        <f aca="false">C8/D$35</f>
        <v>-0.763599424495635</v>
      </c>
      <c r="H8" s="0" t="n">
        <v>83</v>
      </c>
      <c r="I8" s="0" t="n">
        <f aca="false">H8-H$33</f>
        <v>-3.24137931034483</v>
      </c>
      <c r="J8" s="0" t="n">
        <f aca="false">I8^2</f>
        <v>10.5065398335315</v>
      </c>
      <c r="K8" s="0" t="n">
        <f aca="false">I8/J$35</f>
        <v>-0.758519205783695</v>
      </c>
    </row>
    <row r="9" customFormat="false" ht="12.8" hidden="false" customHeight="false" outlineLevel="0" collapsed="false">
      <c r="B9" s="0" t="n">
        <v>84</v>
      </c>
      <c r="C9" s="0" t="n">
        <f aca="false">B9-B$33</f>
        <v>-2.66666666666667</v>
      </c>
      <c r="D9" s="0" t="n">
        <f aca="false">C9^2</f>
        <v>7.11111111111114</v>
      </c>
      <c r="E9" s="0" t="n">
        <f aca="false">C9/D$35</f>
        <v>-0.555345035996826</v>
      </c>
      <c r="H9" s="0" t="n">
        <v>84</v>
      </c>
      <c r="I9" s="0" t="n">
        <f aca="false">H9-H$33</f>
        <v>-2.24137931034483</v>
      </c>
      <c r="J9" s="0" t="n">
        <f aca="false">I9^2</f>
        <v>5.02378121284185</v>
      </c>
      <c r="K9" s="0" t="n">
        <f aca="false">I9/J$35</f>
        <v>-0.524507961446172</v>
      </c>
    </row>
    <row r="10" customFormat="false" ht="12.8" hidden="false" customHeight="false" outlineLevel="0" collapsed="false">
      <c r="B10" s="0" t="n">
        <v>84</v>
      </c>
      <c r="C10" s="0" t="n">
        <f aca="false">B10-B$33</f>
        <v>-2.66666666666667</v>
      </c>
      <c r="D10" s="0" t="n">
        <f aca="false">C10^2</f>
        <v>7.11111111111114</v>
      </c>
      <c r="E10" s="0" t="n">
        <f aca="false">C10/D$35</f>
        <v>-0.555345035996826</v>
      </c>
      <c r="H10" s="0" t="n">
        <v>84</v>
      </c>
      <c r="I10" s="0" t="n">
        <f aca="false">H10-H$33</f>
        <v>-2.24137931034483</v>
      </c>
      <c r="J10" s="0" t="n">
        <f aca="false">I10^2</f>
        <v>5.02378121284185</v>
      </c>
      <c r="K10" s="0" t="n">
        <f aca="false">I10/J$35</f>
        <v>-0.524507961446172</v>
      </c>
    </row>
    <row r="11" customFormat="false" ht="12.8" hidden="false" customHeight="false" outlineLevel="0" collapsed="false">
      <c r="B11" s="0" t="n">
        <v>86</v>
      </c>
      <c r="C11" s="0" t="n">
        <f aca="false">B11-B$33</f>
        <v>-0.666666666666671</v>
      </c>
      <c r="D11" s="0" t="n">
        <f aca="false">C11^2</f>
        <v>0.444444444444451</v>
      </c>
      <c r="E11" s="0" t="n">
        <f aca="false">C11/D$35</f>
        <v>-0.138836258999207</v>
      </c>
      <c r="H11" s="0" t="n">
        <v>86</v>
      </c>
      <c r="I11" s="0" t="n">
        <f aca="false">H11-H$33</f>
        <v>-0.241379310344826</v>
      </c>
      <c r="J11" s="0" t="n">
        <f aca="false">I11^2</f>
        <v>0.0582639714625436</v>
      </c>
      <c r="K11" s="0" t="n">
        <f aca="false">I11/J$35</f>
        <v>-0.0564854727711258</v>
      </c>
    </row>
    <row r="12" customFormat="false" ht="12.8" hidden="false" customHeight="false" outlineLevel="0" collapsed="false">
      <c r="B12" s="0" t="n">
        <v>86</v>
      </c>
      <c r="C12" s="0" t="n">
        <f aca="false">B12-B$33</f>
        <v>-0.666666666666671</v>
      </c>
      <c r="D12" s="0" t="n">
        <f aca="false">C12^2</f>
        <v>0.444444444444451</v>
      </c>
      <c r="E12" s="0" t="n">
        <f aca="false">C12/D$35</f>
        <v>-0.138836258999207</v>
      </c>
      <c r="H12" s="0" t="n">
        <v>86</v>
      </c>
      <c r="I12" s="0" t="n">
        <f aca="false">H12-H$33</f>
        <v>-0.241379310344826</v>
      </c>
      <c r="J12" s="0" t="n">
        <f aca="false">I12^2</f>
        <v>0.0582639714625436</v>
      </c>
      <c r="K12" s="0" t="n">
        <f aca="false">I12/J$35</f>
        <v>-0.0564854727711258</v>
      </c>
    </row>
    <row r="13" customFormat="false" ht="12.8" hidden="false" customHeight="false" outlineLevel="0" collapsed="false">
      <c r="B13" s="0" t="n">
        <v>87</v>
      </c>
      <c r="C13" s="0" t="n">
        <f aca="false">B13-B$33</f>
        <v>0.333333333333329</v>
      </c>
      <c r="D13" s="0" t="n">
        <f aca="false">C13^2</f>
        <v>0.111111111111108</v>
      </c>
      <c r="E13" s="0" t="n">
        <f aca="false">C13/D$35</f>
        <v>0.0694181294996021</v>
      </c>
      <c r="H13" s="0" t="n">
        <v>87</v>
      </c>
      <c r="I13" s="0" t="n">
        <f aca="false">H13-H$33</f>
        <v>0.758620689655174</v>
      </c>
      <c r="J13" s="0" t="n">
        <f aca="false">I13^2</f>
        <v>0.575505350772892</v>
      </c>
      <c r="K13" s="0" t="n">
        <f aca="false">I13/J$35</f>
        <v>0.177525771566397</v>
      </c>
    </row>
    <row r="14" customFormat="false" ht="12.8" hidden="false" customHeight="false" outlineLevel="0" collapsed="false">
      <c r="B14" s="0" t="n">
        <v>87</v>
      </c>
      <c r="C14" s="0" t="n">
        <f aca="false">B14-B$33</f>
        <v>0.333333333333329</v>
      </c>
      <c r="D14" s="0" t="n">
        <f aca="false">C14^2</f>
        <v>0.111111111111108</v>
      </c>
      <c r="E14" s="0" t="n">
        <f aca="false">C14/D$35</f>
        <v>0.0694181294996021</v>
      </c>
      <c r="H14" s="0" t="n">
        <v>87</v>
      </c>
      <c r="I14" s="0" t="n">
        <f aca="false">H14-H$33</f>
        <v>0.758620689655174</v>
      </c>
      <c r="J14" s="0" t="n">
        <f aca="false">I14^2</f>
        <v>0.575505350772892</v>
      </c>
      <c r="K14" s="0" t="n">
        <f aca="false">I14/J$35</f>
        <v>0.177525771566397</v>
      </c>
    </row>
    <row r="15" customFormat="false" ht="12.8" hidden="false" customHeight="false" outlineLevel="0" collapsed="false">
      <c r="B15" s="0" t="n">
        <v>87</v>
      </c>
      <c r="C15" s="0" t="n">
        <f aca="false">B15-B$33</f>
        <v>0.333333333333329</v>
      </c>
      <c r="D15" s="0" t="n">
        <f aca="false">C15^2</f>
        <v>0.111111111111108</v>
      </c>
      <c r="E15" s="0" t="n">
        <f aca="false">C15/D$35</f>
        <v>0.0694181294996021</v>
      </c>
      <c r="H15" s="0" t="n">
        <v>87</v>
      </c>
      <c r="I15" s="0" t="n">
        <f aca="false">H15-H$33</f>
        <v>0.758620689655174</v>
      </c>
      <c r="J15" s="0" t="n">
        <f aca="false">I15^2</f>
        <v>0.575505350772892</v>
      </c>
      <c r="K15" s="0" t="n">
        <f aca="false">I15/J$35</f>
        <v>0.177525771566397</v>
      </c>
    </row>
    <row r="16" customFormat="false" ht="12.8" hidden="false" customHeight="false" outlineLevel="0" collapsed="false">
      <c r="B16" s="0" t="n">
        <v>88</v>
      </c>
      <c r="C16" s="0" t="n">
        <f aca="false">B16-B$33</f>
        <v>1.33333333333333</v>
      </c>
      <c r="D16" s="0" t="n">
        <f aca="false">C16^2</f>
        <v>1.77777777777777</v>
      </c>
      <c r="E16" s="0" t="n">
        <f aca="false">C16/D$35</f>
        <v>0.277672517998411</v>
      </c>
      <c r="H16" s="0" t="n">
        <v>88</v>
      </c>
      <c r="I16" s="0" t="n">
        <f aca="false">H16-H$33</f>
        <v>1.75862068965517</v>
      </c>
      <c r="J16" s="0" t="n">
        <f aca="false">I16^2</f>
        <v>3.09274673008324</v>
      </c>
      <c r="K16" s="0" t="n">
        <f aca="false">I16/J$35</f>
        <v>0.411537015903921</v>
      </c>
    </row>
    <row r="17" customFormat="false" ht="12.8" hidden="false" customHeight="false" outlineLevel="0" collapsed="false">
      <c r="B17" s="0" t="n">
        <v>88</v>
      </c>
      <c r="C17" s="0" t="n">
        <f aca="false">B17-B$33</f>
        <v>1.33333333333333</v>
      </c>
      <c r="D17" s="0" t="n">
        <f aca="false">C17^2</f>
        <v>1.77777777777777</v>
      </c>
      <c r="E17" s="0" t="n">
        <f aca="false">C17/D$35</f>
        <v>0.277672517998411</v>
      </c>
      <c r="H17" s="0" t="n">
        <v>88</v>
      </c>
      <c r="I17" s="0" t="n">
        <f aca="false">H17-H$33</f>
        <v>1.75862068965517</v>
      </c>
      <c r="J17" s="0" t="n">
        <f aca="false">I17^2</f>
        <v>3.09274673008324</v>
      </c>
      <c r="K17" s="0" t="n">
        <f aca="false">I17/J$35</f>
        <v>0.411537015903921</v>
      </c>
    </row>
    <row r="18" customFormat="false" ht="12.8" hidden="false" customHeight="false" outlineLevel="0" collapsed="false">
      <c r="B18" s="0" t="n">
        <v>88</v>
      </c>
      <c r="C18" s="0" t="n">
        <f aca="false">B18-B$33</f>
        <v>1.33333333333333</v>
      </c>
      <c r="D18" s="0" t="n">
        <f aca="false">C18^2</f>
        <v>1.77777777777777</v>
      </c>
      <c r="E18" s="0" t="n">
        <f aca="false">C18/D$35</f>
        <v>0.277672517998411</v>
      </c>
      <c r="H18" s="0" t="n">
        <v>88</v>
      </c>
      <c r="I18" s="0" t="n">
        <f aca="false">H18-H$33</f>
        <v>1.75862068965517</v>
      </c>
      <c r="J18" s="0" t="n">
        <f aca="false">I18^2</f>
        <v>3.09274673008324</v>
      </c>
      <c r="K18" s="0" t="n">
        <f aca="false">I18/J$35</f>
        <v>0.411537015903921</v>
      </c>
    </row>
    <row r="19" customFormat="false" ht="12.8" hidden="false" customHeight="false" outlineLevel="0" collapsed="false">
      <c r="B19" s="0" t="n">
        <v>89</v>
      </c>
      <c r="C19" s="0" t="n">
        <f aca="false">B19-B$33</f>
        <v>2.33333333333333</v>
      </c>
      <c r="D19" s="0" t="n">
        <f aca="false">C19^2</f>
        <v>5.44444444444442</v>
      </c>
      <c r="E19" s="0" t="n">
        <f aca="false">C19/D$35</f>
        <v>0.485926906497221</v>
      </c>
      <c r="H19" s="0" t="n">
        <v>89</v>
      </c>
      <c r="I19" s="0" t="n">
        <f aca="false">H19-H$33</f>
        <v>2.75862068965517</v>
      </c>
      <c r="J19" s="0" t="n">
        <f aca="false">I19^2</f>
        <v>7.60998810939359</v>
      </c>
      <c r="K19" s="0" t="n">
        <f aca="false">I19/J$35</f>
        <v>0.645548260241444</v>
      </c>
    </row>
    <row r="20" customFormat="false" ht="12.8" hidden="false" customHeight="false" outlineLevel="0" collapsed="false">
      <c r="B20" s="0" t="n">
        <v>89</v>
      </c>
      <c r="C20" s="0" t="n">
        <f aca="false">B20-B$33</f>
        <v>2.33333333333333</v>
      </c>
      <c r="D20" s="0" t="n">
        <f aca="false">C20^2</f>
        <v>5.44444444444442</v>
      </c>
      <c r="E20" s="0" t="n">
        <f aca="false">C20/D$35</f>
        <v>0.485926906497221</v>
      </c>
      <c r="H20" s="0" t="n">
        <v>89</v>
      </c>
      <c r="I20" s="0" t="n">
        <f aca="false">H20-H$33</f>
        <v>2.75862068965517</v>
      </c>
      <c r="J20" s="0" t="n">
        <f aca="false">I20^2</f>
        <v>7.60998810939359</v>
      </c>
      <c r="K20" s="0" t="n">
        <f aca="false">I20/J$35</f>
        <v>0.645548260241444</v>
      </c>
    </row>
    <row r="21" customFormat="false" ht="12.8" hidden="false" customHeight="false" outlineLevel="0" collapsed="false">
      <c r="B21" s="0" t="n">
        <v>89</v>
      </c>
      <c r="C21" s="0" t="n">
        <f aca="false">B21-B$33</f>
        <v>2.33333333333333</v>
      </c>
      <c r="D21" s="0" t="n">
        <f aca="false">C21^2</f>
        <v>5.44444444444442</v>
      </c>
      <c r="E21" s="0" t="n">
        <f aca="false">C21/D$35</f>
        <v>0.485926906497221</v>
      </c>
      <c r="H21" s="0" t="n">
        <v>89</v>
      </c>
      <c r="I21" s="0" t="n">
        <f aca="false">H21-H$33</f>
        <v>2.75862068965517</v>
      </c>
      <c r="J21" s="0" t="n">
        <f aca="false">I21^2</f>
        <v>7.60998810939359</v>
      </c>
      <c r="K21" s="0" t="n">
        <f aca="false">I21/J$35</f>
        <v>0.645548260241444</v>
      </c>
    </row>
    <row r="22" customFormat="false" ht="12.8" hidden="false" customHeight="false" outlineLevel="0" collapsed="false">
      <c r="B22" s="0" t="n">
        <v>89</v>
      </c>
      <c r="C22" s="0" t="n">
        <f aca="false">B22-B$33</f>
        <v>2.33333333333333</v>
      </c>
      <c r="D22" s="0" t="n">
        <f aca="false">C22^2</f>
        <v>5.44444444444442</v>
      </c>
      <c r="E22" s="0" t="n">
        <f aca="false">C22/D$35</f>
        <v>0.485926906497221</v>
      </c>
      <c r="H22" s="0" t="n">
        <v>89</v>
      </c>
      <c r="I22" s="0" t="n">
        <f aca="false">H22-H$33</f>
        <v>2.75862068965517</v>
      </c>
      <c r="J22" s="0" t="n">
        <f aca="false">I22^2</f>
        <v>7.60998810939359</v>
      </c>
      <c r="K22" s="0" t="n">
        <f aca="false">I22/J$35</f>
        <v>0.645548260241444</v>
      </c>
    </row>
    <row r="23" customFormat="false" ht="12.8" hidden="false" customHeight="false" outlineLevel="0" collapsed="false">
      <c r="B23" s="0" t="n">
        <v>89</v>
      </c>
      <c r="C23" s="0" t="n">
        <f aca="false">B23-B$33</f>
        <v>2.33333333333333</v>
      </c>
      <c r="D23" s="0" t="n">
        <f aca="false">C23^2</f>
        <v>5.44444444444442</v>
      </c>
      <c r="E23" s="0" t="n">
        <f aca="false">C23/D$35</f>
        <v>0.485926906497221</v>
      </c>
      <c r="H23" s="0" t="n">
        <v>89</v>
      </c>
      <c r="I23" s="0" t="n">
        <f aca="false">H23-H$33</f>
        <v>2.75862068965517</v>
      </c>
      <c r="J23" s="0" t="n">
        <f aca="false">I23^2</f>
        <v>7.60998810939359</v>
      </c>
      <c r="K23" s="0" t="n">
        <f aca="false">I23/J$35</f>
        <v>0.645548260241444</v>
      </c>
    </row>
    <row r="24" customFormat="false" ht="12.8" hidden="false" customHeight="false" outlineLevel="0" collapsed="false">
      <c r="B24" s="0" t="n">
        <v>90</v>
      </c>
      <c r="C24" s="0" t="n">
        <f aca="false">B24-B$33</f>
        <v>3.33333333333333</v>
      </c>
      <c r="D24" s="0" t="n">
        <f aca="false">C24^2</f>
        <v>11.1111111111111</v>
      </c>
      <c r="E24" s="0" t="n">
        <f aca="false">C24/D$35</f>
        <v>0.69418129499603</v>
      </c>
      <c r="H24" s="0" t="n">
        <v>90</v>
      </c>
      <c r="I24" s="0" t="n">
        <f aca="false">H24-H$33</f>
        <v>3.75862068965517</v>
      </c>
      <c r="J24" s="0" t="n">
        <f aca="false">I24^2</f>
        <v>14.1272294887039</v>
      </c>
      <c r="K24" s="0" t="n">
        <f aca="false">I24/J$35</f>
        <v>0.879559504578967</v>
      </c>
    </row>
    <row r="25" customFormat="false" ht="12.8" hidden="false" customHeight="false" outlineLevel="0" collapsed="false">
      <c r="B25" s="0" t="n">
        <v>90</v>
      </c>
      <c r="C25" s="0" t="n">
        <f aca="false">B25-B$33</f>
        <v>3.33333333333333</v>
      </c>
      <c r="D25" s="0" t="n">
        <f aca="false">C25^2</f>
        <v>11.1111111111111</v>
      </c>
      <c r="E25" s="0" t="n">
        <f aca="false">C25/D$35</f>
        <v>0.69418129499603</v>
      </c>
      <c r="H25" s="0" t="n">
        <v>90</v>
      </c>
      <c r="I25" s="0" t="n">
        <f aca="false">H25-H$33</f>
        <v>3.75862068965517</v>
      </c>
      <c r="J25" s="0" t="n">
        <f aca="false">I25^2</f>
        <v>14.1272294887039</v>
      </c>
      <c r="K25" s="0" t="n">
        <f aca="false">I25/J$35</f>
        <v>0.879559504578967</v>
      </c>
    </row>
    <row r="26" customFormat="false" ht="12.8" hidden="false" customHeight="false" outlineLevel="0" collapsed="false">
      <c r="B26" s="0" t="n">
        <v>91</v>
      </c>
      <c r="C26" s="0" t="n">
        <f aca="false">B26-B$33</f>
        <v>4.33333333333333</v>
      </c>
      <c r="D26" s="0" t="n">
        <f aca="false">C26^2</f>
        <v>18.7777777777777</v>
      </c>
      <c r="E26" s="0" t="n">
        <f aca="false">C26/D$35</f>
        <v>0.902435683494839</v>
      </c>
      <c r="H26" s="0" t="n">
        <v>91</v>
      </c>
      <c r="I26" s="0" t="n">
        <f aca="false">H26-H$33</f>
        <v>4.75862068965517</v>
      </c>
      <c r="J26" s="0" t="n">
        <f aca="false">I26^2</f>
        <v>22.6444708680143</v>
      </c>
      <c r="K26" s="0" t="n">
        <f aca="false">I26/J$35</f>
        <v>1.11357074891649</v>
      </c>
    </row>
    <row r="27" customFormat="false" ht="12.8" hidden="false" customHeight="false" outlineLevel="0" collapsed="false">
      <c r="B27" s="0" t="n">
        <v>91</v>
      </c>
      <c r="C27" s="0" t="n">
        <f aca="false">B27-B$33</f>
        <v>4.33333333333333</v>
      </c>
      <c r="D27" s="0" t="n">
        <f aca="false">C27^2</f>
        <v>18.7777777777777</v>
      </c>
      <c r="E27" s="0" t="n">
        <f aca="false">C27/D$35</f>
        <v>0.902435683494839</v>
      </c>
      <c r="H27" s="0" t="n">
        <v>91</v>
      </c>
      <c r="I27" s="0" t="n">
        <f aca="false">H27-H$33</f>
        <v>4.75862068965517</v>
      </c>
      <c r="J27" s="0" t="n">
        <f aca="false">I27^2</f>
        <v>22.6444708680143</v>
      </c>
      <c r="K27" s="0" t="n">
        <f aca="false">I27/J$35</f>
        <v>1.11357074891649</v>
      </c>
    </row>
    <row r="28" customFormat="false" ht="12.8" hidden="false" customHeight="false" outlineLevel="0" collapsed="false">
      <c r="B28" s="0" t="n">
        <v>92</v>
      </c>
      <c r="C28" s="0" t="n">
        <f aca="false">B28-B$33</f>
        <v>5.33333333333333</v>
      </c>
      <c r="D28" s="0" t="n">
        <f aca="false">C28^2</f>
        <v>28.4444444444444</v>
      </c>
      <c r="E28" s="0" t="n">
        <f aca="false">C28/D$35</f>
        <v>1.11069007199365</v>
      </c>
      <c r="H28" s="0" t="n">
        <v>92</v>
      </c>
      <c r="I28" s="0" t="n">
        <f aca="false">H28-H$33</f>
        <v>5.75862068965517</v>
      </c>
      <c r="J28" s="0" t="n">
        <f aca="false">I28^2</f>
        <v>33.1617122473246</v>
      </c>
      <c r="K28" s="0" t="n">
        <f aca="false">I28/J$35</f>
        <v>1.34758199325401</v>
      </c>
    </row>
    <row r="29" customFormat="false" ht="12.8" hidden="false" customHeight="false" outlineLevel="0" collapsed="false">
      <c r="B29" s="0" t="n">
        <v>93</v>
      </c>
      <c r="C29" s="0" t="n">
        <f aca="false">B29-B$33</f>
        <v>6.33333333333333</v>
      </c>
      <c r="D29" s="0" t="n">
        <f aca="false">C29^2</f>
        <v>40.1111111111111</v>
      </c>
      <c r="E29" s="0" t="n">
        <f aca="false">C29/D$35</f>
        <v>1.31894446049246</v>
      </c>
      <c r="H29" s="0" t="n">
        <v>93</v>
      </c>
      <c r="I29" s="0" t="n">
        <f aca="false">H29-H$33</f>
        <v>6.75862068965517</v>
      </c>
      <c r="J29" s="0" t="n">
        <f aca="false">I29^2</f>
        <v>45.678953626635</v>
      </c>
      <c r="K29" s="0" t="n">
        <f aca="false">I29/J$35</f>
        <v>1.58159323759154</v>
      </c>
    </row>
    <row r="30" customFormat="false" ht="12.8" hidden="false" customHeight="false" outlineLevel="0" collapsed="false">
      <c r="B30" s="0" t="n">
        <v>99</v>
      </c>
      <c r="C30" s="0" t="n">
        <f aca="false">B30-B$33</f>
        <v>12.3333333333333</v>
      </c>
      <c r="D30" s="0" t="n">
        <f aca="false">C30^2</f>
        <v>152.111111111111</v>
      </c>
      <c r="E30" s="0" t="n">
        <f aca="false">C30/D$35</f>
        <v>2.56847079148531</v>
      </c>
      <c r="H30" s="0" t="s">
        <v>0</v>
      </c>
    </row>
    <row r="31" customFormat="false" ht="12.8" hidden="false" customHeight="false" outlineLevel="0" collapsed="false">
      <c r="A31" s="0" t="s">
        <v>1</v>
      </c>
      <c r="B31" s="0" t="n">
        <f aca="false">SUM(B1:B30)</f>
        <v>2600</v>
      </c>
      <c r="H31" s="0" t="n">
        <f aca="false">SUM(H1:H29)</f>
        <v>2501</v>
      </c>
    </row>
    <row r="32" customFormat="false" ht="12.8" hidden="false" customHeight="false" outlineLevel="0" collapsed="false">
      <c r="A32" s="0" t="s">
        <v>2</v>
      </c>
      <c r="B32" s="0" t="n">
        <f aca="false">COUNT(B1:B30)</f>
        <v>30</v>
      </c>
      <c r="H32" s="0" t="n">
        <f aca="false">COUNT(H1:H29)</f>
        <v>29</v>
      </c>
    </row>
    <row r="33" customFormat="false" ht="12.8" hidden="false" customHeight="false" outlineLevel="0" collapsed="false">
      <c r="A33" s="0" t="s">
        <v>3</v>
      </c>
      <c r="B33" s="0" t="n">
        <f aca="false">B31/B32</f>
        <v>86.6666666666667</v>
      </c>
      <c r="H33" s="0" t="n">
        <f aca="false">H31/H32</f>
        <v>86.2413793103448</v>
      </c>
    </row>
    <row r="34" customFormat="false" ht="12.8" hidden="false" customHeight="false" outlineLevel="0" collapsed="false">
      <c r="A34" s="0" t="s">
        <v>4</v>
      </c>
      <c r="D34" s="0" t="n">
        <f aca="false">SUM(D1:D30)/(B32-1)</f>
        <v>23.0574712643678</v>
      </c>
      <c r="J34" s="0" t="n">
        <f aca="false">SUM(J1:J29)/(H32-1)</f>
        <v>18.2610837438424</v>
      </c>
    </row>
    <row r="35" customFormat="false" ht="12.8" hidden="false" customHeight="false" outlineLevel="0" collapsed="false">
      <c r="A35" s="0" t="s">
        <v>5</v>
      </c>
      <c r="D35" s="0" t="n">
        <f aca="false">SQRT(D34)</f>
        <v>4.80181957848979</v>
      </c>
      <c r="J35" s="0" t="n">
        <f aca="false">SQRT(J34)</f>
        <v>4.27329892984827</v>
      </c>
    </row>
    <row r="36" customFormat="false" ht="12.8" hidden="false" customHeight="false" outlineLevel="0" collapsed="false">
      <c r="A36" s="0" t="s">
        <v>6</v>
      </c>
      <c r="E36" s="0" t="n">
        <f aca="false">COUNTIF(E$1:E$30, "&gt;-1")-COUNTIF(E$1:E$30, "&gt;=1")</f>
        <v>22</v>
      </c>
      <c r="F36" s="1" t="n">
        <f aca="false">E36/B32</f>
        <v>0.733333333333333</v>
      </c>
      <c r="K36" s="0" t="n">
        <f aca="false">COUNTIF(K$1:K$29, "&gt;-1")-COUNTIF(K$1:K$29, "&gt;=1")</f>
        <v>20</v>
      </c>
      <c r="L36" s="1" t="n">
        <f aca="false">K36/H32</f>
        <v>0.689655172413793</v>
      </c>
    </row>
    <row r="37" customFormat="false" ht="12.8" hidden="false" customHeight="false" outlineLevel="0" collapsed="false">
      <c r="A37" s="2" t="s">
        <v>7</v>
      </c>
      <c r="E37" s="0" t="n">
        <f aca="false">COUNTIF(E$1:E$30, "&gt;-2")-COUNTIF(E$1:E$30, "&gt;=2")</f>
        <v>28</v>
      </c>
      <c r="F37" s="1" t="n">
        <f aca="false">E37/B32</f>
        <v>0.933333333333333</v>
      </c>
      <c r="K37" s="0" t="n">
        <f aca="false">COUNTIF(K$1:K$29, "&gt;-2")-COUNTIF(K$1:K$29, "&gt;=2")</f>
        <v>28</v>
      </c>
      <c r="L37" s="1" t="n">
        <f aca="false">K37/H32</f>
        <v>0.96551724137931</v>
      </c>
    </row>
    <row r="38" customFormat="false" ht="12.8" hidden="false" customHeight="false" outlineLevel="0" collapsed="false">
      <c r="A38" s="2" t="s">
        <v>8</v>
      </c>
      <c r="E38" s="0" t="n">
        <f aca="false">COUNTIF(E$1:E$30, "&gt;-3")-COUNTIF(E$1:E$30, "&gt;=3")</f>
        <v>30</v>
      </c>
      <c r="F38" s="1" t="n">
        <f aca="false">E38/B32</f>
        <v>1</v>
      </c>
      <c r="K38" s="0" t="n">
        <f aca="false">COUNTIF(K$1:K$29, "&gt;-3")-COUNTIF(K$1:K$29, "&gt;=3")</f>
        <v>29</v>
      </c>
      <c r="L38" s="1" t="n">
        <f aca="false">K38/H32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8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B43" activeCellId="0" sqref="B43"/>
    </sheetView>
  </sheetViews>
  <sheetFormatPr defaultRowHeight="12.8" zeroHeight="false" outlineLevelRow="0" outlineLevelCol="0"/>
  <cols>
    <col collapsed="false" customWidth="true" hidden="false" outlineLevel="0" max="1" min="1" style="0" width="8.81"/>
    <col collapsed="false" customWidth="true" hidden="false" outlineLevel="0" max="2" min="2" style="0" width="35.99"/>
    <col collapsed="false" customWidth="true" hidden="false" outlineLevel="0" max="3" min="3" style="0" width="11.9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9</v>
      </c>
      <c r="B1" s="2" t="s">
        <v>10</v>
      </c>
      <c r="C1" s="2" t="s">
        <v>11</v>
      </c>
    </row>
    <row r="2" customFormat="false" ht="12.8" hidden="false" customHeight="false" outlineLevel="0" collapsed="false">
      <c r="A2" s="0" t="s">
        <v>12</v>
      </c>
      <c r="B2" s="1" t="n">
        <v>0.35</v>
      </c>
      <c r="C2" s="0" t="n">
        <v>0.07</v>
      </c>
    </row>
    <row r="3" customFormat="false" ht="12.8" hidden="false" customHeight="false" outlineLevel="0" collapsed="false">
      <c r="A3" s="0" t="s">
        <v>13</v>
      </c>
      <c r="B3" s="1" t="n">
        <v>0.2</v>
      </c>
      <c r="C3" s="0" t="n">
        <v>0.04</v>
      </c>
    </row>
    <row r="4" customFormat="false" ht="12.8" hidden="false" customHeight="false" outlineLevel="0" collapsed="false">
      <c r="A4" s="0" t="s">
        <v>14</v>
      </c>
      <c r="B4" s="1" t="n">
        <v>0.45</v>
      </c>
      <c r="C4" s="0" t="n">
        <v>0.03</v>
      </c>
    </row>
    <row r="5" customFormat="false" ht="12.8" hidden="false" customHeight="false" outlineLevel="0" collapsed="false">
      <c r="A5" s="0" t="s">
        <v>15</v>
      </c>
      <c r="C5" s="1" t="n">
        <f aca="false">(C2*B2)/(C2*B2+C3*B3+C4*B4)</f>
        <v>0.532608695652174</v>
      </c>
    </row>
    <row r="9" customFormat="false" ht="12.8" hidden="false" customHeight="false" outlineLevel="0" collapsed="false">
      <c r="A9" s="0" t="s">
        <v>16</v>
      </c>
      <c r="C9" s="1" t="n">
        <f aca="false">C10*C11/C12</f>
        <v>0.125</v>
      </c>
    </row>
    <row r="10" customFormat="false" ht="12.8" hidden="false" customHeight="false" outlineLevel="0" collapsed="false">
      <c r="B10" s="0" t="s">
        <v>17</v>
      </c>
      <c r="C10" s="1" t="n">
        <v>0.5</v>
      </c>
    </row>
    <row r="11" customFormat="false" ht="12.8" hidden="false" customHeight="false" outlineLevel="0" collapsed="false">
      <c r="B11" s="0" t="s">
        <v>18</v>
      </c>
      <c r="C11" s="1" t="n">
        <v>0.1</v>
      </c>
    </row>
    <row r="12" customFormat="false" ht="12.8" hidden="false" customHeight="false" outlineLevel="0" collapsed="false">
      <c r="B12" s="0" t="s">
        <v>19</v>
      </c>
      <c r="C12" s="1" t="n">
        <v>0.4</v>
      </c>
    </row>
    <row r="16" customFormat="false" ht="12.8" hidden="false" customHeight="false" outlineLevel="0" collapsed="false">
      <c r="A16" s="0" t="s">
        <v>20</v>
      </c>
      <c r="C16" s="1" t="n">
        <f aca="false">(C17*C18)/(C17*C18+C19*C20)</f>
        <v>0.0747663551401869</v>
      </c>
    </row>
    <row r="17" customFormat="false" ht="12.8" hidden="false" customHeight="false" outlineLevel="0" collapsed="false">
      <c r="B17" s="0" t="s">
        <v>21</v>
      </c>
      <c r="C17" s="1" t="n">
        <v>0.8</v>
      </c>
    </row>
    <row r="18" customFormat="false" ht="12.8" hidden="false" customHeight="false" outlineLevel="0" collapsed="false">
      <c r="B18" s="0" t="s">
        <v>22</v>
      </c>
      <c r="C18" s="1" t="n">
        <v>0.01</v>
      </c>
    </row>
    <row r="19" customFormat="false" ht="12.8" hidden="false" customHeight="false" outlineLevel="0" collapsed="false">
      <c r="B19" s="0" t="s">
        <v>23</v>
      </c>
      <c r="C19" s="1" t="n">
        <v>0.1</v>
      </c>
    </row>
    <row r="20" customFormat="false" ht="12.8" hidden="false" customHeight="false" outlineLevel="0" collapsed="false">
      <c r="B20" s="0" t="s">
        <v>24</v>
      </c>
      <c r="C20" s="1" t="n">
        <v>0.99</v>
      </c>
    </row>
    <row r="24" customFormat="false" ht="12.8" hidden="false" customHeight="false" outlineLevel="0" collapsed="false">
      <c r="A24" s="0" t="s">
        <v>25</v>
      </c>
      <c r="C24" s="1" t="n">
        <f aca="false">(C26*C27)/(C26*C27+C25*C28)</f>
        <v>0.703241895261845</v>
      </c>
    </row>
    <row r="25" customFormat="false" ht="12.8" hidden="false" customHeight="false" outlineLevel="0" collapsed="false">
      <c r="B25" s="0" t="s">
        <v>26</v>
      </c>
      <c r="C25" s="1" t="n">
        <v>0.85</v>
      </c>
    </row>
    <row r="26" customFormat="false" ht="12.8" hidden="false" customHeight="false" outlineLevel="0" collapsed="false">
      <c r="B26" s="0" t="s">
        <v>27</v>
      </c>
      <c r="C26" s="1" t="n">
        <v>0.15</v>
      </c>
    </row>
    <row r="27" customFormat="false" ht="12.8" hidden="false" customHeight="false" outlineLevel="0" collapsed="false">
      <c r="B27" s="0" t="s">
        <v>28</v>
      </c>
      <c r="C27" s="1" t="n">
        <v>0.94</v>
      </c>
    </row>
    <row r="28" customFormat="false" ht="12.8" hidden="false" customHeight="false" outlineLevel="0" collapsed="false">
      <c r="B28" s="0" t="s">
        <v>29</v>
      </c>
      <c r="C28" s="1" t="n">
        <v>0.07</v>
      </c>
    </row>
    <row r="32" customFormat="false" ht="12.8" hidden="false" customHeight="false" outlineLevel="0" collapsed="false">
      <c r="A32" s="0" t="s">
        <v>30</v>
      </c>
      <c r="C32" s="1" t="n">
        <f aca="false">(C33*C35)/(C33*C35+C34*C36)</f>
        <v>0.951983298538622</v>
      </c>
      <c r="D32" s="1" t="n">
        <f aca="false">(C33*D37)/(C33*D37+C34*D38)</f>
        <v>0.0747663551401869</v>
      </c>
    </row>
    <row r="33" customFormat="false" ht="12.8" hidden="false" customHeight="false" outlineLevel="0" collapsed="false">
      <c r="B33" s="0" t="s">
        <v>31</v>
      </c>
      <c r="C33" s="1" t="n">
        <v>0.8</v>
      </c>
    </row>
    <row r="34" customFormat="false" ht="12.8" hidden="false" customHeight="false" outlineLevel="0" collapsed="false">
      <c r="B34" s="0" t="s">
        <v>32</v>
      </c>
      <c r="C34" s="1" t="n">
        <f aca="false">1-0.9</f>
        <v>0.1</v>
      </c>
    </row>
    <row r="35" customFormat="false" ht="12.8" hidden="false" customHeight="false" outlineLevel="0" collapsed="false">
      <c r="B35" s="0" t="s">
        <v>33</v>
      </c>
      <c r="C35" s="1" t="n">
        <f aca="false">0.95*0.75</f>
        <v>0.7125</v>
      </c>
    </row>
    <row r="36" customFormat="false" ht="12.8" hidden="false" customHeight="false" outlineLevel="0" collapsed="false">
      <c r="B36" s="0" t="s">
        <v>34</v>
      </c>
      <c r="C36" s="1" t="n">
        <f aca="false">1-C35</f>
        <v>0.2875</v>
      </c>
    </row>
    <row r="37" customFormat="false" ht="12.8" hidden="false" customHeight="false" outlineLevel="0" collapsed="false">
      <c r="B37" s="0" t="s">
        <v>35</v>
      </c>
      <c r="D37" s="1" t="n">
        <v>0.01</v>
      </c>
    </row>
    <row r="38" customFormat="false" ht="12.8" hidden="false" customHeight="false" outlineLevel="0" collapsed="false">
      <c r="B38" s="0" t="s">
        <v>36</v>
      </c>
      <c r="D38" s="1" t="n">
        <f aca="false">1-D37</f>
        <v>0.99</v>
      </c>
    </row>
    <row r="42" customFormat="false" ht="12.8" hidden="false" customHeight="false" outlineLevel="0" collapsed="false">
      <c r="B42" s="0" t="s">
        <v>37</v>
      </c>
    </row>
    <row r="43" customFormat="false" ht="12.8" hidden="false" customHeight="false" outlineLevel="0" collapsed="false">
      <c r="C43" s="0" t="s">
        <v>38</v>
      </c>
      <c r="D43" s="0" t="s">
        <v>39</v>
      </c>
      <c r="F43" s="0" t="s">
        <v>40</v>
      </c>
    </row>
    <row r="44" customFormat="false" ht="12.8" hidden="false" customHeight="false" outlineLevel="0" collapsed="false">
      <c r="B44" s="0" t="s">
        <v>41</v>
      </c>
      <c r="C44" s="1" t="n">
        <v>0.9</v>
      </c>
      <c r="D44" s="1" t="n">
        <v>0.1</v>
      </c>
    </row>
    <row r="45" customFormat="false" ht="12.8" hidden="false" customHeight="false" outlineLevel="0" collapsed="false">
      <c r="B45" s="0" t="s">
        <v>42</v>
      </c>
      <c r="C45" s="1" t="n">
        <v>0.75</v>
      </c>
      <c r="D45" s="1" t="n">
        <v>0.6</v>
      </c>
      <c r="F45" s="1" t="n">
        <f aca="false">(C44*C45)/(C44*C45+D44*D45)</f>
        <v>0.918367346938775</v>
      </c>
    </row>
    <row r="46" customFormat="false" ht="12.8" hidden="false" customHeight="false" outlineLevel="0" collapsed="false">
      <c r="B46" s="0" t="s">
        <v>43</v>
      </c>
      <c r="C46" s="1" t="n">
        <v>0.2</v>
      </c>
      <c r="D46" s="1" t="n">
        <v>0.3</v>
      </c>
      <c r="F46" s="1" t="n">
        <f aca="false">(C44*C46)/(C44*C46+D44*D46)</f>
        <v>0.857142857142857</v>
      </c>
    </row>
    <row r="47" customFormat="false" ht="12.8" hidden="false" customHeight="false" outlineLevel="0" collapsed="false">
      <c r="B47" s="0" t="s">
        <v>44</v>
      </c>
      <c r="C47" s="1" t="n">
        <v>0.05</v>
      </c>
      <c r="D47" s="1" t="n">
        <v>0.1</v>
      </c>
      <c r="F47" s="1" t="n">
        <f aca="false">(C44*C47)/(C44*C47+D44*D47)</f>
        <v>0.818181818181818</v>
      </c>
    </row>
    <row r="48" customFormat="false" ht="12.8" hidden="false" customHeight="false" outlineLevel="0" collapsed="false">
      <c r="B48" s="0" t="s">
        <v>45</v>
      </c>
      <c r="C48" s="1" t="n">
        <f aca="false">SUM(C45:C47)</f>
        <v>1</v>
      </c>
      <c r="D48" s="1" t="n">
        <f aca="false">SUM(D45:D47)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LibreOffice/6.2.8.2$Windows_X86_64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en-SG</dc:language>
  <cp:lastModifiedBy/>
  <dcterms:modified xsi:type="dcterms:W3CDTF">2020-02-26T13:24:31Z</dcterms:modified>
  <cp:revision>24</cp:revision>
  <dc:subject/>
  <dc:title/>
</cp:coreProperties>
</file>