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axmanishcosta\Desktop\"/>
    </mc:Choice>
  </mc:AlternateContent>
  <xr:revisionPtr revIDLastSave="0" documentId="8_{7D0198FB-2981-429D-AF2D-2364632DD68C}" xr6:coauthVersionLast="47" xr6:coauthVersionMax="47" xr10:uidLastSave="{00000000-0000-0000-0000-000000000000}"/>
  <bookViews>
    <workbookView xWindow="28680" yWindow="-120" windowWidth="29040" windowHeight="15720" firstSheet="5" activeTab="9" xr2:uid="{00000000-000D-0000-FFFF-FFFF00000000}"/>
  </bookViews>
  <sheets>
    <sheet name="Q1 Total emp" sheetId="9" r:id="rId1"/>
    <sheet name="Q2 Gender" sheetId="7" r:id="rId2"/>
    <sheet name="Q3 Rating" sheetId="10" r:id="rId3"/>
    <sheet name="Q4 Education By Attrition" sheetId="11" r:id="rId4"/>
    <sheet name="Q5 Attrition by Job" sheetId="12" r:id="rId5"/>
    <sheet name="Q6 Dept wise Attrition" sheetId="13" r:id="rId6"/>
    <sheet name="Q7 Attrition by Age Group" sheetId="14" r:id="rId7"/>
    <sheet name="Q8 Marital Status" sheetId="15" r:id="rId8"/>
    <sheet name="Slicer" sheetId="16" r:id="rId9"/>
    <sheet name="Dashboard" sheetId="4" r:id="rId10"/>
    <sheet name="Data" sheetId="1" r:id="rId11"/>
  </sheets>
  <definedNames>
    <definedName name="_xlchart.v1.0" hidden="1">'Q5 Attrition by Job'!$D$4:$D$12</definedName>
    <definedName name="_xlchart.v1.1" hidden="1">'Q5 Attrition by Job'!$E$4:$E$12</definedName>
    <definedName name="_xlchart.v1.2" hidden="1">'Q5 Attrition by Job'!$D$4:$D$12</definedName>
    <definedName name="_xlchart.v1.3" hidden="1">'Q5 Attrition by Job'!$E$4:$E$12</definedName>
    <definedName name="aemp">'Q1 Total emp'!$D$8</definedName>
    <definedName name="arate">'Q1 Total emp'!$E$8</definedName>
    <definedName name="attcount">'Q1 Total emp'!$B$8</definedName>
    <definedName name="avg">'Q1 Total emp'!$C$8</definedName>
    <definedName name="female">'Q2 Gender'!$B$4</definedName>
    <definedName name="male">'Q2 Gender'!$B$5</definedName>
    <definedName name="RATING">'Q3 Rating'!$B$6</definedName>
    <definedName name="Slicer_Department">#N/A</definedName>
    <definedName name="Slicer_Education_Field">#N/A</definedName>
    <definedName name="Slicer_Education_Field1">#N/A</definedName>
    <definedName name="Slicer_Gender">#N/A</definedName>
    <definedName name="Slicer_Gender1">#N/A</definedName>
    <definedName name="Slicer_Gender2">#N/A</definedName>
    <definedName name="totalemp">'Q1 Total emp'!$A$8</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E5" i="12" l="1"/>
  <c r="E11" i="12"/>
  <c r="E6" i="12"/>
  <c r="E7" i="12"/>
  <c r="E8" i="12"/>
  <c r="E9" i="12"/>
  <c r="E10" i="12"/>
  <c r="E12" i="12"/>
  <c r="E4" i="12"/>
  <c r="B6" i="10"/>
  <c r="B8" i="9"/>
  <c r="C8" i="9"/>
  <c r="A8" i="9"/>
  <c r="B10" i="7"/>
  <c r="B9" i="7"/>
  <c r="E7" i="15"/>
  <c r="E5" i="15"/>
  <c r="E6" i="15"/>
  <c r="C9" i="7" l="1"/>
  <c r="C6" i="10"/>
  <c r="B7" i="10"/>
  <c r="C7" i="10" s="1"/>
  <c r="D8" i="9"/>
  <c r="E8" i="9"/>
  <c r="C10" i="7"/>
</calcChain>
</file>

<file path=xl/sharedStrings.xml><?xml version="1.0" encoding="utf-8"?>
<sst xmlns="http://schemas.openxmlformats.org/spreadsheetml/2006/main" count="19228" uniqueCount="1569">
  <si>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</si>
  <si>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</si>
  <si>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</si>
  <si>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</si>
  <si>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</si>
  <si>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</si>
  <si>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</si>
  <si>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</si>
  <si>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</si>
  <si>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</si>
  <si>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</si>
  <si>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</si>
  <si>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</si>
  <si>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</si>
  <si>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</si>
  <si>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</si>
  <si>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</si>
  <si>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</si>
  <si>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</si>
  <si>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</si>
  <si>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</si>
  <si>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</si>
  <si>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</si>
  <si>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</si>
  <si>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</si>
  <si>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</si>
  <si>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</si>
  <si>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</si>
  <si>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</si>
  <si>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</si>
  <si>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</si>
  <si>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</si>
  <si>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</si>
  <si>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</si>
  <si>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</si>
  <si>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</si>
  <si>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</si>
  <si>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</si>
  <si>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</si>
  <si>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</si>
  <si>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</si>
  <si>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</si>
  <si>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</si>
  <si>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</si>
  <si>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</si>
  <si>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</si>
  <si>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</si>
  <si>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</si>
  <si>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</si>
  <si>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</si>
  <si>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</si>
  <si>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</si>
  <si>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</si>
  <si>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</si>
  <si>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</si>
  <si>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</si>
  <si>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</si>
  <si>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</si>
  <si>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</si>
  <si>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</si>
  <si>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</si>
  <si>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</si>
  <si>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</si>
  <si>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</si>
  <si>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</si>
  <si>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</si>
  <si>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</si>
  <si>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</si>
  <si>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</si>
  <si>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</si>
  <si>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</si>
  <si>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</si>
  <si>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</si>
  <si>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</si>
  <si>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</si>
  <si>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</si>
  <si>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</si>
  <si>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</si>
  <si>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</si>
  <si>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</si>
  <si>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</si>
  <si>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</si>
  <si>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</si>
  <si>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</si>
  <si>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</si>
  <si>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</si>
  <si>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</si>
  <si>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</si>
  <si>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</si>
  <si>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</si>
  <si>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</si>
  <si>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</si>
  <si>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</si>
  <si>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</si>
  <si>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</si>
  <si>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</si>
  <si>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</si>
  <si>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</si>
  <si>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</si>
  <si>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</si>
  <si>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</si>
  <si>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</si>
  <si>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</si>
  <si>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</si>
  <si>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</si>
  <si>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</si>
  <si>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</si>
  <si>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</si>
  <si>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</si>
  <si>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</si>
  <si>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</si>
  <si>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</si>
  <si>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</si>
  <si>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</si>
  <si>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</si>
  <si>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</si>
  <si>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</si>
  <si>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</si>
  <si>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</si>
  <si>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</si>
  <si>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</si>
  <si>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</si>
  <si>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</si>
  <si>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</si>
  <si>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</si>
  <si>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</si>
  <si>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</si>
  <si>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</si>
  <si>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</si>
  <si>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</si>
  <si>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</si>
  <si>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</si>
  <si>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</si>
  <si>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</si>
  <si>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</si>
  <si>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</si>
  <si>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</si>
  <si>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</si>
  <si>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</si>
  <si>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</si>
  <si>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</si>
  <si>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</si>
  <si>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</si>
  <si>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</si>
  <si>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</si>
  <si>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</si>
  <si>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</si>
  <si>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</si>
  <si>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</si>
  <si>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</si>
  <si>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</si>
  <si>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</si>
  <si>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</si>
  <si>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</si>
  <si>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</si>
  <si>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</si>
  <si>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</si>
  <si>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</si>
  <si>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</si>
  <si>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</si>
  <si>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</si>
  <si>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</si>
  <si>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</si>
  <si>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</si>
  <si>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</si>
  <si>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</si>
  <si>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</si>
  <si>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</si>
  <si>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</si>
  <si>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</si>
  <si>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</si>
  <si>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</si>
  <si>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</si>
  <si>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</si>
  <si>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</si>
  <si>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</si>
  <si>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</si>
  <si>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</si>
  <si>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</si>
  <si>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</si>
  <si>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</si>
  <si>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</si>
  <si>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</si>
  <si>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</si>
  <si>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</si>
  <si>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</si>
  <si>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</si>
  <si>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</si>
  <si>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</si>
  <si>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</si>
  <si>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</si>
  <si>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</si>
  <si>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</si>
  <si>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</si>
  <si>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</si>
  <si>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</si>
  <si>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</si>
  <si>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</si>
  <si>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</si>
  <si>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</si>
  <si>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</si>
  <si>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</si>
  <si>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</si>
  <si>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</si>
  <si>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</si>
  <si>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</si>
  <si>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</si>
  <si>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</si>
  <si>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</si>
  <si>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</si>
  <si>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</si>
  <si>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</si>
  <si>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</si>
  <si>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</si>
  <si>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</si>
  <si>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</si>
  <si>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</si>
  <si>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</si>
  <si>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</si>
  <si>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</si>
  <si>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</si>
  <si>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</si>
  <si>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</si>
  <si>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</si>
  <si>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</si>
  <si>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</si>
  <si>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</si>
  <si>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</si>
  <si>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</si>
  <si>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</si>
  <si>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</si>
  <si>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</si>
  <si>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</si>
  <si>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</si>
  <si>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</si>
  <si>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</si>
  <si>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</si>
  <si>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</si>
  <si>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</si>
  <si>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</si>
  <si>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</si>
  <si>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</si>
  <si>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</si>
  <si>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</si>
  <si>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</si>
  <si>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</si>
  <si>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</si>
  <si>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</si>
  <si>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</si>
  <si>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</si>
  <si>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</si>
  <si>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</si>
  <si>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</si>
  <si>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</si>
  <si>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</si>
  <si>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</si>
  <si>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</si>
  <si>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</si>
  <si>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</si>
  <si>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</si>
  <si>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</si>
  <si>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</si>
  <si>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</si>
  <si>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</si>
  <si>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</si>
  <si>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</si>
  <si>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</si>
  <si>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</si>
  <si>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</si>
  <si>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</si>
  <si>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</si>
  <si>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</si>
  <si>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</si>
  <si>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</si>
  <si>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</si>
  <si>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</si>
  <si>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</si>
  <si>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</si>
  <si>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</si>
  <si>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</si>
  <si>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</si>
  <si>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</si>
  <si>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</si>
  <si>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</si>
  <si>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</si>
  <si>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</si>
  <si>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</si>
  <si>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</si>
  <si>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</si>
  <si>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</si>
  <si>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</si>
  <si>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</si>
  <si>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</si>
  <si>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</si>
  <si>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</si>
  <si>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</si>
  <si>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</si>
  <si>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</si>
  <si>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</si>
  <si>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</si>
  <si>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</si>
  <si>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</si>
  <si>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</si>
  <si>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</si>
  <si>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</si>
  <si>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</si>
  <si>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</si>
  <si>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</si>
  <si>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</si>
  <si>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</si>
  <si>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</si>
  <si>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</si>
  <si>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</si>
  <si>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</si>
  <si>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</si>
  <si>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</si>
  <si>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</si>
  <si>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</si>
  <si>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</si>
  <si>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</si>
  <si>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</si>
  <si>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</si>
  <si>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</si>
  <si>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</si>
  <si>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</si>
  <si>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</si>
  <si>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</si>
  <si>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</si>
  <si>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</si>
  <si>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</si>
  <si>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</si>
  <si>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</si>
  <si>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</si>
  <si>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</si>
  <si>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</si>
  <si>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</si>
  <si>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</si>
  <si>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</si>
  <si>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</si>
  <si>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</si>
  <si>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</si>
  <si>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</si>
  <si>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</si>
  <si>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</si>
  <si>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</si>
  <si>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</si>
  <si>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</si>
  <si>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</si>
  <si>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</si>
  <si>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</si>
  <si>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</si>
  <si>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</si>
  <si>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</si>
  <si>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</si>
  <si>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</si>
  <si>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</si>
  <si>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</si>
  <si>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</si>
  <si>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</si>
  <si>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</si>
  <si>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</si>
  <si>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</si>
  <si>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</si>
  <si>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</si>
  <si>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</si>
  <si>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</si>
  <si>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</si>
  <si>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</si>
  <si>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</si>
  <si>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</si>
  <si>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</si>
  <si>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</si>
  <si>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</si>
  <si>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</si>
  <si>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</si>
  <si>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</si>
  <si>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</si>
  <si>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</si>
  <si>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</si>
  <si>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</si>
  <si>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</si>
  <si>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</si>
  <si>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</si>
  <si>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</si>
  <si>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</si>
  <si>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</si>
  <si>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</si>
  <si>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</si>
  <si>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</si>
  <si>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</si>
  <si>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</si>
  <si>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</si>
  <si>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</si>
  <si>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</si>
  <si>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</si>
  <si>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</si>
  <si>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</si>
  <si>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</si>
  <si>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</si>
  <si>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</si>
  <si>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</si>
  <si>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</si>
  <si>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</si>
  <si>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</si>
  <si>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</si>
  <si>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</si>
  <si>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</si>
  <si>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</si>
  <si>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</si>
  <si>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</si>
  <si>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</si>
  <si>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</si>
  <si>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</si>
  <si>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</si>
  <si>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</si>
  <si>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</si>
  <si>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</si>
  <si>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</si>
  <si>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</si>
  <si>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</si>
  <si>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</si>
  <si>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</si>
  <si>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</si>
  <si>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</si>
  <si>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</si>
  <si>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</si>
  <si>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</si>
  <si>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</si>
  <si>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</si>
  <si>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</si>
  <si>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</si>
  <si>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</si>
  <si>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</si>
  <si>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</si>
  <si>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</si>
  <si>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</si>
  <si>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</si>
  <si>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</si>
  <si>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</si>
  <si>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</si>
  <si>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</si>
  <si>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</si>
  <si>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</si>
  <si>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</si>
  <si>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</si>
  <si>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</si>
  <si>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</si>
  <si>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</si>
  <si>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</si>
  <si>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</si>
  <si>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</si>
  <si>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</si>
  <si>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</si>
  <si>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</si>
  <si>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</si>
  <si>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</si>
  <si>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</si>
  <si>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</si>
  <si>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</si>
  <si>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</si>
  <si>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</si>
  <si>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</si>
  <si>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</si>
  <si>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</si>
  <si>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</si>
  <si>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</si>
  <si>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</si>
  <si>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</si>
  <si>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</si>
  <si>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</si>
  <si>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</si>
  <si>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</si>
  <si>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</si>
  <si>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</si>
  <si>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</si>
  <si>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</si>
  <si>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</si>
  <si>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</si>
  <si>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</si>
  <si>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</si>
  <si>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</si>
  <si>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</si>
  <si>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</si>
  <si>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</si>
  <si>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</si>
  <si>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</si>
  <si>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</si>
  <si>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</si>
  <si>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</si>
  <si>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</si>
  <si>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</si>
  <si>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</si>
  <si>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</si>
  <si>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</si>
  <si>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</si>
  <si>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</si>
  <si>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</si>
  <si>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</si>
  <si>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</si>
  <si>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</si>
  <si>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</si>
  <si>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</si>
  <si>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</si>
  <si>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</si>
  <si>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</si>
  <si>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</si>
  <si>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</si>
  <si>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</si>
  <si>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</si>
  <si>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</si>
  <si>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</si>
  <si>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</si>
  <si>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</si>
  <si>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</si>
  <si>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</si>
  <si>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</si>
  <si>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</si>
  <si>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</si>
  <si>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</si>
  <si>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</si>
  <si>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</si>
  <si>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</si>
  <si>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</si>
  <si>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</si>
  <si>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</si>
  <si>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</si>
  <si>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</si>
  <si>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</si>
  <si>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</si>
  <si>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</si>
  <si>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</si>
  <si>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</si>
  <si>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</si>
  <si>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</si>
  <si>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</si>
  <si>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</si>
  <si>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</si>
  <si>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</si>
  <si>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</si>
  <si>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</si>
  <si>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</si>
  <si>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</si>
  <si>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</si>
  <si>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</si>
  <si>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</si>
  <si>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</si>
  <si>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</si>
  <si>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</si>
  <si>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</si>
  <si>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</si>
  <si>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</si>
  <si>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</si>
  <si>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</si>
  <si>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</si>
  <si>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</si>
  <si>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</si>
  <si>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</si>
  <si>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</si>
  <si>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</si>
  <si>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</si>
  <si>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</si>
  <si>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</si>
  <si>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</si>
  <si>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</si>
  <si>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</si>
  <si>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</si>
  <si>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</si>
  <si>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</si>
  <si>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</si>
  <si>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</si>
  <si>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</si>
  <si>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</si>
  <si>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</si>
  <si>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</si>
  <si>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</si>
  <si>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</si>
  <si>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</si>
  <si>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</si>
  <si>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</si>
  <si>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</si>
  <si>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</si>
  <si>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</si>
  <si>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</si>
  <si>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</si>
  <si>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</si>
  <si>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</si>
  <si>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</si>
  <si>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</si>
  <si>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</si>
  <si>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</si>
  <si>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</si>
  <si>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</si>
  <si>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</si>
  <si>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</si>
  <si>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</si>
  <si>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</si>
  <si>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</si>
  <si>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</si>
  <si>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</si>
  <si>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</si>
  <si>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</si>
  <si>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</si>
  <si>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</si>
  <si>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</si>
  <si>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</si>
  <si>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</si>
  <si>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</si>
  <si>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</si>
  <si>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</si>
  <si>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</si>
  <si>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</si>
  <si>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</si>
  <si>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</si>
  <si>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</si>
  <si>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</si>
  <si>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</si>
  <si>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</si>
  <si>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</si>
  <si>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</si>
  <si>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</si>
  <si>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</si>
  <si>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</si>
  <si>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</si>
  <si>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</si>
  <si>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</si>
  <si>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</si>
  <si>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</si>
  <si>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</si>
  <si>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</si>
  <si>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</si>
  <si>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</si>
  <si>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</si>
  <si>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</si>
  <si>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</si>
  <si>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</si>
  <si>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</si>
  <si>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</si>
  <si>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</si>
  <si>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</si>
  <si>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</si>
  <si>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</si>
  <si>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</si>
  <si>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</si>
  <si>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</si>
  <si>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</si>
  <si>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</si>
  <si>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</si>
  <si>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</si>
  <si>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</si>
  <si>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</si>
  <si>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</si>
  <si>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</si>
  <si>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</si>
  <si>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</si>
  <si>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</si>
  <si>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</si>
  <si>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</si>
  <si>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</si>
  <si>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</si>
  <si>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</si>
  <si>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</si>
  <si>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</si>
  <si>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</si>
  <si>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</si>
  <si>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</si>
  <si>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</si>
  <si>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</si>
  <si>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</si>
  <si>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</si>
  <si>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</si>
  <si>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</si>
  <si>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</si>
  <si>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</si>
  <si>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</si>
  <si>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</si>
  <si>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</si>
  <si>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</si>
  <si>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</si>
  <si>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</si>
  <si>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</si>
  <si>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</si>
  <si>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</si>
  <si>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</si>
  <si>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</si>
  <si>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</si>
  <si>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</si>
  <si>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</si>
  <si>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</si>
  <si>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</si>
  <si>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</si>
  <si>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</si>
  <si>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</si>
  <si>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</si>
  <si>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</si>
  <si>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</si>
  <si>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</si>
  <si>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</si>
  <si>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</si>
  <si>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</si>
  <si>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</si>
  <si>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</si>
  <si>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</si>
  <si>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</si>
  <si>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</si>
  <si>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</si>
  <si>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</si>
  <si>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</si>
  <si>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</si>
  <si>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</si>
  <si>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</si>
  <si>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</si>
  <si>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</si>
  <si>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</si>
  <si>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</si>
  <si>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</si>
  <si>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</si>
  <si>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</si>
  <si>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</si>
  <si>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</si>
  <si>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</si>
  <si>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</si>
  <si>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</si>
  <si>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</si>
  <si>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</si>
  <si>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</si>
  <si>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</si>
  <si>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</si>
  <si>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</si>
  <si>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</si>
  <si>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</si>
  <si>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</si>
  <si>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</si>
  <si>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</si>
  <si>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</si>
  <si>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</si>
  <si>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</si>
  <si>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</si>
  <si>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</si>
  <si>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</si>
  <si>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</si>
  <si>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</si>
  <si>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</si>
  <si>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</si>
  <si>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</si>
  <si>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</si>
  <si>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</si>
  <si>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</si>
  <si>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</si>
  <si>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</si>
  <si>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</si>
  <si>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</si>
  <si>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</si>
  <si>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</si>
  <si>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</si>
  <si>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</si>
  <si>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</si>
  <si>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</si>
  <si>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</si>
  <si>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</si>
  <si>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</si>
  <si>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</si>
  <si>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</si>
  <si>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</si>
  <si>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</si>
  <si>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</si>
  <si>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</si>
  <si>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</si>
  <si>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</si>
  <si>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</si>
  <si>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</si>
  <si>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</si>
  <si>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</si>
  <si>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</si>
  <si>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</si>
  <si>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</si>
  <si>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</si>
  <si>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</si>
  <si>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</si>
  <si>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</si>
  <si>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</si>
  <si>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</si>
  <si>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</si>
  <si>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</si>
  <si>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</si>
  <si>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</si>
  <si>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</si>
  <si>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</si>
  <si>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</si>
  <si>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</si>
  <si>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</si>
  <si>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</si>
  <si>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</si>
  <si>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</si>
  <si>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</si>
  <si>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</si>
  <si>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</si>
  <si>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</si>
  <si>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</si>
  <si>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</si>
  <si>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</si>
  <si>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</si>
  <si>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</si>
  <si>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</si>
  <si>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</si>
  <si>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</si>
  <si>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</si>
  <si>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</si>
  <si>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</si>
  <si>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</si>
  <si>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</si>
  <si>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</si>
  <si>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</si>
  <si>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</si>
  <si>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</si>
  <si>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</si>
  <si>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</si>
  <si>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</si>
  <si>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</si>
  <si>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</si>
  <si>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</si>
  <si>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</si>
  <si>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</si>
  <si>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</si>
  <si>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</si>
  <si>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</si>
  <si>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</si>
  <si>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</si>
  <si>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</si>
  <si>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</si>
  <si>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</si>
  <si>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</si>
  <si>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</si>
  <si>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</si>
  <si>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</si>
  <si>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</si>
  <si>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</si>
  <si>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</si>
  <si>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</si>
  <si>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</si>
  <si>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</si>
  <si>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</si>
  <si>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</si>
  <si>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</si>
  <si>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</si>
  <si>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</si>
  <si>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</si>
  <si>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</si>
  <si>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</si>
  <si>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</si>
  <si>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</si>
  <si>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</si>
  <si>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</si>
  <si>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</si>
  <si>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</si>
  <si>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</si>
  <si>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</si>
  <si>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</si>
  <si>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</si>
  <si>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</si>
  <si>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</si>
  <si>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</si>
  <si>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</si>
  <si>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</si>
  <si>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</si>
  <si>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</si>
  <si>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</si>
  <si>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</si>
  <si>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</si>
  <si>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</si>
  <si>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</si>
  <si>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</si>
  <si>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</si>
  <si>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</si>
  <si>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</si>
  <si>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</si>
  <si>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</si>
  <si>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</si>
  <si>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</si>
  <si>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</si>
  <si>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</si>
  <si>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</si>
  <si>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</si>
  <si>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</si>
  <si>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</si>
  <si>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</si>
  <si>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</si>
  <si>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</si>
  <si>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</si>
  <si>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</si>
  <si>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</si>
  <si>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</si>
  <si>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</si>
  <si>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</si>
  <si>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</si>
  <si>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</si>
  <si>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</si>
  <si>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</si>
  <si>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</si>
  <si>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</si>
  <si>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</si>
  <si>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</si>
  <si>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</si>
  <si>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</si>
  <si>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</si>
  <si>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</si>
  <si>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</si>
  <si>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</si>
  <si>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</si>
  <si>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</si>
  <si>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</si>
  <si>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</si>
  <si>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</si>
  <si>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</si>
  <si>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</si>
  <si>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</si>
  <si>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</si>
  <si>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</si>
  <si>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</si>
  <si>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</si>
  <si>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</si>
  <si>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</si>
  <si>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</si>
  <si>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</si>
  <si>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</si>
  <si>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</si>
  <si>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</si>
  <si>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</si>
  <si>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</si>
  <si>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</si>
  <si>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</si>
  <si>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</si>
  <si>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</si>
  <si>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</si>
  <si>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</si>
  <si>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</si>
  <si>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</si>
  <si>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</si>
  <si>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</si>
  <si>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</si>
  <si>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</si>
  <si>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</si>
  <si>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</si>
  <si>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</si>
  <si>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</si>
  <si>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</si>
  <si>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</si>
  <si>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</si>
  <si>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</si>
  <si>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</si>
  <si>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</si>
  <si>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</si>
  <si>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</si>
  <si>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</si>
  <si>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</si>
  <si>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</si>
  <si>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</si>
  <si>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</si>
  <si>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</si>
  <si>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</si>
  <si>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</si>
  <si>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</si>
  <si>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</si>
  <si>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</si>
  <si>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</si>
  <si>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</si>
  <si>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</si>
  <si>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</si>
  <si>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</si>
  <si>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</si>
  <si>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</si>
  <si>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</si>
  <si>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</si>
  <si>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</si>
  <si>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</si>
  <si>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</si>
  <si>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</si>
  <si>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</si>
  <si>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</si>
  <si>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</si>
  <si>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</si>
  <si>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</si>
  <si>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</si>
  <si>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</si>
  <si>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</si>
  <si>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</si>
  <si>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</si>
  <si>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</si>
  <si>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</si>
  <si>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</si>
  <si>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</si>
  <si>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</si>
  <si>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</si>
  <si>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</si>
  <si>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</si>
  <si>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</si>
  <si>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</si>
  <si>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</si>
  <si>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</si>
  <si>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</si>
  <si>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</si>
  <si>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</si>
  <si>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</si>
  <si>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</si>
  <si>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</si>
  <si>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</si>
  <si>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</si>
  <si>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</si>
  <si>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</si>
  <si>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</si>
  <si>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</si>
  <si>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</si>
  <si>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</si>
  <si>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</si>
  <si>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</si>
  <si>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</si>
  <si>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</si>
  <si>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</si>
  <si>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</si>
  <si>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</si>
  <si>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</si>
  <si>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</si>
  <si>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</si>
  <si>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</si>
  <si>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</si>
  <si>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</si>
  <si>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</si>
  <si>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</si>
  <si>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</si>
  <si>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</si>
  <si>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</si>
  <si>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</si>
  <si>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</si>
  <si>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</si>
  <si>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</si>
  <si>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</si>
  <si>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</si>
  <si>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</si>
  <si>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</si>
  <si>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</si>
  <si>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</si>
  <si>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</si>
  <si>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</si>
  <si>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</si>
  <si>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</si>
  <si>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</si>
  <si>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</si>
  <si>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</si>
  <si>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</si>
  <si>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</si>
  <si>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</si>
  <si>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</si>
  <si>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</si>
  <si>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</si>
  <si>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</si>
  <si>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</si>
  <si>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</si>
  <si>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</si>
  <si>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</si>
  <si>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</si>
  <si>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</si>
  <si>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</si>
  <si>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</si>
  <si>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</si>
  <si>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</si>
  <si>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</si>
  <si>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</si>
  <si>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</si>
  <si>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</si>
  <si>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</si>
  <si>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</si>
  <si>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</si>
  <si>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</si>
  <si>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</si>
  <si>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</si>
  <si>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</si>
  <si>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</si>
  <si>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</si>
  <si>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</si>
  <si>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</si>
  <si>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</si>
  <si>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</si>
  <si>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</si>
  <si>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</si>
  <si>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</si>
  <si>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</si>
  <si>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</si>
  <si>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</si>
  <si>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</si>
  <si>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</si>
  <si>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</si>
  <si>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</si>
  <si>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</si>
  <si>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</si>
  <si>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</si>
  <si>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</si>
  <si>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</si>
  <si>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</si>
  <si>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</si>
  <si>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</si>
  <si>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</si>
  <si>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</si>
  <si>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</si>
  <si>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</si>
  <si>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</si>
  <si>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</si>
  <si>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</si>
  <si>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</si>
  <si>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</si>
  <si>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</si>
  <si>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</si>
  <si>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</si>
  <si>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</si>
  <si>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</si>
  <si>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</si>
  <si>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</si>
  <si>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</si>
  <si>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</si>
  <si>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</si>
  <si>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</si>
  <si>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</si>
  <si>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</si>
  <si>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</si>
  <si>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</si>
  <si>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</si>
  <si>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</si>
  <si>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</si>
  <si>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</si>
  <si>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</si>
  <si>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</si>
  <si>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</si>
  <si>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</si>
  <si>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</si>
  <si>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</si>
  <si>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</si>
  <si>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</si>
  <si>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</si>
  <si>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</si>
  <si>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</si>
  <si>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</si>
  <si>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</si>
  <si>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</si>
  <si>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</si>
  <si>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</si>
  <si>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</si>
  <si>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</si>
  <si>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</si>
  <si>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</si>
  <si>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</si>
  <si>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</si>
  <si>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</si>
  <si>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</si>
  <si>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</si>
  <si>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</si>
  <si>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</si>
  <si>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</si>
  <si>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</si>
  <si>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</si>
  <si>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</si>
  <si>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</si>
  <si>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</si>
  <si>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</si>
  <si>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</si>
  <si>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</si>
  <si>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</si>
  <si>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</si>
  <si>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</si>
  <si>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</si>
  <si>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</si>
  <si>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</si>
  <si>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</si>
  <si>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</si>
  <si>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</si>
  <si>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</si>
  <si>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</si>
  <si>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</si>
  <si>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</si>
  <si>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</si>
  <si>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</si>
  <si>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</si>
  <si>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</si>
  <si>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</si>
  <si>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</si>
  <si>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</si>
  <si>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</si>
  <si>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</si>
  <si>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</si>
  <si>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</si>
  <si>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</si>
  <si>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</si>
  <si>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</si>
  <si>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</si>
  <si>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</si>
  <si>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</si>
  <si>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</si>
  <si>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</si>
  <si>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</si>
  <si>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</si>
  <si>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</si>
  <si>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</si>
  <si>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</si>
  <si>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</si>
  <si>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</si>
  <si>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</si>
  <si>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</si>
  <si>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</si>
  <si>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</si>
  <si>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</si>
  <si>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</si>
  <si>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</si>
  <si>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</si>
  <si>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</si>
  <si>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</si>
  <si>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</si>
  <si>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</si>
  <si>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</si>
  <si>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</si>
  <si>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</si>
  <si>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</si>
  <si>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</si>
  <si>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</si>
  <si>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</si>
  <si>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</si>
  <si>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</si>
  <si>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</si>
  <si>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</si>
  <si>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</si>
  <si>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</si>
  <si>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</si>
  <si>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</si>
  <si>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</si>
  <si>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</si>
  <si>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</si>
  <si>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</si>
  <si>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</si>
  <si>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</si>
  <si>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</si>
  <si>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</si>
  <si>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</si>
  <si>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</si>
  <si>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</si>
  <si>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</si>
  <si>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</si>
  <si>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</si>
  <si>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</si>
  <si>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</si>
  <si>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</si>
  <si>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</si>
  <si>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</si>
  <si>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</si>
  <si>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</si>
  <si>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</si>
  <si>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</si>
  <si>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</si>
  <si>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</si>
  <si>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</si>
  <si>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</si>
  <si>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</si>
  <si>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</si>
  <si>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</si>
  <si>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</si>
  <si>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</si>
  <si>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</si>
  <si>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</si>
  <si>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</si>
  <si>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</si>
  <si>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</si>
  <si>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</si>
  <si>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</si>
  <si>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</si>
  <si>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</si>
  <si>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</si>
  <si>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</si>
  <si>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</si>
  <si>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</si>
  <si>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</si>
  <si>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</si>
  <si>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</si>
  <si>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</si>
  <si>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</si>
  <si>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</si>
  <si>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</si>
  <si>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</si>
  <si>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</si>
  <si>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</si>
  <si>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</si>
  <si>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</si>
  <si>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</si>
  <si>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</si>
  <si>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</si>
  <si>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</si>
  <si>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</si>
  <si>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</si>
  <si>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</si>
  <si>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</si>
  <si>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</si>
  <si>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</si>
  <si>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</si>
  <si>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</si>
  <si>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</si>
  <si>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</si>
  <si>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</si>
  <si>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</si>
  <si>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</si>
  <si>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</si>
  <si>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</si>
  <si>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</si>
  <si>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</si>
  <si>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</si>
  <si>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</si>
  <si>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</si>
  <si>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</si>
  <si>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</si>
  <si>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</si>
  <si>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</si>
  <si>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</si>
  <si>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</si>
  <si>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</si>
  <si>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</si>
  <si>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</si>
  <si>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</si>
  <si>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</si>
  <si>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</si>
  <si>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</si>
  <si>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</si>
  <si>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</si>
  <si>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</si>
  <si>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</si>
  <si>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</si>
  <si>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</si>
  <si>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</si>
  <si>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</si>
  <si>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</si>
  <si>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</si>
  <si>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</si>
  <si>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</si>
  <si>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</si>
  <si>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</si>
  <si>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</si>
  <si>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</si>
  <si>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</si>
  <si>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</si>
  <si>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</si>
  <si>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</si>
  <si>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</si>
  <si>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</si>
  <si>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</si>
  <si>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</si>
  <si>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</si>
  <si>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</si>
  <si>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</si>
  <si>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</si>
  <si>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</si>
  <si>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</si>
  <si>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</si>
  <si>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</si>
  <si>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</si>
  <si>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</si>
  <si>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</si>
  <si>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</si>
  <si>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</si>
  <si>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</si>
  <si>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</si>
  <si>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</si>
  <si>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</si>
  <si>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</si>
  <si>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</si>
  <si>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</si>
  <si>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</si>
  <si>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</si>
  <si>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</si>
  <si>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</si>
  <si>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</si>
  <si>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</si>
  <si>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</si>
  <si>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</si>
  <si>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</si>
  <si>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</si>
  <si>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</si>
  <si>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</si>
  <si>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</si>
  <si>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</si>
  <si>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</si>
  <si>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</si>
  <si>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</si>
  <si>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</si>
  <si>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</si>
  <si>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</si>
  <si>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</si>
  <si>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</si>
  <si>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</si>
  <si>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</si>
  <si>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</si>
  <si>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</si>
  <si>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</si>
  <si>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</si>
  <si>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</si>
  <si>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</si>
  <si>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</si>
  <si>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</si>
  <si>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</si>
  <si>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</si>
  <si>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</si>
  <si>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</si>
  <si>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</si>
  <si>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</si>
  <si>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</si>
  <si>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</si>
  <si>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</si>
  <si>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</si>
  <si>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</si>
  <si>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</si>
  <si>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</si>
  <si>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</si>
  <si>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</si>
  <si>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</si>
  <si>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</si>
  <si>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</si>
  <si>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</si>
  <si>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</si>
  <si>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</si>
  <si>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</si>
  <si>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</si>
  <si>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</si>
  <si>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</si>
  <si>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</si>
  <si>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</si>
  <si>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</si>
  <si>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</si>
  <si>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</si>
  <si>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</si>
  <si>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</si>
  <si>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</si>
  <si>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</si>
  <si>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</si>
  <si>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</si>
  <si>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</si>
  <si>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</si>
  <si>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</si>
  <si>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</si>
  <si>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</si>
  <si>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</si>
  <si>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</si>
  <si>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</si>
  <si>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</si>
  <si>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</si>
  <si>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</si>
  <si>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</si>
  <si>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</si>
  <si>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</si>
  <si>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</si>
  <si>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</si>
  <si>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</si>
  <si>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</si>
  <si>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</si>
  <si>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</si>
  <si>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</si>
  <si>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</si>
  <si>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</si>
  <si>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</si>
  <si>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</si>
  <si>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</si>
  <si>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</si>
  <si>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</si>
  <si>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</si>
  <si>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</si>
  <si>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</si>
  <si>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</si>
  <si>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</si>
  <si>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</si>
  <si>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</si>
  <si>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</si>
  <si>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</si>
  <si>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</si>
  <si>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</si>
  <si>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</si>
  <si>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</si>
  <si>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</si>
  <si>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</si>
  <si>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</si>
  <si>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</si>
  <si>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</si>
  <si>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</si>
  <si>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</si>
  <si>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</si>
  <si>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</si>
  <si>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</si>
  <si>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</si>
  <si>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</si>
  <si>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</si>
  <si>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</si>
  <si>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</si>
  <si>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</si>
  <si>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</si>
  <si>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</si>
  <si>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</si>
  <si>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</si>
  <si>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</si>
  <si>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</si>
  <si>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</si>
  <si>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</si>
  <si>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</si>
  <si>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</si>
  <si>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</si>
  <si>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</si>
  <si>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</si>
  <si>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</si>
  <si>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</si>
  <si>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</si>
  <si>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</si>
  <si>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</si>
  <si>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</si>
  <si>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</si>
  <si>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</si>
  <si>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</si>
  <si>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</si>
  <si>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</si>
  <si>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</si>
  <si>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</si>
  <si>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</si>
  <si>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</si>
  <si>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</si>
  <si>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</si>
  <si>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</si>
  <si>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</si>
  <si>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</si>
  <si>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</si>
  <si>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</si>
  <si>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</si>
  <si>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</si>
  <si>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</si>
  <si>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</si>
  <si>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</si>
  <si>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</si>
  <si>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</si>
  <si>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</si>
  <si>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</si>
  <si>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</si>
  <si>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</si>
  <si>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</si>
  <si>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</si>
  <si>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</si>
  <si>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</si>
  <si>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</si>
  <si>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</si>
  <si>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</si>
  <si>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</si>
  <si>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</si>
  <si>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</si>
  <si>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</si>
  <si>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</si>
  <si>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</si>
  <si>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</si>
  <si>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</si>
  <si>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</si>
  <si>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</si>
  <si>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</si>
  <si>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Sum of Employee Count</t>
  </si>
  <si>
    <t>Sum of CF_attrition count</t>
  </si>
  <si>
    <t>Average of Age</t>
  </si>
  <si>
    <t>Total Employee</t>
  </si>
  <si>
    <t>Attrition Count</t>
  </si>
  <si>
    <t>Average Age</t>
  </si>
  <si>
    <t>Active Employees</t>
  </si>
  <si>
    <t>Attrition Rate</t>
  </si>
  <si>
    <t>Average of Job Satisfaction</t>
  </si>
  <si>
    <t>Rating</t>
  </si>
  <si>
    <t>Balance Rating</t>
  </si>
  <si>
    <t xml:space="preserve">Attrition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</si>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</sst>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3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pivotButton="1" applyBorder="1"/>
    <xf numFmtId="0" fontId="0" fillId="0" borderId="10" xfId="0" applyBorder="1"/>
    <xf numFmtId="0" fontId="0" fillId="0" borderId="1" xfId="0" applyBorder="1" applyAlignment="1">
      <alignment horizontal="left"/>
    </xf>
    <xf numFmtId="0" fontId="0" fillId="0" borderId="4" xfId="0" applyBorder="1" applyAlignment="1">
      <alignment horizontal="left"/>
    </xf>
    <xf numFmtId="0" fontId="0" fillId="0" borderId="11" xfId="0" applyBorder="1"/>
    <xf numFmtId="0" fontId="0" fillId="0" borderId="13" xfId="0" applyBorder="1" applyAlignment="1">
      <alignment horizontal="left"/>
    </xf>
    <xf numFmtId="0" fontId="0" fillId="0" borderId="12" xfId="0" applyBorder="1"/>
    <xf numFmtId="0" fontId="0" fillId="0" borderId="0" xfId="0" applyAlignment="1">
      <alignment horizontal="left"/>
    </xf>
    <xf numFmtId="10" fontId="0" fillId="0" borderId="0" xfId="0" applyNumberFormat="1"/>
    <xf numFmtId="9" fontId="0" fillId="0" borderId="0" xfId="0" applyNumberFormat="1"/>
    <xf numFmtId="0" fontId="0" fillId="0" borderId="14" xfId="0" applyBorder="1"/>
    <xf numFmtId="0" fontId="0" fillId="0" borderId="13" xfId="0" applyBorder="1"/>
    <xf numFmtId="0" fontId="0" fillId="0" borderId="15" xfId="0" applyBorder="1"/>
    <xf numFmtId="0" fontId="2" fillId="0" borderId="0" xfId="0" applyFont="1"/>
    <xf numFmtId="0" fontId="0" fillId="0" borderId="16" xfId="0" applyBorder="1"/>
    <xf numFmtId="0" fontId="0" fillId="0" borderId="17" xfId="0" applyBorder="1"/>
    <xf numFmtId="164" fontId="0" fillId="0" borderId="0" xfId="0" applyNumberFormat="1"/>
    <xf numFmtId="1" fontId="0" fillId="0" borderId="0" xfId="0" applyNumberFormat="1"/>
    <xf numFmtId="0" fontId="0" fillId="2" borderId="0" xfId="0" applyFill="1"/>
    <xf numFmtId="164" fontId="0" fillId="0" borderId="12" xfId="0" applyNumberFormat="1" applyBorder="1"/>
    <xf numFmtId="10" fontId="0" fillId="0" borderId="10" xfId="0" applyNumberFormat="1" applyBorder="1"/>
    <xf numFmtId="10" fontId="0" fillId="0" borderId="11" xfId="0" applyNumberFormat="1" applyBorder="1"/>
    <xf numFmtId="10" fontId="0" fillId="0" borderId="12" xfId="0" applyNumberFormat="1" applyBorder="1"/>
  </cellXfs>
  <cellStyles count="1">
    <cellStyle name="Normal" xfId="0" builtinId="0"/>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FE-4D9D-BB87-3B279C7F54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FE-4D9D-BB87-3B279C7F54C8}"/>
              </c:ext>
            </c:extLst>
          </c:dPt>
          <c:val>
            <c:numRef>
              <c:f>'Q2 Gender'!$C$9:$C$10</c:f>
              <c:numCache>
                <c:formatCode>0%</c:formatCode>
                <c:ptCount val="2"/>
                <c:pt idx="0">
                  <c:v>0.4</c:v>
                </c:pt>
                <c:pt idx="1">
                  <c:v>0.6</c:v>
                </c:pt>
              </c:numCache>
            </c:numRef>
          </c:val>
          <c:extLst>
            <c:ext xmlns:c16="http://schemas.microsoft.com/office/drawing/2014/chart" uri="{C3380CC4-5D6E-409C-BE32-E72D297353CC}">
              <c16:uniqueId val="{00000000-116B-4E32-A417-4AF66F07B19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01-495E-A1E2-0CB77C0CC8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01-495E-A1E2-0CB77C0CC820}"/>
              </c:ext>
            </c:extLst>
          </c:dPt>
          <c:val>
            <c:numRef>
              <c:f>'Q3 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05EB-49CE-AE48-0A29D6289C0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DATA_Project_Manish Kumar.xlsx]Q4 Education By Attrition!PivotTable8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 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 Education By Attrition'!$A$4:$A$9</c:f>
              <c:strCache>
                <c:ptCount val="5"/>
                <c:pt idx="0">
                  <c:v>Doctoral Degree</c:v>
                </c:pt>
                <c:pt idx="1">
                  <c:v>High School</c:v>
                </c:pt>
                <c:pt idx="2">
                  <c:v>Associates Degree</c:v>
                </c:pt>
                <c:pt idx="3">
                  <c:v>Master's Degree</c:v>
                </c:pt>
                <c:pt idx="4">
                  <c:v>Bachelor's Degree</c:v>
                </c:pt>
              </c:strCache>
            </c:strRef>
          </c:cat>
          <c:val>
            <c:numRef>
              <c:f>'Q4 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C0E-40B3-B56F-DBBF61FA3769}"/>
            </c:ext>
          </c:extLst>
        </c:ser>
        <c:dLbls>
          <c:dLblPos val="outEnd"/>
          <c:showLegendKey val="0"/>
          <c:showVal val="1"/>
          <c:showCatName val="0"/>
          <c:showSerName val="0"/>
          <c:showPercent val="0"/>
          <c:showBubbleSize val="0"/>
        </c:dLbls>
        <c:gapWidth val="182"/>
        <c:axId val="593326176"/>
        <c:axId val="622649536"/>
      </c:barChart>
      <c:catAx>
        <c:axId val="593326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649536"/>
        <c:crosses val="autoZero"/>
        <c:auto val="1"/>
        <c:lblAlgn val="ctr"/>
        <c:lblOffset val="100"/>
        <c:noMultiLvlLbl val="0"/>
      </c:catAx>
      <c:valAx>
        <c:axId val="622649536"/>
        <c:scaling>
          <c:orientation val="minMax"/>
        </c:scaling>
        <c:delete val="1"/>
        <c:axPos val="b"/>
        <c:numFmt formatCode="General" sourceLinked="1"/>
        <c:majorTickMark val="out"/>
        <c:minorTickMark val="none"/>
        <c:tickLblPos val="nextTo"/>
        <c:crossAx val="59332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DATA_Project_Manish Kumar.xlsx]Q6 Dept wise Attrition!PivotTable10</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'Q6 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BD-4EC3-A668-DF78370C6C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BD-4EC3-A668-DF78370C6C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BD-4EC3-A668-DF78370C6CA3}"/>
              </c:ext>
            </c:extLst>
          </c:dPt>
          <c:cat>
            <c:strRef>
              <c:f>'Q6 Dept wise Attrition'!$A$4:$A$7</c:f>
              <c:strCache>
                <c:ptCount val="3"/>
                <c:pt idx="0">
                  <c:v>HR</c:v>
                </c:pt>
                <c:pt idx="1">
                  <c:v>R&amp;D</c:v>
                </c:pt>
                <c:pt idx="2">
                  <c:v>Sales</c:v>
                </c:pt>
              </c:strCache>
            </c:strRef>
          </c:cat>
          <c:val>
            <c:numRef>
              <c:f>'Q6 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194-4B7B-AA86-296683D3CC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DATA_Project_Manish Kumar.xlsx]Q7 Attrition by Age Group!PivotTable11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 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 Attrition by Age Group'!$A$4:$A$9</c:f>
              <c:strCache>
                <c:ptCount val="5"/>
                <c:pt idx="0">
                  <c:v>25 - 34</c:v>
                </c:pt>
                <c:pt idx="1">
                  <c:v>35 - 44</c:v>
                </c:pt>
                <c:pt idx="2">
                  <c:v>Under 25</c:v>
                </c:pt>
                <c:pt idx="3">
                  <c:v>45 - 54</c:v>
                </c:pt>
                <c:pt idx="4">
                  <c:v>Over 55</c:v>
                </c:pt>
              </c:strCache>
            </c:strRef>
          </c:cat>
          <c:val>
            <c:numRef>
              <c:f>'Q7 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912-48AC-A3FA-FF7569637A76}"/>
            </c:ext>
          </c:extLst>
        </c:ser>
        <c:dLbls>
          <c:dLblPos val="outEnd"/>
          <c:showLegendKey val="0"/>
          <c:showVal val="1"/>
          <c:showCatName val="0"/>
          <c:showSerName val="0"/>
          <c:showPercent val="0"/>
          <c:showBubbleSize val="0"/>
        </c:dLbls>
        <c:gapWidth val="219"/>
        <c:overlap val="-27"/>
        <c:axId val="593334336"/>
        <c:axId val="624787984"/>
      </c:barChart>
      <c:catAx>
        <c:axId val="593334336"/>
        <c:scaling>
          <c:orientation val="minMax"/>
        </c:scaling>
        <c:delete val="1"/>
        <c:axPos val="b"/>
        <c:numFmt formatCode="General" sourceLinked="1"/>
        <c:majorTickMark val="none"/>
        <c:minorTickMark val="none"/>
        <c:tickLblPos val="nextTo"/>
        <c:crossAx val="624787984"/>
        <c:crosses val="autoZero"/>
        <c:auto val="1"/>
        <c:lblAlgn val="ctr"/>
        <c:lblOffset val="100"/>
        <c:noMultiLvlLbl val="0"/>
      </c:catAx>
      <c:valAx>
        <c:axId val="624787984"/>
        <c:scaling>
          <c:orientation val="minMax"/>
        </c:scaling>
        <c:delete val="1"/>
        <c:axPos val="l"/>
        <c:numFmt formatCode="General" sourceLinked="1"/>
        <c:majorTickMark val="none"/>
        <c:minorTickMark val="none"/>
        <c:tickLblPos val="nextTo"/>
        <c:crossAx val="59333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'Q8 Marital Status'!$D$5:$D$7</c:f>
              <c:strCache>
                <c:ptCount val="3"/>
                <c:pt idx="0">
                  <c:v>Divorced</c:v>
                </c:pt>
                <c:pt idx="1">
                  <c:v>Single</c:v>
                </c:pt>
                <c:pt idx="2">
                  <c:v>Married</c:v>
                </c:pt>
              </c:strCache>
            </c:strRef>
          </c:cat>
          <c:val>
            <c:numRef>
              <c:f>'Q8 Marital Status'!$E$5:$E$7</c:f>
              <c:numCache>
                <c:formatCode>General</c:formatCode>
                <c:ptCount val="3"/>
                <c:pt idx="0">
                  <c:v>5</c:v>
                </c:pt>
                <c:pt idx="1">
                  <c:v>5</c:v>
                </c:pt>
                <c:pt idx="2">
                  <c:v>6</c:v>
                </c:pt>
              </c:numCache>
            </c:numRef>
          </c:val>
          <c:extLst>
            <c:ext xmlns:c16="http://schemas.microsoft.com/office/drawing/2014/chart" uri="{C3380CC4-5D6E-409C-BE32-E72D297353CC}">
              <c16:uniqueId val="{00000000-494E-4205-987C-E1EAF97E1AC8}"/>
            </c:ext>
          </c:extLst>
        </c:ser>
        <c:dLbls>
          <c:showLegendKey val="0"/>
          <c:showVal val="0"/>
          <c:showCatName val="0"/>
          <c:showSerName val="0"/>
          <c:showPercent val="0"/>
          <c:showBubbleSize val="0"/>
        </c:dLbls>
        <c:gapWidth val="219"/>
        <c:overlap val="-27"/>
        <c:axId val="1086427472"/>
        <c:axId val="1042848320"/>
      </c:barChart>
      <c:catAx>
        <c:axId val="108642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48320"/>
        <c:crosses val="autoZero"/>
        <c:auto val="1"/>
        <c:lblAlgn val="ctr"/>
        <c:lblOffset val="100"/>
        <c:noMultiLvlLbl val="0"/>
      </c:catAx>
      <c:valAx>
        <c:axId val="104284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2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30411879963342"/>
          <c:y val="0.10115008351228824"/>
          <c:w val="0.71842743799734332"/>
          <c:h val="0.7977011494252873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0E-4D07-8FA8-C7E0152C6D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0E-4D07-8FA8-C7E0152C6D22}"/>
              </c:ext>
            </c:extLst>
          </c:dPt>
          <c:val>
            <c:numRef>
              <c:f>'Q3 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4E0E-4D07-8FA8-C7E0152C6D2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178861788617889E-2"/>
          <c:y val="7.3701842546063656E-2"/>
          <c:w val="0.82764227642276422"/>
          <c:h val="0.85259631490787269"/>
        </c:manualLayout>
      </c:layout>
      <c:doughnutChart>
        <c:varyColors val="1"/>
        <c:ser>
          <c:idx val="0"/>
          <c:order val="0"/>
          <c:spPr>
            <a:ln>
              <a:noFill/>
            </a:ln>
          </c:spPr>
          <c:explosion val="5"/>
          <c:dPt>
            <c:idx val="0"/>
            <c:bubble3D val="0"/>
            <c:explosion val="0"/>
            <c:spPr>
              <a:solidFill>
                <a:schemeClr val="accent1"/>
              </a:solidFill>
              <a:ln w="19050">
                <a:noFill/>
              </a:ln>
              <a:effectLst/>
            </c:spPr>
            <c:extLst>
              <c:ext xmlns:c16="http://schemas.microsoft.com/office/drawing/2014/chart" uri="{C3380CC4-5D6E-409C-BE32-E72D297353CC}">
                <c16:uniqueId val="{00000001-982C-413E-99CA-15E6B5D5B70E}"/>
              </c:ext>
            </c:extLst>
          </c:dPt>
          <c:dPt>
            <c:idx val="1"/>
            <c:bubble3D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982C-413E-99CA-15E6B5D5B70E}"/>
              </c:ext>
            </c:extLst>
          </c:dPt>
          <c:val>
            <c:numRef>
              <c:f>'Q2 Gender'!$C$9:$C$10</c:f>
              <c:numCache>
                <c:formatCode>0%</c:formatCode>
                <c:ptCount val="2"/>
                <c:pt idx="0">
                  <c:v>0.4</c:v>
                </c:pt>
                <c:pt idx="1">
                  <c:v>0.6</c:v>
                </c:pt>
              </c:numCache>
            </c:numRef>
          </c:val>
          <c:extLst>
            <c:ext xmlns:c16="http://schemas.microsoft.com/office/drawing/2014/chart" uri="{C3380CC4-5D6E-409C-BE32-E72D297353CC}">
              <c16:uniqueId val="{00000004-982C-413E-99CA-15E6B5D5B70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178421384169382E-2"/>
          <c:y val="0.1018973910312493"/>
          <c:w val="0.82764227642276422"/>
          <c:h val="0.85259631490787269"/>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DE0F-422B-B520-15BC249A1144}"/>
              </c:ext>
            </c:extLst>
          </c:dPt>
          <c:dPt>
            <c:idx val="1"/>
            <c:bubble3D val="0"/>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w="19050">
                <a:noFill/>
              </a:ln>
              <a:effectLst/>
            </c:spPr>
            <c:extLst>
              <c:ext xmlns:c16="http://schemas.microsoft.com/office/drawing/2014/chart" uri="{C3380CC4-5D6E-409C-BE32-E72D297353CC}">
                <c16:uniqueId val="{00000003-DE0F-422B-B520-15BC249A1144}"/>
              </c:ext>
            </c:extLst>
          </c:dPt>
          <c:val>
            <c:numRef>
              <c:f>'Q2 Gender'!$C$9:$C$10</c:f>
              <c:numCache>
                <c:formatCode>0%</c:formatCode>
                <c:ptCount val="2"/>
                <c:pt idx="0">
                  <c:v>0.4</c:v>
                </c:pt>
                <c:pt idx="1">
                  <c:v>0.6</c:v>
                </c:pt>
              </c:numCache>
            </c:numRef>
          </c:val>
          <c:extLst>
            <c:ext xmlns:c16="http://schemas.microsoft.com/office/drawing/2014/chart" uri="{C3380CC4-5D6E-409C-BE32-E72D297353CC}">
              <c16:uniqueId val="{00000004-DE0F-422B-B520-15BC249A114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DATA_Project_Manish Kumar.xlsx]Q4 Education By Attrition!PivotTable8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 Education By Attrition'!$B$3</c:f>
              <c:strCache>
                <c:ptCount val="1"/>
                <c:pt idx="0">
                  <c:v>Total</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 Education By Attrition'!$A$4:$A$9</c:f>
              <c:strCache>
                <c:ptCount val="5"/>
                <c:pt idx="0">
                  <c:v>Doctoral Degree</c:v>
                </c:pt>
                <c:pt idx="1">
                  <c:v>High School</c:v>
                </c:pt>
                <c:pt idx="2">
                  <c:v>Associates Degree</c:v>
                </c:pt>
                <c:pt idx="3">
                  <c:v>Master's Degree</c:v>
                </c:pt>
                <c:pt idx="4">
                  <c:v>Bachelor's Degree</c:v>
                </c:pt>
              </c:strCache>
            </c:strRef>
          </c:cat>
          <c:val>
            <c:numRef>
              <c:f>'Q4 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F4F-4111-93C0-D3445DEA7060}"/>
            </c:ext>
          </c:extLst>
        </c:ser>
        <c:dLbls>
          <c:dLblPos val="outEnd"/>
          <c:showLegendKey val="0"/>
          <c:showVal val="1"/>
          <c:showCatName val="0"/>
          <c:showSerName val="0"/>
          <c:showPercent val="0"/>
          <c:showBubbleSize val="0"/>
        </c:dLbls>
        <c:gapWidth val="101"/>
        <c:axId val="593326176"/>
        <c:axId val="622649536"/>
      </c:barChart>
      <c:catAx>
        <c:axId val="593326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649536"/>
        <c:crosses val="autoZero"/>
        <c:auto val="1"/>
        <c:lblAlgn val="ctr"/>
        <c:lblOffset val="100"/>
        <c:noMultiLvlLbl val="0"/>
      </c:catAx>
      <c:valAx>
        <c:axId val="622649536"/>
        <c:scaling>
          <c:orientation val="minMax"/>
        </c:scaling>
        <c:delete val="1"/>
        <c:axPos val="b"/>
        <c:numFmt formatCode="General" sourceLinked="1"/>
        <c:majorTickMark val="out"/>
        <c:minorTickMark val="none"/>
        <c:tickLblPos val="nextTo"/>
        <c:crossAx val="59332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DATA_Project_Manish Kumar.xlsx]Q6 Dept wise Attrition!PivotTable10</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w="19050">
            <a:solidFill>
              <a:schemeClr val="lt1"/>
            </a:solidFill>
          </a:ln>
          <a:effectLst/>
        </c:spPr>
      </c:pivotFmt>
      <c:pivotFmt>
        <c:idx val="8"/>
        <c:spPr>
          <a:solidFill>
            <a:srgbClr val="FFC000"/>
          </a:solidFill>
          <a:ln w="19050">
            <a:solidFill>
              <a:schemeClr val="lt1"/>
            </a:solidFill>
          </a:ln>
          <a:effectLst/>
        </c:spPr>
      </c:pivotFmt>
    </c:pivotFmts>
    <c:plotArea>
      <c:layout/>
      <c:pieChart>
        <c:varyColors val="1"/>
        <c:ser>
          <c:idx val="0"/>
          <c:order val="0"/>
          <c:tx>
            <c:strRef>
              <c:f>'Q6 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BE-461C-AB61-950D52686DC4}"/>
              </c:ext>
            </c:extLst>
          </c:dPt>
          <c:dPt>
            <c:idx val="1"/>
            <c:bubble3D val="0"/>
            <c:spPr>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w="19050">
                <a:solidFill>
                  <a:schemeClr val="lt1"/>
                </a:solidFill>
              </a:ln>
              <a:effectLst/>
            </c:spPr>
            <c:extLst>
              <c:ext xmlns:c16="http://schemas.microsoft.com/office/drawing/2014/chart" uri="{C3380CC4-5D6E-409C-BE32-E72D297353CC}">
                <c16:uniqueId val="{00000003-79BE-461C-AB61-950D52686DC4}"/>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79BE-461C-AB61-950D52686D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 Dept wise Attrition'!$A$4:$A$7</c:f>
              <c:strCache>
                <c:ptCount val="3"/>
                <c:pt idx="0">
                  <c:v>HR</c:v>
                </c:pt>
                <c:pt idx="1">
                  <c:v>R&amp;D</c:v>
                </c:pt>
                <c:pt idx="2">
                  <c:v>Sales</c:v>
                </c:pt>
              </c:strCache>
            </c:strRef>
          </c:cat>
          <c:val>
            <c:numRef>
              <c:f>'Q6 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9BE-461C-AB61-950D52686DC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DATA_Project_Manish Kumar.xlsx]Q7 Attrition by Age Group!PivotTable11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C000"/>
              </a:gs>
              <a:gs pos="48000">
                <a:schemeClr val="accent6">
                  <a:lumMod val="97000"/>
                  <a:lumOff val="3000"/>
                </a:schemeClr>
              </a:gs>
              <a:gs pos="100000">
                <a:schemeClr val="accent6">
                  <a:lumMod val="60000"/>
                  <a:lumOff val="4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FFC000"/>
              </a:gs>
              <a:gs pos="48000">
                <a:schemeClr val="accent6">
                  <a:lumMod val="97000"/>
                  <a:lumOff val="3000"/>
                </a:schemeClr>
              </a:gs>
              <a:gs pos="100000">
                <a:schemeClr val="accent6">
                  <a:lumMod val="60000"/>
                  <a:lumOff val="40000"/>
                </a:schemeClr>
              </a:gs>
            </a:gsLst>
            <a:lin ang="5400000" scaled="1"/>
            <a:tileRect/>
          </a:gradFill>
          <a:ln>
            <a:noFill/>
          </a:ln>
          <a:effectLst/>
        </c:spPr>
      </c:pivotFmt>
    </c:pivotFmts>
    <c:plotArea>
      <c:layout>
        <c:manualLayout>
          <c:layoutTarget val="inner"/>
          <c:xMode val="edge"/>
          <c:yMode val="edge"/>
          <c:x val="2.7777678358387018E-2"/>
          <c:y val="4.0468529669085478E-2"/>
          <c:w val="0.93888888888888888"/>
          <c:h val="0.89814814814814814"/>
        </c:manualLayout>
      </c:layout>
      <c:barChart>
        <c:barDir val="col"/>
        <c:grouping val="clustered"/>
        <c:varyColors val="0"/>
        <c:ser>
          <c:idx val="0"/>
          <c:order val="0"/>
          <c:tx>
            <c:strRef>
              <c:f>'Q7 Attrition by Age Group'!$B$3</c:f>
              <c:strCache>
                <c:ptCount val="1"/>
                <c:pt idx="0">
                  <c:v>Total</c:v>
                </c:pt>
              </c:strCache>
            </c:strRef>
          </c:tx>
          <c:spPr>
            <a:gradFill flip="none" rotWithShape="1">
              <a:gsLst>
                <a:gs pos="0">
                  <a:srgbClr val="FFC000"/>
                </a:gs>
                <a:gs pos="48000">
                  <a:schemeClr val="accent6">
                    <a:lumMod val="97000"/>
                    <a:lumOff val="3000"/>
                  </a:schemeClr>
                </a:gs>
                <a:gs pos="100000">
                  <a:schemeClr val="accent6">
                    <a:lumMod val="60000"/>
                    <a:lumOff val="40000"/>
                  </a:scheme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 Attrition by Age Group'!$A$4:$A$9</c:f>
              <c:strCache>
                <c:ptCount val="5"/>
                <c:pt idx="0">
                  <c:v>25 - 34</c:v>
                </c:pt>
                <c:pt idx="1">
                  <c:v>35 - 44</c:v>
                </c:pt>
                <c:pt idx="2">
                  <c:v>Under 25</c:v>
                </c:pt>
                <c:pt idx="3">
                  <c:v>45 - 54</c:v>
                </c:pt>
                <c:pt idx="4">
                  <c:v>Over 55</c:v>
                </c:pt>
              </c:strCache>
            </c:strRef>
          </c:cat>
          <c:val>
            <c:numRef>
              <c:f>'Q7 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381-4ECA-BAB8-150E6E8EE4BE}"/>
            </c:ext>
          </c:extLst>
        </c:ser>
        <c:dLbls>
          <c:dLblPos val="outEnd"/>
          <c:showLegendKey val="0"/>
          <c:showVal val="1"/>
          <c:showCatName val="0"/>
          <c:showSerName val="0"/>
          <c:showPercent val="0"/>
          <c:showBubbleSize val="0"/>
        </c:dLbls>
        <c:gapWidth val="209"/>
        <c:overlap val="-27"/>
        <c:axId val="593334336"/>
        <c:axId val="624787984"/>
      </c:barChart>
      <c:catAx>
        <c:axId val="593334336"/>
        <c:scaling>
          <c:orientation val="minMax"/>
        </c:scaling>
        <c:delete val="1"/>
        <c:axPos val="b"/>
        <c:numFmt formatCode="General" sourceLinked="1"/>
        <c:majorTickMark val="none"/>
        <c:minorTickMark val="none"/>
        <c:tickLblPos val="nextTo"/>
        <c:crossAx val="624787984"/>
        <c:crosses val="autoZero"/>
        <c:auto val="1"/>
        <c:lblAlgn val="ctr"/>
        <c:lblOffset val="100"/>
        <c:noMultiLvlLbl val="0"/>
      </c:catAx>
      <c:valAx>
        <c:axId val="624787984"/>
        <c:scaling>
          <c:orientation val="minMax"/>
        </c:scaling>
        <c:delete val="1"/>
        <c:axPos val="l"/>
        <c:numFmt formatCode="General" sourceLinked="1"/>
        <c:majorTickMark val="none"/>
        <c:minorTickMark val="none"/>
        <c:tickLblPos val="nextTo"/>
        <c:crossAx val="59333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 Marital Status'!$D$5:$D$7</c:f>
              <c:strCache>
                <c:ptCount val="3"/>
                <c:pt idx="0">
                  <c:v>Divorced</c:v>
                </c:pt>
                <c:pt idx="1">
                  <c:v>Single</c:v>
                </c:pt>
                <c:pt idx="2">
                  <c:v>Married</c:v>
                </c:pt>
              </c:strCache>
            </c:strRef>
          </c:cat>
          <c:val>
            <c:numRef>
              <c:f>'Q8 Marital Status'!$E$5:$E$7</c:f>
              <c:numCache>
                <c:formatCode>General</c:formatCode>
                <c:ptCount val="3"/>
                <c:pt idx="0">
                  <c:v>5</c:v>
                </c:pt>
                <c:pt idx="1">
                  <c:v>5</c:v>
                </c:pt>
                <c:pt idx="2">
                  <c:v>6</c:v>
                </c:pt>
              </c:numCache>
            </c:numRef>
          </c:val>
          <c:extLst>
            <c:ext xmlns:c16="http://schemas.microsoft.com/office/drawing/2014/chart" uri="{C3380CC4-5D6E-409C-BE32-E72D297353CC}">
              <c16:uniqueId val="{00000000-7E5C-4FB0-9B37-C01F5F0F245B}"/>
            </c:ext>
          </c:extLst>
        </c:ser>
        <c:dLbls>
          <c:dLblPos val="outEnd"/>
          <c:showLegendKey val="0"/>
          <c:showVal val="1"/>
          <c:showCatName val="0"/>
          <c:showSerName val="0"/>
          <c:showPercent val="0"/>
          <c:showBubbleSize val="0"/>
        </c:dLbls>
        <c:gapWidth val="219"/>
        <c:overlap val="-27"/>
        <c:axId val="1086427472"/>
        <c:axId val="1042848320"/>
      </c:barChart>
      <c:catAx>
        <c:axId val="1086427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42848320"/>
        <c:crosses val="autoZero"/>
        <c:auto val="1"/>
        <c:lblAlgn val="ctr"/>
        <c:lblOffset val="100"/>
        <c:noMultiLvlLbl val="0"/>
      </c:catAx>
      <c:valAx>
        <c:axId val="1042848320"/>
        <c:scaling>
          <c:orientation val="minMax"/>
        </c:scaling>
        <c:delete val="1"/>
        <c:axPos val="l"/>
        <c:numFmt formatCode="General" sourceLinked="1"/>
        <c:majorTickMark val="out"/>
        <c:minorTickMark val="none"/>
        <c:tickLblPos val="nextTo"/>
        <c:crossAx val="108642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5646095-B890-47A9-AD69-D5DDE8802C4F}">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B5646095-B890-47A9-AD69-D5DDE8802C4F}">
          <cx:dataLabels>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image" Target="../media/image4.svg"/><Relationship Id="rId12" Type="http://schemas.openxmlformats.org/officeDocument/2006/relationships/chart" Target="../charts/chart1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11" Type="http://schemas.microsoft.com/office/2014/relationships/chartEx" Target="../charts/chartEx2.xml"/><Relationship Id="rId5" Type="http://schemas.openxmlformats.org/officeDocument/2006/relationships/chart" Target="../charts/chart9.xml"/><Relationship Id="rId10" Type="http://schemas.openxmlformats.org/officeDocument/2006/relationships/chart" Target="../charts/chart10.xml"/><Relationship Id="rId4" Type="http://schemas.openxmlformats.org/officeDocument/2006/relationships/chart" Target="../charts/chart8.xml"/><Relationship Id="rId9" Type="http://schemas.openxmlformats.org/officeDocument/2006/relationships/image" Target="../media/image6.svg"/><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6</xdr:col>
      <xdr:colOff>314325</xdr:colOff>
      <xdr:row>2</xdr:row>
      <xdr:rowOff>66675</xdr:rowOff>
    </xdr:from>
    <xdr:to>
      <xdr:col>9</xdr:col>
      <xdr:colOff>85725</xdr:colOff>
      <xdr:row>8</xdr:row>
      <xdr:rowOff>38100</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F3CCC735-0407-5E6A-8FFA-D670AE1312B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277100" y="466725"/>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628650</xdr:colOff>
      <xdr:row>2</xdr:row>
      <xdr:rowOff>142875</xdr:rowOff>
    </xdr:from>
    <xdr:to>
      <xdr:col>9</xdr:col>
      <xdr:colOff>400050</xdr:colOff>
      <xdr:row>7</xdr:row>
      <xdr:rowOff>161925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F65C470-1C74-A6CF-6B67-00347E0CD0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838825" y="542925"/>
              <a:ext cx="1828800"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638175</xdr:colOff>
      <xdr:row>7</xdr:row>
      <xdr:rowOff>171450</xdr:rowOff>
    </xdr:from>
    <xdr:to>
      <xdr:col>9</xdr:col>
      <xdr:colOff>409575</xdr:colOff>
      <xdr:row>18</xdr:row>
      <xdr:rowOff>161925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0BD60860-39FF-4743-104E-02354B51B1C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48350" y="1571625"/>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914400</xdr:colOff>
      <xdr:row>13</xdr:row>
      <xdr:rowOff>161925</xdr:rowOff>
    </xdr:from>
    <xdr:to>
      <xdr:col>2</xdr:col>
      <xdr:colOff>400050</xdr:colOff>
      <xdr:row>23</xdr:row>
      <xdr:rowOff>57150</xdr:rowOff>
    </xdr:to>
    <xdr:graphicFrame macro="">
      <xdr:nvGraphicFramePr>
        <xdr:cNvPr id="4" name="Chart 3">
          <a:extLst>
            <a:ext uri="{FF2B5EF4-FFF2-40B4-BE49-F238E27FC236}">
              <a16:creationId xmlns:a16="http://schemas.microsoft.com/office/drawing/2014/main" id="{4F57F9F6-4BA1-F9A0-55DA-4A940EDDEB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261937</xdr:colOff>
      <xdr:row>8</xdr:row>
      <xdr:rowOff>190500</xdr:rowOff>
    </xdr:from>
    <xdr:to>
      <xdr:col>2</xdr:col>
      <xdr:colOff>619125</xdr:colOff>
      <xdr:row>19</xdr:row>
      <xdr:rowOff>57150</xdr:rowOff>
    </xdr:to>
    <xdr:graphicFrame macro="">
      <xdr:nvGraphicFramePr>
        <xdr:cNvPr id="3" name="Chart 2">
          <a:extLst>
            <a:ext uri="{FF2B5EF4-FFF2-40B4-BE49-F238E27FC236}">
              <a16:creationId xmlns:a16="http://schemas.microsoft.com/office/drawing/2014/main" id="{0C9042EE-60B6-5386-B7AA-2A5E82D25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609600</xdr:colOff>
      <xdr:row>1</xdr:row>
      <xdr:rowOff>28575</xdr:rowOff>
    </xdr:from>
    <xdr:to>
      <xdr:col>10</xdr:col>
      <xdr:colOff>381000</xdr:colOff>
      <xdr:row>7</xdr:row>
      <xdr:rowOff>9525</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C7F62C77-EF79-88EF-8802-881760B2139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486525" y="228600"/>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1214437</xdr:colOff>
      <xdr:row>11</xdr:row>
      <xdr:rowOff>95250</xdr:rowOff>
    </xdr:from>
    <xdr:to>
      <xdr:col>6</xdr:col>
      <xdr:colOff>157162</xdr:colOff>
      <xdr:row>25</xdr:row>
      <xdr:rowOff>38100</xdr:rowOff>
    </xdr:to>
    <xdr:graphicFrame macro="">
      <xdr:nvGraphicFramePr>
        <xdr:cNvPr id="2" name="Chart 1">
          <a:extLst>
            <a:ext uri="{FF2B5EF4-FFF2-40B4-BE49-F238E27FC236}">
              <a16:creationId xmlns:a16="http://schemas.microsoft.com/office/drawing/2014/main" id="{83BEE115-0B2D-CC5A-4D57-6115B5464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485775</xdr:colOff>
      <xdr:row>6</xdr:row>
      <xdr:rowOff>47625</xdr:rowOff>
    </xdr:from>
    <xdr:to>
      <xdr:col>12</xdr:col>
      <xdr:colOff>161925</xdr:colOff>
      <xdr:row>19</xdr:row>
      <xdr:rowOff>28575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8F18D37-0C67-4A32-CAD6-4C63923373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86675" y="1247775"/>
              <a:ext cx="3790950" cy="2581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309562</xdr:colOff>
      <xdr:row>10</xdr:row>
      <xdr:rowOff>0</xdr:rowOff>
    </xdr:from>
    <xdr:to>
      <xdr:col>12</xdr:col>
      <xdr:colOff>80962</xdr:colOff>
      <xdr:row>23</xdr:row>
      <xdr:rowOff>142875</xdr:rowOff>
    </xdr:to>
    <xdr:graphicFrame macro="">
      <xdr:nvGraphicFramePr>
        <xdr:cNvPr id="2" name="Chart 1">
          <a:extLst>
            <a:ext uri="{FF2B5EF4-FFF2-40B4-BE49-F238E27FC236}">
              <a16:creationId xmlns:a16="http://schemas.microsoft.com/office/drawing/2014/main" id="{95268765-AF77-4A46-641F-7B955B622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204787</xdr:colOff>
      <xdr:row>10</xdr:row>
      <xdr:rowOff>0</xdr:rowOff>
    </xdr:from>
    <xdr:to>
      <xdr:col>32</xdr:col>
      <xdr:colOff>176212</xdr:colOff>
      <xdr:row>23</xdr:row>
      <xdr:rowOff>142875</xdr:rowOff>
    </xdr:to>
    <xdr:graphicFrame macro="">
      <xdr:nvGraphicFramePr>
        <xdr:cNvPr id="2" name="Chart 1">
          <a:extLst>
            <a:ext uri="{FF2B5EF4-FFF2-40B4-BE49-F238E27FC236}">
              <a16:creationId xmlns:a16="http://schemas.microsoft.com/office/drawing/2014/main" id="{0C684B5B-DCDE-9708-574A-BB040327D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19050</xdr:colOff>
      <xdr:row>9</xdr:row>
      <xdr:rowOff>114300</xdr:rowOff>
    </xdr:from>
    <xdr:to>
      <xdr:col>9</xdr:col>
      <xdr:colOff>476250</xdr:colOff>
      <xdr:row>16</xdr:row>
      <xdr:rowOff>66675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6B2579E-7221-5DDD-EF0E-9B25E3C660F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19825" y="1914525"/>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361950</xdr:colOff>
      <xdr:row>10</xdr:row>
      <xdr:rowOff>19050</xdr:rowOff>
    </xdr:from>
    <xdr:to>
      <xdr:col>13</xdr:col>
      <xdr:colOff>133350</xdr:colOff>
      <xdr:row>20</xdr:row>
      <xdr:rowOff>152400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5514FBE6-6E89-B258-F5B5-27D067C0719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620125" y="2019300"/>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414337</xdr:colOff>
      <xdr:row>12</xdr:row>
      <xdr:rowOff>38100</xdr:rowOff>
    </xdr:from>
    <xdr:to>
      <xdr:col>11</xdr:col>
      <xdr:colOff>352425</xdr:colOff>
      <xdr:row>23</xdr:row>
      <xdr:rowOff>142875</xdr:rowOff>
    </xdr:to>
    <xdr:graphicFrame macro="">
      <xdr:nvGraphicFramePr>
        <xdr:cNvPr id="6" name="Chart 5">
          <a:extLst>
            <a:ext uri="{FF2B5EF4-FFF2-40B4-BE49-F238E27FC236}">
              <a16:creationId xmlns:a16="http://schemas.microsoft.com/office/drawing/2014/main" id="{11C950B7-7AD8-404B-BD97-8FE0266FE7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3</xdr:col>
      <xdr:colOff>95251</xdr:colOff>
      <xdr:row>0</xdr:row>
      <xdr:rowOff>161925</xdr:rowOff>
    </xdr:from>
    <xdr:ext cx="13620750" cy="6448425"/>
    <xdr:grpSp>
      <xdr:nvGrpSpPr>
        <xdr:cNvPr id="2" name="Shape 2">
          <a:extLst>
            <a:ext uri="{FF2B5EF4-FFF2-40B4-BE49-F238E27FC236}">
              <a16:creationId xmlns:a16="http://schemas.microsoft.com/office/drawing/2014/main" id="{00000000-0008-0000-0300-000002000000}"/>
            </a:ext>
          </a:extLst>
        </xdr:cNvPr>
        <xdr:cNvGrpSpPr/>
      </xdr:nvGrpSpPr>
      <xdr:grpSpPr>
        <a:xfrm>
          <a:off x="2038351" y="161925"/>
          <a:ext cx="13620750" cy="64484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90487</xdr:colOff>
      <xdr:row>5</xdr:row>
      <xdr:rowOff>38100</xdr:rowOff>
    </xdr:from>
    <xdr:to>
      <xdr:col>6</xdr:col>
      <xdr:colOff>390525</xdr:colOff>
      <xdr:row>7</xdr:row>
      <xdr:rowOff>0</xdr:rowOff>
    </xdr:to>
    <xdr:sp macro="" textlink="">
      <xdr:nvSpPr>
        <xdr:cNvPr id="3" name="TextBox 2">
          <a:extLst>
            <a:ext uri="{FF2B5EF4-FFF2-40B4-BE49-F238E27FC236}">
              <a16:creationId xmlns:a16="http://schemas.microsoft.com/office/drawing/2014/main" id="{F9D51C52-377B-C211-BC64-2587E0A947CD}"/>
            </a:ext>
          </a:extLst>
        </xdr:cNvPr>
        <xdr:cNvSpPr txBox="1"/>
      </xdr:nvSpPr>
      <xdr:spPr>
        <a:xfrm>
          <a:off x="2681287" y="1038225"/>
          <a:ext cx="1595438"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Total Employees</a:t>
          </a:r>
        </a:p>
      </xdr:txBody>
    </xdr:sp>
    <xdr:clientData/>
  </xdr:twoCellAnchor>
  <xdr:twoCellAnchor>
    <xdr:from>
      <xdr:col>4</xdr:col>
      <xdr:colOff>357186</xdr:colOff>
      <xdr:row>6</xdr:row>
      <xdr:rowOff>66675</xdr:rowOff>
    </xdr:from>
    <xdr:to>
      <xdr:col>6</xdr:col>
      <xdr:colOff>171449</xdr:colOff>
      <xdr:row>11</xdr:row>
      <xdr:rowOff>28575</xdr:rowOff>
    </xdr:to>
    <xdr:sp macro="" textlink="totalemp">
      <xdr:nvSpPr>
        <xdr:cNvPr id="5" name="TextBox 4">
          <a:extLst>
            <a:ext uri="{FF2B5EF4-FFF2-40B4-BE49-F238E27FC236}">
              <a16:creationId xmlns:a16="http://schemas.microsoft.com/office/drawing/2014/main" id="{A4BFF4E5-0853-3909-30AF-27651E9D30F6}"/>
            </a:ext>
          </a:extLst>
        </xdr:cNvPr>
        <xdr:cNvSpPr txBox="1"/>
      </xdr:nvSpPr>
      <xdr:spPr>
        <a:xfrm>
          <a:off x="2947986" y="1266825"/>
          <a:ext cx="1109663"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3AB7EA-1C21-45AB-A115-E9FAFE30A83E}" type="TxLink">
            <a:rPr lang="en-US" sz="2600" b="0" i="0" u="none" strike="noStrike">
              <a:solidFill>
                <a:srgbClr val="002060"/>
              </a:solidFill>
              <a:latin typeface="Lato Black" panose="020F0A02020204030203" pitchFamily="34" charset="0"/>
              <a:ea typeface="Calibri"/>
              <a:cs typeface="Calibri"/>
            </a:rPr>
            <a:pPr/>
            <a:t>1470</a:t>
          </a:fld>
          <a:endParaRPr lang="en-US" sz="2600">
            <a:solidFill>
              <a:srgbClr val="002060"/>
            </a:solidFill>
            <a:latin typeface="Lato Black" panose="020F0A02020204030203" pitchFamily="34" charset="0"/>
          </a:endParaRPr>
        </a:p>
      </xdr:txBody>
    </xdr:sp>
    <xdr:clientData/>
  </xdr:twoCellAnchor>
  <xdr:twoCellAnchor>
    <xdr:from>
      <xdr:col>8</xdr:col>
      <xdr:colOff>438151</xdr:colOff>
      <xdr:row>5</xdr:row>
      <xdr:rowOff>9525</xdr:rowOff>
    </xdr:from>
    <xdr:to>
      <xdr:col>11</xdr:col>
      <xdr:colOff>90489</xdr:colOff>
      <xdr:row>6</xdr:row>
      <xdr:rowOff>171450</xdr:rowOff>
    </xdr:to>
    <xdr:sp macro="" textlink="">
      <xdr:nvSpPr>
        <xdr:cNvPr id="61" name="TextBox 60">
          <a:extLst>
            <a:ext uri="{FF2B5EF4-FFF2-40B4-BE49-F238E27FC236}">
              <a16:creationId xmlns:a16="http://schemas.microsoft.com/office/drawing/2014/main" id="{9B22F9FE-EE6E-4EFD-B15F-D74A094BF92A}"/>
            </a:ext>
          </a:extLst>
        </xdr:cNvPr>
        <xdr:cNvSpPr txBox="1"/>
      </xdr:nvSpPr>
      <xdr:spPr>
        <a:xfrm>
          <a:off x="5619751" y="1009650"/>
          <a:ext cx="1595438"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602928"/>
              </a:solidFill>
              <a:latin typeface="Lato Black" panose="020F0A02020204030203" pitchFamily="34" charset="0"/>
            </a:rPr>
            <a:t>Attrition</a:t>
          </a:r>
        </a:p>
      </xdr:txBody>
    </xdr:sp>
    <xdr:clientData/>
  </xdr:twoCellAnchor>
  <xdr:twoCellAnchor>
    <xdr:from>
      <xdr:col>8</xdr:col>
      <xdr:colOff>514350</xdr:colOff>
      <xdr:row>6</xdr:row>
      <xdr:rowOff>57150</xdr:rowOff>
    </xdr:from>
    <xdr:to>
      <xdr:col>10</xdr:col>
      <xdr:colOff>328613</xdr:colOff>
      <xdr:row>11</xdr:row>
      <xdr:rowOff>19050</xdr:rowOff>
    </xdr:to>
    <xdr:sp macro="" textlink="attcount">
      <xdr:nvSpPr>
        <xdr:cNvPr id="62" name="TextBox 61">
          <a:extLst>
            <a:ext uri="{FF2B5EF4-FFF2-40B4-BE49-F238E27FC236}">
              <a16:creationId xmlns:a16="http://schemas.microsoft.com/office/drawing/2014/main" id="{68FE7F41-BF85-4FFF-AF5E-4F61B38F318E}"/>
            </a:ext>
          </a:extLst>
        </xdr:cNvPr>
        <xdr:cNvSpPr txBox="1"/>
      </xdr:nvSpPr>
      <xdr:spPr>
        <a:xfrm>
          <a:off x="5695950" y="1257300"/>
          <a:ext cx="1109663"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935246-8760-47DC-B867-E5EA79B127B3}" type="TxLink">
            <a:rPr lang="en-US" sz="2600" b="0" i="0" u="none" strike="noStrike">
              <a:solidFill>
                <a:srgbClr val="002060"/>
              </a:solidFill>
              <a:latin typeface="Lato Black" panose="020F0A02020204030203" pitchFamily="34" charset="0"/>
              <a:ea typeface="Calibri"/>
              <a:cs typeface="Calibri"/>
            </a:rPr>
            <a:pPr/>
            <a:t>237</a:t>
          </a:fld>
          <a:endParaRPr lang="en-US" sz="2600">
            <a:solidFill>
              <a:srgbClr val="002060"/>
            </a:solidFill>
            <a:latin typeface="Lato Black" panose="020F0A02020204030203" pitchFamily="34" charset="0"/>
          </a:endParaRPr>
        </a:p>
      </xdr:txBody>
    </xdr:sp>
    <xdr:clientData/>
  </xdr:twoCellAnchor>
  <xdr:twoCellAnchor>
    <xdr:from>
      <xdr:col>12</xdr:col>
      <xdr:colOff>314326</xdr:colOff>
      <xdr:row>4</xdr:row>
      <xdr:rowOff>180975</xdr:rowOff>
    </xdr:from>
    <xdr:to>
      <xdr:col>15</xdr:col>
      <xdr:colOff>114300</xdr:colOff>
      <xdr:row>6</xdr:row>
      <xdr:rowOff>142875</xdr:rowOff>
    </xdr:to>
    <xdr:sp macro="" textlink="">
      <xdr:nvSpPr>
        <xdr:cNvPr id="63" name="TextBox 62">
          <a:extLst>
            <a:ext uri="{FF2B5EF4-FFF2-40B4-BE49-F238E27FC236}">
              <a16:creationId xmlns:a16="http://schemas.microsoft.com/office/drawing/2014/main" id="{E439EFD5-36F5-4CC3-9A7F-17D08485CB44}"/>
            </a:ext>
          </a:extLst>
        </xdr:cNvPr>
        <xdr:cNvSpPr txBox="1"/>
      </xdr:nvSpPr>
      <xdr:spPr>
        <a:xfrm>
          <a:off x="8086726" y="981075"/>
          <a:ext cx="1743074"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602928"/>
              </a:solidFill>
              <a:latin typeface="Lato Black" panose="020F0A02020204030203" pitchFamily="34" charset="0"/>
            </a:rPr>
            <a:t>Active Employees</a:t>
          </a:r>
        </a:p>
      </xdr:txBody>
    </xdr:sp>
    <xdr:clientData/>
  </xdr:twoCellAnchor>
  <xdr:twoCellAnchor>
    <xdr:from>
      <xdr:col>12</xdr:col>
      <xdr:colOff>609600</xdr:colOff>
      <xdr:row>6</xdr:row>
      <xdr:rowOff>28575</xdr:rowOff>
    </xdr:from>
    <xdr:to>
      <xdr:col>14</xdr:col>
      <xdr:colOff>423863</xdr:colOff>
      <xdr:row>10</xdr:row>
      <xdr:rowOff>190500</xdr:rowOff>
    </xdr:to>
    <xdr:sp macro="" textlink="aemp">
      <xdr:nvSpPr>
        <xdr:cNvPr id="64" name="TextBox 63">
          <a:extLst>
            <a:ext uri="{FF2B5EF4-FFF2-40B4-BE49-F238E27FC236}">
              <a16:creationId xmlns:a16="http://schemas.microsoft.com/office/drawing/2014/main" id="{5C0198E4-40F5-4675-A886-E299817B6A09}"/>
            </a:ext>
          </a:extLst>
        </xdr:cNvPr>
        <xdr:cNvSpPr txBox="1"/>
      </xdr:nvSpPr>
      <xdr:spPr>
        <a:xfrm>
          <a:off x="8382000" y="1228725"/>
          <a:ext cx="1109663"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E1562A-3C0D-4251-BDEF-EDED7984F9C3}" type="TxLink">
            <a:rPr lang="en-US" sz="2600" b="0" i="0" u="none" strike="noStrike">
              <a:solidFill>
                <a:srgbClr val="002060"/>
              </a:solidFill>
              <a:latin typeface="Lato Black" panose="020F0A02020204030203" pitchFamily="34" charset="0"/>
              <a:ea typeface="Calibri"/>
              <a:cs typeface="Calibri"/>
            </a:rPr>
            <a:pPr/>
            <a:t>1233</a:t>
          </a:fld>
          <a:endParaRPr lang="en-US" sz="2600">
            <a:solidFill>
              <a:srgbClr val="002060"/>
            </a:solidFill>
            <a:latin typeface="Lato Black" panose="020F0A02020204030203" pitchFamily="34" charset="0"/>
          </a:endParaRPr>
        </a:p>
      </xdr:txBody>
    </xdr:sp>
    <xdr:clientData/>
  </xdr:twoCellAnchor>
  <xdr:twoCellAnchor>
    <xdr:from>
      <xdr:col>16</xdr:col>
      <xdr:colOff>533401</xdr:colOff>
      <xdr:row>4</xdr:row>
      <xdr:rowOff>190500</xdr:rowOff>
    </xdr:from>
    <xdr:to>
      <xdr:col>19</xdr:col>
      <xdr:colOff>185739</xdr:colOff>
      <xdr:row>6</xdr:row>
      <xdr:rowOff>142875</xdr:rowOff>
    </xdr:to>
    <xdr:sp macro="" textlink="">
      <xdr:nvSpPr>
        <xdr:cNvPr id="65" name="TextBox 64">
          <a:extLst>
            <a:ext uri="{FF2B5EF4-FFF2-40B4-BE49-F238E27FC236}">
              <a16:creationId xmlns:a16="http://schemas.microsoft.com/office/drawing/2014/main" id="{A2C76C9B-CA78-432D-A0EA-D468714DDFA2}"/>
            </a:ext>
          </a:extLst>
        </xdr:cNvPr>
        <xdr:cNvSpPr txBox="1"/>
      </xdr:nvSpPr>
      <xdr:spPr>
        <a:xfrm>
          <a:off x="10896601" y="990600"/>
          <a:ext cx="1595438"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602928"/>
              </a:solidFill>
              <a:latin typeface="Lato Black" panose="020F0A02020204030203" pitchFamily="34" charset="0"/>
            </a:rPr>
            <a:t>Attrition Rate</a:t>
          </a:r>
        </a:p>
      </xdr:txBody>
    </xdr:sp>
    <xdr:clientData/>
  </xdr:twoCellAnchor>
  <xdr:twoCellAnchor>
    <xdr:from>
      <xdr:col>16</xdr:col>
      <xdr:colOff>571500</xdr:colOff>
      <xdr:row>6</xdr:row>
      <xdr:rowOff>104775</xdr:rowOff>
    </xdr:from>
    <xdr:to>
      <xdr:col>19</xdr:col>
      <xdr:colOff>38100</xdr:colOff>
      <xdr:row>11</xdr:row>
      <xdr:rowOff>66675</xdr:rowOff>
    </xdr:to>
    <xdr:sp macro="" textlink="arate">
      <xdr:nvSpPr>
        <xdr:cNvPr id="66" name="TextBox 65">
          <a:extLst>
            <a:ext uri="{FF2B5EF4-FFF2-40B4-BE49-F238E27FC236}">
              <a16:creationId xmlns:a16="http://schemas.microsoft.com/office/drawing/2014/main" id="{81CEFCDA-B9F9-49D1-84CD-0DC5D0D2C423}"/>
            </a:ext>
          </a:extLst>
        </xdr:cNvPr>
        <xdr:cNvSpPr txBox="1"/>
      </xdr:nvSpPr>
      <xdr:spPr>
        <a:xfrm>
          <a:off x="10934700" y="1247775"/>
          <a:ext cx="14097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A126D1-85B4-4FC0-A71C-78390F9F54A9}" type="TxLink">
            <a:rPr lang="en-US" sz="2600" b="0" i="0" u="none" strike="noStrike">
              <a:solidFill>
                <a:srgbClr val="002060"/>
              </a:solidFill>
              <a:latin typeface="Lato Black" panose="020F0A02020204030203" pitchFamily="34" charset="0"/>
              <a:ea typeface="Calibri"/>
              <a:cs typeface="Calibri"/>
            </a:rPr>
            <a:pPr/>
            <a:t>16.12%</a:t>
          </a:fld>
          <a:endParaRPr lang="en-US" sz="2600">
            <a:solidFill>
              <a:srgbClr val="002060"/>
            </a:solidFill>
            <a:latin typeface="Lato Black" panose="020F0A02020204030203" pitchFamily="34" charset="0"/>
          </a:endParaRPr>
        </a:p>
      </xdr:txBody>
    </xdr:sp>
    <xdr:clientData/>
  </xdr:twoCellAnchor>
  <xdr:twoCellAnchor>
    <xdr:from>
      <xdr:col>21</xdr:col>
      <xdr:colOff>19051</xdr:colOff>
      <xdr:row>4</xdr:row>
      <xdr:rowOff>171450</xdr:rowOff>
    </xdr:from>
    <xdr:to>
      <xdr:col>23</xdr:col>
      <xdr:colOff>319089</xdr:colOff>
      <xdr:row>6</xdr:row>
      <xdr:rowOff>133350</xdr:rowOff>
    </xdr:to>
    <xdr:sp macro="" textlink="">
      <xdr:nvSpPr>
        <xdr:cNvPr id="67" name="TextBox 66">
          <a:extLst>
            <a:ext uri="{FF2B5EF4-FFF2-40B4-BE49-F238E27FC236}">
              <a16:creationId xmlns:a16="http://schemas.microsoft.com/office/drawing/2014/main" id="{EA7C27FD-4670-4FFF-A7F2-30BE7C1CDC2C}"/>
            </a:ext>
          </a:extLst>
        </xdr:cNvPr>
        <xdr:cNvSpPr txBox="1"/>
      </xdr:nvSpPr>
      <xdr:spPr>
        <a:xfrm>
          <a:off x="13620751" y="971550"/>
          <a:ext cx="1595438"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602928"/>
              </a:solidFill>
              <a:latin typeface="Lato Black" panose="020F0A02020204030203" pitchFamily="34" charset="0"/>
            </a:rPr>
            <a:t>Average Age</a:t>
          </a:r>
        </a:p>
      </xdr:txBody>
    </xdr:sp>
    <xdr:clientData/>
  </xdr:twoCellAnchor>
  <xdr:twoCellAnchor>
    <xdr:from>
      <xdr:col>21</xdr:col>
      <xdr:colOff>304800</xdr:colOff>
      <xdr:row>6</xdr:row>
      <xdr:rowOff>38100</xdr:rowOff>
    </xdr:from>
    <xdr:to>
      <xdr:col>23</xdr:col>
      <xdr:colOff>119063</xdr:colOff>
      <xdr:row>11</xdr:row>
      <xdr:rowOff>0</xdr:rowOff>
    </xdr:to>
    <xdr:sp macro="" textlink="avg">
      <xdr:nvSpPr>
        <xdr:cNvPr id="68" name="TextBox 67">
          <a:extLst>
            <a:ext uri="{FF2B5EF4-FFF2-40B4-BE49-F238E27FC236}">
              <a16:creationId xmlns:a16="http://schemas.microsoft.com/office/drawing/2014/main" id="{004952C7-1154-4FF6-A6FF-0065C4A36403}"/>
            </a:ext>
          </a:extLst>
        </xdr:cNvPr>
        <xdr:cNvSpPr txBox="1"/>
      </xdr:nvSpPr>
      <xdr:spPr>
        <a:xfrm>
          <a:off x="13906500" y="1238250"/>
          <a:ext cx="1109663"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FB98C6-614D-49F0-958D-907AB3E49645}" type="TxLink">
            <a:rPr lang="en-US" sz="2600" b="0" i="0" u="none" strike="noStrike">
              <a:solidFill>
                <a:srgbClr val="002060"/>
              </a:solidFill>
              <a:latin typeface="Lato Black" panose="020F0A02020204030203" pitchFamily="34" charset="0"/>
              <a:ea typeface="Calibri"/>
              <a:cs typeface="Calibri"/>
            </a:rPr>
            <a:pPr/>
            <a:t>37</a:t>
          </a:fld>
          <a:endParaRPr lang="en-US" sz="2600">
            <a:solidFill>
              <a:srgbClr val="002060"/>
            </a:solidFill>
            <a:latin typeface="Lato Black" panose="020F0A02020204030203" pitchFamily="34" charset="0"/>
          </a:endParaRPr>
        </a:p>
      </xdr:txBody>
    </xdr:sp>
    <xdr:clientData/>
  </xdr:twoCellAnchor>
  <xdr:twoCellAnchor>
    <xdr:from>
      <xdr:col>4</xdr:col>
      <xdr:colOff>214311</xdr:colOff>
      <xdr:row>1</xdr:row>
      <xdr:rowOff>9525</xdr:rowOff>
    </xdr:from>
    <xdr:to>
      <xdr:col>15</xdr:col>
      <xdr:colOff>200025</xdr:colOff>
      <xdr:row>5</xdr:row>
      <xdr:rowOff>161925</xdr:rowOff>
    </xdr:to>
    <xdr:sp macro="" textlink="">
      <xdr:nvSpPr>
        <xdr:cNvPr id="69" name="TextBox 68">
          <a:extLst>
            <a:ext uri="{FF2B5EF4-FFF2-40B4-BE49-F238E27FC236}">
              <a16:creationId xmlns:a16="http://schemas.microsoft.com/office/drawing/2014/main" id="{5D7774E5-CB59-3341-71F6-176352D799A7}"/>
            </a:ext>
          </a:extLst>
        </xdr:cNvPr>
        <xdr:cNvSpPr txBox="1"/>
      </xdr:nvSpPr>
      <xdr:spPr>
        <a:xfrm>
          <a:off x="2805111" y="200025"/>
          <a:ext cx="7110414"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700">
              <a:solidFill>
                <a:srgbClr val="002060"/>
              </a:solidFill>
              <a:latin typeface="Lato Black" panose="020F0A02020204030203" pitchFamily="34" charset="0"/>
            </a:rPr>
            <a:t>HR ANALYITICS DASHBOARD</a:t>
          </a:r>
        </a:p>
      </xdr:txBody>
    </xdr:sp>
    <xdr:clientData/>
  </xdr:twoCellAnchor>
  <xdr:oneCellAnchor>
    <xdr:from>
      <xdr:col>3</xdr:col>
      <xdr:colOff>342901</xdr:colOff>
      <xdr:row>1</xdr:row>
      <xdr:rowOff>161926</xdr:rowOff>
    </xdr:from>
    <xdr:ext cx="514349" cy="419100"/>
    <xdr:pic>
      <xdr:nvPicPr>
        <xdr:cNvPr id="70" name="image1.png">
          <a:extLst>
            <a:ext uri="{FF2B5EF4-FFF2-40B4-BE49-F238E27FC236}">
              <a16:creationId xmlns:a16="http://schemas.microsoft.com/office/drawing/2014/main" id="{07407CB7-D9B5-4941-AD17-64A6AEF6DC6C}"/>
            </a:ext>
          </a:extLst>
        </xdr:cNvPr>
        <xdr:cNvPicPr preferRelativeResize="0"/>
      </xdr:nvPicPr>
      <xdr:blipFill>
        <a:blip xmlns:r="http://schemas.openxmlformats.org/officeDocument/2006/relationships" r:embed="rId1" cstate="print"/>
        <a:stretch>
          <a:fillRect/>
        </a:stretch>
      </xdr:blipFill>
      <xdr:spPr>
        <a:xfrm>
          <a:off x="2286001" y="352426"/>
          <a:ext cx="514349" cy="419100"/>
        </a:xfrm>
        <a:prstGeom prst="rect">
          <a:avLst/>
        </a:prstGeom>
        <a:noFill/>
      </xdr:spPr>
    </xdr:pic>
    <xdr:clientData fLocksWithSheet="0"/>
  </xdr:oneCellAnchor>
  <xdr:twoCellAnchor>
    <xdr:from>
      <xdr:col>17</xdr:col>
      <xdr:colOff>200024</xdr:colOff>
      <xdr:row>1</xdr:row>
      <xdr:rowOff>0</xdr:rowOff>
    </xdr:from>
    <xdr:to>
      <xdr:col>19</xdr:col>
      <xdr:colOff>419099</xdr:colOff>
      <xdr:row>5</xdr:row>
      <xdr:rowOff>152400</xdr:rowOff>
    </xdr:to>
    <xdr:sp macro="" textlink="">
      <xdr:nvSpPr>
        <xdr:cNvPr id="72" name="TextBox 71">
          <a:extLst>
            <a:ext uri="{FF2B5EF4-FFF2-40B4-BE49-F238E27FC236}">
              <a16:creationId xmlns:a16="http://schemas.microsoft.com/office/drawing/2014/main" id="{C8F69DF7-6BA8-84CE-CAB0-D9A96FFD81DA}"/>
            </a:ext>
          </a:extLst>
        </xdr:cNvPr>
        <xdr:cNvSpPr txBox="1"/>
      </xdr:nvSpPr>
      <xdr:spPr>
        <a:xfrm>
          <a:off x="11210924" y="190500"/>
          <a:ext cx="1514475"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Lato Black" panose="020F0A02020204030203" pitchFamily="34" charset="0"/>
            </a:rPr>
            <a:t>JOB SATISFACTION              RATING            </a:t>
          </a:r>
        </a:p>
      </xdr:txBody>
    </xdr:sp>
    <xdr:clientData/>
  </xdr:twoCellAnchor>
  <xdr:oneCellAnchor>
    <xdr:from>
      <xdr:col>15</xdr:col>
      <xdr:colOff>628650</xdr:colOff>
      <xdr:row>1</xdr:row>
      <xdr:rowOff>114300</xdr:rowOff>
    </xdr:from>
    <xdr:ext cx="581026" cy="523875"/>
    <xdr:pic>
      <xdr:nvPicPr>
        <xdr:cNvPr id="73" name="image3.png">
          <a:extLst>
            <a:ext uri="{FF2B5EF4-FFF2-40B4-BE49-F238E27FC236}">
              <a16:creationId xmlns:a16="http://schemas.microsoft.com/office/drawing/2014/main" id="{1D42D216-D850-49B0-B88C-2FA4ABC7097B}"/>
            </a:ext>
          </a:extLst>
        </xdr:cNvPr>
        <xdr:cNvPicPr preferRelativeResize="0"/>
      </xdr:nvPicPr>
      <xdr:blipFill>
        <a:blip xmlns:r="http://schemas.openxmlformats.org/officeDocument/2006/relationships" r:embed="rId2" cstate="print"/>
        <a:stretch>
          <a:fillRect/>
        </a:stretch>
      </xdr:blipFill>
      <xdr:spPr>
        <a:xfrm>
          <a:off x="10344150" y="304800"/>
          <a:ext cx="581026" cy="523875"/>
        </a:xfrm>
        <a:prstGeom prst="rect">
          <a:avLst/>
        </a:prstGeom>
        <a:noFill/>
      </xdr:spPr>
    </xdr:pic>
    <xdr:clientData fLocksWithSheet="0"/>
  </xdr:oneCellAnchor>
  <xdr:twoCellAnchor>
    <xdr:from>
      <xdr:col>20</xdr:col>
      <xdr:colOff>19052</xdr:colOff>
      <xdr:row>1</xdr:row>
      <xdr:rowOff>38100</xdr:rowOff>
    </xdr:from>
    <xdr:to>
      <xdr:col>21</xdr:col>
      <xdr:colOff>180976</xdr:colOff>
      <xdr:row>4</xdr:row>
      <xdr:rowOff>142875</xdr:rowOff>
    </xdr:to>
    <xdr:graphicFrame macro="">
      <xdr:nvGraphicFramePr>
        <xdr:cNvPr id="74" name="Chart 73">
          <a:extLst>
            <a:ext uri="{FF2B5EF4-FFF2-40B4-BE49-F238E27FC236}">
              <a16:creationId xmlns:a16="http://schemas.microsoft.com/office/drawing/2014/main" id="{9A13B4CC-C3BA-4821-8A97-D2201F2A6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257175</xdr:colOff>
      <xdr:row>2</xdr:row>
      <xdr:rowOff>28575</xdr:rowOff>
    </xdr:from>
    <xdr:to>
      <xdr:col>21</xdr:col>
      <xdr:colOff>523875</xdr:colOff>
      <xdr:row>6</xdr:row>
      <xdr:rowOff>180975</xdr:rowOff>
    </xdr:to>
    <xdr:sp macro="" textlink="RATING">
      <xdr:nvSpPr>
        <xdr:cNvPr id="75" name="TextBox 74">
          <a:extLst>
            <a:ext uri="{FF2B5EF4-FFF2-40B4-BE49-F238E27FC236}">
              <a16:creationId xmlns:a16="http://schemas.microsoft.com/office/drawing/2014/main" id="{632954DC-5CDD-2935-729C-7C820F3BBBE8}"/>
            </a:ext>
          </a:extLst>
        </xdr:cNvPr>
        <xdr:cNvSpPr txBox="1"/>
      </xdr:nvSpPr>
      <xdr:spPr>
        <a:xfrm>
          <a:off x="13211175" y="409575"/>
          <a:ext cx="9144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FF6D26-6846-4579-8AEF-0F4104794238}" type="TxLink">
            <a:rPr lang="en-US" sz="1200" b="0" i="0" u="none" strike="noStrike">
              <a:solidFill>
                <a:srgbClr val="602928"/>
              </a:solidFill>
              <a:latin typeface="Lato Black" panose="020F0A02020204030203" pitchFamily="34" charset="0"/>
              <a:ea typeface="Calibri"/>
              <a:cs typeface="Calibri"/>
            </a:rPr>
            <a:pPr/>
            <a:t>2.6</a:t>
          </a:fld>
          <a:endParaRPr lang="en-US" sz="1100">
            <a:solidFill>
              <a:srgbClr val="602928"/>
            </a:solidFill>
            <a:latin typeface="Lato Black" panose="020F0A02020204030203" pitchFamily="34" charset="0"/>
          </a:endParaRPr>
        </a:p>
      </xdr:txBody>
    </xdr:sp>
    <xdr:clientData/>
  </xdr:twoCellAnchor>
  <xdr:twoCellAnchor>
    <xdr:from>
      <xdr:col>3</xdr:col>
      <xdr:colOff>361952</xdr:colOff>
      <xdr:row>13</xdr:row>
      <xdr:rowOff>95250</xdr:rowOff>
    </xdr:from>
    <xdr:to>
      <xdr:col>9</xdr:col>
      <xdr:colOff>85725</xdr:colOff>
      <xdr:row>20</xdr:row>
      <xdr:rowOff>76200</xdr:rowOff>
    </xdr:to>
    <xdr:grpSp>
      <xdr:nvGrpSpPr>
        <xdr:cNvPr id="85" name="Group 84">
          <a:extLst>
            <a:ext uri="{FF2B5EF4-FFF2-40B4-BE49-F238E27FC236}">
              <a16:creationId xmlns:a16="http://schemas.microsoft.com/office/drawing/2014/main" id="{55D6B479-67A2-83F8-C1B1-F210C8A9104D}"/>
            </a:ext>
          </a:extLst>
        </xdr:cNvPr>
        <xdr:cNvGrpSpPr/>
      </xdr:nvGrpSpPr>
      <xdr:grpSpPr>
        <a:xfrm>
          <a:off x="2305052" y="2695575"/>
          <a:ext cx="3609973" cy="1381125"/>
          <a:chOff x="2295527" y="2905125"/>
          <a:chExt cx="3609973" cy="1333500"/>
        </a:xfrm>
      </xdr:grpSpPr>
      <xdr:graphicFrame macro="">
        <xdr:nvGraphicFramePr>
          <xdr:cNvPr id="76" name="Chart 75">
            <a:extLst>
              <a:ext uri="{FF2B5EF4-FFF2-40B4-BE49-F238E27FC236}">
                <a16:creationId xmlns:a16="http://schemas.microsoft.com/office/drawing/2014/main" id="{8DEFA78A-1144-4C49-BE01-B04851CC461F}"/>
              </a:ext>
            </a:extLst>
          </xdr:cNvPr>
          <xdr:cNvGraphicFramePr>
            <a:graphicFrameLocks/>
          </xdr:cNvGraphicFramePr>
        </xdr:nvGraphicFramePr>
        <xdr:xfrm>
          <a:off x="2295527" y="2905125"/>
          <a:ext cx="1276348" cy="113347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7" name="Chart 76">
            <a:extLst>
              <a:ext uri="{FF2B5EF4-FFF2-40B4-BE49-F238E27FC236}">
                <a16:creationId xmlns:a16="http://schemas.microsoft.com/office/drawing/2014/main" id="{96ED71F7-558C-4790-B892-139A505F10F1}"/>
              </a:ext>
            </a:extLst>
          </xdr:cNvPr>
          <xdr:cNvGraphicFramePr>
            <a:graphicFrameLocks/>
          </xdr:cNvGraphicFramePr>
        </xdr:nvGraphicFramePr>
        <xdr:xfrm>
          <a:off x="4714875" y="2933701"/>
          <a:ext cx="1114425" cy="1085850"/>
        </xdr:xfrm>
        <a:graphic>
          <a:graphicData uri="http://schemas.openxmlformats.org/drawingml/2006/chart">
            <c:chart xmlns:c="http://schemas.openxmlformats.org/drawingml/2006/chart" xmlns:r="http://schemas.openxmlformats.org/officeDocument/2006/relationships" r:id="rId5"/>
          </a:graphicData>
        </a:graphic>
      </xdr:graphicFrame>
      <xdr:pic>
        <xdr:nvPicPr>
          <xdr:cNvPr id="79" name="Graphic 78" descr="Female Profile with solid fill">
            <a:extLst>
              <a:ext uri="{FF2B5EF4-FFF2-40B4-BE49-F238E27FC236}">
                <a16:creationId xmlns:a16="http://schemas.microsoft.com/office/drawing/2014/main" id="{5DC41CD9-33BF-2AC3-E0B3-31A575FD5C5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343276" y="3248709"/>
            <a:ext cx="657224" cy="627966"/>
          </a:xfrm>
          <a:prstGeom prst="rect">
            <a:avLst/>
          </a:prstGeom>
        </xdr:spPr>
      </xdr:pic>
      <xdr:pic>
        <xdr:nvPicPr>
          <xdr:cNvPr id="81" name="Graphic 80" descr="Male profile with solid fill">
            <a:extLst>
              <a:ext uri="{FF2B5EF4-FFF2-40B4-BE49-F238E27FC236}">
                <a16:creationId xmlns:a16="http://schemas.microsoft.com/office/drawing/2014/main" id="{5CD037A3-4963-3B71-9CE7-C47276AD19D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157723" y="3209925"/>
            <a:ext cx="700027" cy="685800"/>
          </a:xfrm>
          <a:prstGeom prst="rect">
            <a:avLst/>
          </a:prstGeom>
        </xdr:spPr>
      </xdr:pic>
      <xdr:sp macro="" textlink="female">
        <xdr:nvSpPr>
          <xdr:cNvPr id="82" name="TextBox 81">
            <a:extLst>
              <a:ext uri="{FF2B5EF4-FFF2-40B4-BE49-F238E27FC236}">
                <a16:creationId xmlns:a16="http://schemas.microsoft.com/office/drawing/2014/main" id="{40C29F33-D15F-0640-72A7-BB2A47F01815}"/>
              </a:ext>
            </a:extLst>
          </xdr:cNvPr>
          <xdr:cNvSpPr txBox="1"/>
        </xdr:nvSpPr>
        <xdr:spPr>
          <a:xfrm>
            <a:off x="2647950" y="3305175"/>
            <a:ext cx="9144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51F952-C448-4CDD-B09F-7A073A975EA6}" type="TxLink">
              <a:rPr lang="en-US" sz="1600" b="0" i="0" u="none" strike="noStrike">
                <a:solidFill>
                  <a:schemeClr val="accent1"/>
                </a:solidFill>
                <a:latin typeface="Lato Black" panose="020F0A02020204030203" pitchFamily="34" charset="0"/>
                <a:ea typeface="Calibri"/>
                <a:cs typeface="Calibri"/>
              </a:rPr>
              <a:pPr/>
              <a:t>588</a:t>
            </a:fld>
            <a:endParaRPr lang="en-US" sz="1400">
              <a:solidFill>
                <a:schemeClr val="accent1"/>
              </a:solidFill>
              <a:latin typeface="Lato Black" panose="020F0A02020204030203" pitchFamily="34" charset="0"/>
            </a:endParaRPr>
          </a:p>
        </xdr:txBody>
      </xdr:sp>
      <xdr:sp macro="" textlink="male">
        <xdr:nvSpPr>
          <xdr:cNvPr id="83" name="TextBox 82">
            <a:extLst>
              <a:ext uri="{FF2B5EF4-FFF2-40B4-BE49-F238E27FC236}">
                <a16:creationId xmlns:a16="http://schemas.microsoft.com/office/drawing/2014/main" id="{FAA09871-B3D8-0A82-0E5A-B872033272A3}"/>
              </a:ext>
            </a:extLst>
          </xdr:cNvPr>
          <xdr:cNvSpPr txBox="1"/>
        </xdr:nvSpPr>
        <xdr:spPr>
          <a:xfrm>
            <a:off x="4991100" y="3324225"/>
            <a:ext cx="9144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748B542-84D5-4E93-875B-3DC3F10765D4}" type="TxLink">
              <a:rPr lang="en-US" sz="1600" b="0" i="0" u="none" strike="noStrike">
                <a:solidFill>
                  <a:schemeClr val="accent4">
                    <a:lumMod val="75000"/>
                  </a:schemeClr>
                </a:solidFill>
                <a:latin typeface="Lato Black" panose="020F0A02020204030203" pitchFamily="34" charset="0"/>
                <a:ea typeface="Calibri"/>
                <a:cs typeface="Calibri"/>
              </a:rPr>
              <a:pPr/>
              <a:t>882</a:t>
            </a:fld>
            <a:endParaRPr lang="en-US" sz="1400">
              <a:solidFill>
                <a:schemeClr val="accent4">
                  <a:lumMod val="75000"/>
                </a:schemeClr>
              </a:solidFill>
              <a:latin typeface="Lato Black" panose="020F0A02020204030203" pitchFamily="34" charset="0"/>
            </a:endParaRPr>
          </a:p>
        </xdr:txBody>
      </xdr:sp>
    </xdr:grpSp>
    <xdr:clientData/>
  </xdr:twoCellAnchor>
  <xdr:twoCellAnchor>
    <xdr:from>
      <xdr:col>3</xdr:col>
      <xdr:colOff>438149</xdr:colOff>
      <xdr:row>9</xdr:row>
      <xdr:rowOff>142875</xdr:rowOff>
    </xdr:from>
    <xdr:to>
      <xdr:col>7</xdr:col>
      <xdr:colOff>523874</xdr:colOff>
      <xdr:row>14</xdr:row>
      <xdr:rowOff>95250</xdr:rowOff>
    </xdr:to>
    <xdr:sp macro="" textlink="">
      <xdr:nvSpPr>
        <xdr:cNvPr id="84" name="TextBox 83">
          <a:extLst>
            <a:ext uri="{FF2B5EF4-FFF2-40B4-BE49-F238E27FC236}">
              <a16:creationId xmlns:a16="http://schemas.microsoft.com/office/drawing/2014/main" id="{B473AE0C-6B65-C045-EBC7-49F42442DF1C}"/>
            </a:ext>
          </a:extLst>
        </xdr:cNvPr>
        <xdr:cNvSpPr txBox="1"/>
      </xdr:nvSpPr>
      <xdr:spPr>
        <a:xfrm>
          <a:off x="2381249" y="1943100"/>
          <a:ext cx="2676525"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Total Employees by Gender</a:t>
          </a:r>
        </a:p>
      </xdr:txBody>
    </xdr:sp>
    <xdr:clientData/>
  </xdr:twoCellAnchor>
  <xdr:twoCellAnchor>
    <xdr:from>
      <xdr:col>9</xdr:col>
      <xdr:colOff>600076</xdr:colOff>
      <xdr:row>11</xdr:row>
      <xdr:rowOff>95250</xdr:rowOff>
    </xdr:from>
    <xdr:to>
      <xdr:col>16</xdr:col>
      <xdr:colOff>571500</xdr:colOff>
      <xdr:row>21</xdr:row>
      <xdr:rowOff>85724</xdr:rowOff>
    </xdr:to>
    <xdr:graphicFrame macro="">
      <xdr:nvGraphicFramePr>
        <xdr:cNvPr id="90" name="Chart 89">
          <a:extLst>
            <a:ext uri="{FF2B5EF4-FFF2-40B4-BE49-F238E27FC236}">
              <a16:creationId xmlns:a16="http://schemas.microsoft.com/office/drawing/2014/main" id="{111622E3-55F0-45B0-AD99-17D891955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190499</xdr:colOff>
      <xdr:row>11</xdr:row>
      <xdr:rowOff>19049</xdr:rowOff>
    </xdr:from>
    <xdr:to>
      <xdr:col>23</xdr:col>
      <xdr:colOff>542924</xdr:colOff>
      <xdr:row>21</xdr:row>
      <xdr:rowOff>28574</xdr:rowOff>
    </xdr:to>
    <mc:AlternateContent xmlns:mc="http://schemas.openxmlformats.org/markup-compatibility/2006">
      <mc:Choice xmlns:cx1="http://schemas.microsoft.com/office/drawing/2015/9/8/chartex" Requires="cx1">
        <xdr:graphicFrame macro="">
          <xdr:nvGraphicFramePr>
            <xdr:cNvPr id="91" name="Chart 90">
              <a:extLst>
                <a:ext uri="{FF2B5EF4-FFF2-40B4-BE49-F238E27FC236}">
                  <a16:creationId xmlns:a16="http://schemas.microsoft.com/office/drawing/2014/main" id="{B8AB2596-11CA-40A3-8981-E71C55C329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1201399" y="2219324"/>
              <a:ext cx="4238625" cy="2000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28575</xdr:colOff>
      <xdr:row>23</xdr:row>
      <xdr:rowOff>57150</xdr:rowOff>
    </xdr:from>
    <xdr:to>
      <xdr:col>8</xdr:col>
      <xdr:colOff>581024</xdr:colOff>
      <xdr:row>33</xdr:row>
      <xdr:rowOff>171450</xdr:rowOff>
    </xdr:to>
    <xdr:graphicFrame macro="">
      <xdr:nvGraphicFramePr>
        <xdr:cNvPr id="92" name="Chart 91">
          <a:extLst>
            <a:ext uri="{FF2B5EF4-FFF2-40B4-BE49-F238E27FC236}">
              <a16:creationId xmlns:a16="http://schemas.microsoft.com/office/drawing/2014/main" id="{2F165F13-DB4B-4EB1-97EF-788548B39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28576</xdr:colOff>
      <xdr:row>9</xdr:row>
      <xdr:rowOff>133350</xdr:rowOff>
    </xdr:from>
    <xdr:to>
      <xdr:col>14</xdr:col>
      <xdr:colOff>114301</xdr:colOff>
      <xdr:row>14</xdr:row>
      <xdr:rowOff>95250</xdr:rowOff>
    </xdr:to>
    <xdr:sp macro="" textlink="">
      <xdr:nvSpPr>
        <xdr:cNvPr id="93" name="TextBox 92">
          <a:extLst>
            <a:ext uri="{FF2B5EF4-FFF2-40B4-BE49-F238E27FC236}">
              <a16:creationId xmlns:a16="http://schemas.microsoft.com/office/drawing/2014/main" id="{F018EC33-AD58-4C36-8A90-EC3DDFB90104}"/>
            </a:ext>
          </a:extLst>
        </xdr:cNvPr>
        <xdr:cNvSpPr txBox="1"/>
      </xdr:nvSpPr>
      <xdr:spPr>
        <a:xfrm>
          <a:off x="6505576" y="1933575"/>
          <a:ext cx="2676525"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Education</a:t>
          </a:r>
          <a:r>
            <a:rPr lang="en-US" sz="1400" baseline="0">
              <a:solidFill>
                <a:srgbClr val="602928"/>
              </a:solidFill>
              <a:latin typeface="Lato Black" panose="020F0A02020204030203" pitchFamily="34" charset="0"/>
            </a:rPr>
            <a:t> wise Attrition</a:t>
          </a:r>
          <a:endParaRPr lang="en-US" sz="1400">
            <a:solidFill>
              <a:srgbClr val="602928"/>
            </a:solidFill>
            <a:latin typeface="Lato Black" panose="020F0A02020204030203" pitchFamily="34" charset="0"/>
          </a:endParaRPr>
        </a:p>
      </xdr:txBody>
    </xdr:sp>
    <xdr:clientData/>
  </xdr:twoCellAnchor>
  <xdr:twoCellAnchor>
    <xdr:from>
      <xdr:col>17</xdr:col>
      <xdr:colOff>466725</xdr:colOff>
      <xdr:row>9</xdr:row>
      <xdr:rowOff>142875</xdr:rowOff>
    </xdr:from>
    <xdr:to>
      <xdr:col>21</xdr:col>
      <xdr:colOff>552450</xdr:colOff>
      <xdr:row>14</xdr:row>
      <xdr:rowOff>104775</xdr:rowOff>
    </xdr:to>
    <xdr:sp macro="" textlink="">
      <xdr:nvSpPr>
        <xdr:cNvPr id="94" name="TextBox 93">
          <a:extLst>
            <a:ext uri="{FF2B5EF4-FFF2-40B4-BE49-F238E27FC236}">
              <a16:creationId xmlns:a16="http://schemas.microsoft.com/office/drawing/2014/main" id="{77CFE296-D9A9-41AA-9795-CD028AF8DE39}"/>
            </a:ext>
          </a:extLst>
        </xdr:cNvPr>
        <xdr:cNvSpPr txBox="1"/>
      </xdr:nvSpPr>
      <xdr:spPr>
        <a:xfrm>
          <a:off x="11477625" y="1943100"/>
          <a:ext cx="2676525"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a:t>
          </a:r>
          <a:r>
            <a:rPr lang="en-US" sz="1400" baseline="0">
              <a:solidFill>
                <a:srgbClr val="602928"/>
              </a:solidFill>
              <a:latin typeface="Lato Black" panose="020F0A02020204030203" pitchFamily="34" charset="0"/>
            </a:rPr>
            <a:t> by Job Role</a:t>
          </a:r>
          <a:endParaRPr lang="en-US" sz="1400">
            <a:solidFill>
              <a:srgbClr val="602928"/>
            </a:solidFill>
            <a:latin typeface="Lato Black" panose="020F0A02020204030203" pitchFamily="34" charset="0"/>
          </a:endParaRPr>
        </a:p>
      </xdr:txBody>
    </xdr:sp>
    <xdr:clientData/>
  </xdr:twoCellAnchor>
  <xdr:twoCellAnchor>
    <xdr:from>
      <xdr:col>3</xdr:col>
      <xdr:colOff>438150</xdr:colOff>
      <xdr:row>21</xdr:row>
      <xdr:rowOff>123825</xdr:rowOff>
    </xdr:from>
    <xdr:to>
      <xdr:col>7</xdr:col>
      <xdr:colOff>523875</xdr:colOff>
      <xdr:row>26</xdr:row>
      <xdr:rowOff>85725</xdr:rowOff>
    </xdr:to>
    <xdr:sp macro="" textlink="">
      <xdr:nvSpPr>
        <xdr:cNvPr id="95" name="TextBox 94">
          <a:extLst>
            <a:ext uri="{FF2B5EF4-FFF2-40B4-BE49-F238E27FC236}">
              <a16:creationId xmlns:a16="http://schemas.microsoft.com/office/drawing/2014/main" id="{C73C3931-6D0B-48A1-85C2-A0A022CC59B6}"/>
            </a:ext>
          </a:extLst>
        </xdr:cNvPr>
        <xdr:cNvSpPr txBox="1"/>
      </xdr:nvSpPr>
      <xdr:spPr>
        <a:xfrm>
          <a:off x="2381250" y="4314825"/>
          <a:ext cx="2676525"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Department</a:t>
          </a:r>
          <a:r>
            <a:rPr lang="en-US" sz="1400" baseline="0">
              <a:solidFill>
                <a:srgbClr val="602928"/>
              </a:solidFill>
              <a:latin typeface="Lato Black" panose="020F0A02020204030203" pitchFamily="34" charset="0"/>
            </a:rPr>
            <a:t> Wise Attrition</a:t>
          </a:r>
          <a:endParaRPr lang="en-US" sz="1400">
            <a:solidFill>
              <a:srgbClr val="602928"/>
            </a:solidFill>
            <a:latin typeface="Lato Black" panose="020F0A02020204030203" pitchFamily="34" charset="0"/>
          </a:endParaRPr>
        </a:p>
      </xdr:txBody>
    </xdr:sp>
    <xdr:clientData/>
  </xdr:twoCellAnchor>
  <xdr:twoCellAnchor>
    <xdr:from>
      <xdr:col>9</xdr:col>
      <xdr:colOff>581025</xdr:colOff>
      <xdr:row>21</xdr:row>
      <xdr:rowOff>123825</xdr:rowOff>
    </xdr:from>
    <xdr:to>
      <xdr:col>14</xdr:col>
      <xdr:colOff>19050</xdr:colOff>
      <xdr:row>26</xdr:row>
      <xdr:rowOff>85725</xdr:rowOff>
    </xdr:to>
    <xdr:sp macro="" textlink="">
      <xdr:nvSpPr>
        <xdr:cNvPr id="96" name="TextBox 95">
          <a:extLst>
            <a:ext uri="{FF2B5EF4-FFF2-40B4-BE49-F238E27FC236}">
              <a16:creationId xmlns:a16="http://schemas.microsoft.com/office/drawing/2014/main" id="{5A393D3F-A415-4145-968D-FDD8513553BA}"/>
            </a:ext>
          </a:extLst>
        </xdr:cNvPr>
        <xdr:cNvSpPr txBox="1"/>
      </xdr:nvSpPr>
      <xdr:spPr>
        <a:xfrm>
          <a:off x="6410325" y="4314825"/>
          <a:ext cx="2676525"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a:t>
          </a:r>
          <a:r>
            <a:rPr lang="en-US" sz="1400" baseline="0">
              <a:solidFill>
                <a:srgbClr val="602928"/>
              </a:solidFill>
              <a:latin typeface="Lato Black" panose="020F0A02020204030203" pitchFamily="34" charset="0"/>
            </a:rPr>
            <a:t> by Age Group</a:t>
          </a:r>
          <a:endParaRPr lang="en-US" sz="1400">
            <a:solidFill>
              <a:srgbClr val="602928"/>
            </a:solidFill>
            <a:latin typeface="Lato Black" panose="020F0A02020204030203" pitchFamily="34" charset="0"/>
          </a:endParaRPr>
        </a:p>
      </xdr:txBody>
    </xdr:sp>
    <xdr:clientData/>
  </xdr:twoCellAnchor>
  <xdr:twoCellAnchor>
    <xdr:from>
      <xdr:col>15</xdr:col>
      <xdr:colOff>342900</xdr:colOff>
      <xdr:row>21</xdr:row>
      <xdr:rowOff>114300</xdr:rowOff>
    </xdr:from>
    <xdr:to>
      <xdr:col>19</xdr:col>
      <xdr:colOff>428625</xdr:colOff>
      <xdr:row>26</xdr:row>
      <xdr:rowOff>76200</xdr:rowOff>
    </xdr:to>
    <xdr:sp macro="" textlink="">
      <xdr:nvSpPr>
        <xdr:cNvPr id="97" name="TextBox 96">
          <a:extLst>
            <a:ext uri="{FF2B5EF4-FFF2-40B4-BE49-F238E27FC236}">
              <a16:creationId xmlns:a16="http://schemas.microsoft.com/office/drawing/2014/main" id="{7D6753F8-7CC0-4E64-B127-C0D91FB5E0EA}"/>
            </a:ext>
          </a:extLst>
        </xdr:cNvPr>
        <xdr:cNvSpPr txBox="1"/>
      </xdr:nvSpPr>
      <xdr:spPr>
        <a:xfrm>
          <a:off x="10058400" y="4305300"/>
          <a:ext cx="2676525"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602928"/>
              </a:solidFill>
              <a:latin typeface="Lato Black" panose="020F0A02020204030203" pitchFamily="34" charset="0"/>
            </a:rPr>
            <a:t>Attrition by Marital Status</a:t>
          </a:r>
          <a:endParaRPr lang="en-US" sz="1400">
            <a:solidFill>
              <a:srgbClr val="602928"/>
            </a:solidFill>
            <a:latin typeface="Lato Black" panose="020F0A02020204030203" pitchFamily="34" charset="0"/>
          </a:endParaRPr>
        </a:p>
      </xdr:txBody>
    </xdr:sp>
    <xdr:clientData/>
  </xdr:twoCellAnchor>
  <xdr:twoCellAnchor>
    <xdr:from>
      <xdr:col>19</xdr:col>
      <xdr:colOff>609600</xdr:colOff>
      <xdr:row>21</xdr:row>
      <xdr:rowOff>95250</xdr:rowOff>
    </xdr:from>
    <xdr:to>
      <xdr:col>24</xdr:col>
      <xdr:colOff>47625</xdr:colOff>
      <xdr:row>26</xdr:row>
      <xdr:rowOff>57150</xdr:rowOff>
    </xdr:to>
    <xdr:sp macro="" textlink="">
      <xdr:nvSpPr>
        <xdr:cNvPr id="98" name="TextBox 97">
          <a:extLst>
            <a:ext uri="{FF2B5EF4-FFF2-40B4-BE49-F238E27FC236}">
              <a16:creationId xmlns:a16="http://schemas.microsoft.com/office/drawing/2014/main" id="{AC14675D-F36C-4D93-9E10-6C664D03F41C}"/>
            </a:ext>
          </a:extLst>
        </xdr:cNvPr>
        <xdr:cNvSpPr txBox="1"/>
      </xdr:nvSpPr>
      <xdr:spPr>
        <a:xfrm>
          <a:off x="12915900" y="4286250"/>
          <a:ext cx="2676525"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Education</a:t>
          </a:r>
          <a:r>
            <a:rPr lang="en-US" sz="1400" baseline="0">
              <a:solidFill>
                <a:srgbClr val="602928"/>
              </a:solidFill>
              <a:latin typeface="Lato Black" panose="020F0A02020204030203" pitchFamily="34" charset="0"/>
            </a:rPr>
            <a:t> Field / Department</a:t>
          </a:r>
          <a:endParaRPr lang="en-US" sz="1400">
            <a:solidFill>
              <a:srgbClr val="602928"/>
            </a:solidFill>
            <a:latin typeface="Lato Black" panose="020F0A02020204030203" pitchFamily="34" charset="0"/>
          </a:endParaRPr>
        </a:p>
      </xdr:txBody>
    </xdr:sp>
    <xdr:clientData/>
  </xdr:twoCellAnchor>
  <xdr:twoCellAnchor>
    <xdr:from>
      <xdr:col>9</xdr:col>
      <xdr:colOff>419100</xdr:colOff>
      <xdr:row>23</xdr:row>
      <xdr:rowOff>76200</xdr:rowOff>
    </xdr:from>
    <xdr:to>
      <xdr:col>14</xdr:col>
      <xdr:colOff>571500</xdr:colOff>
      <xdr:row>33</xdr:row>
      <xdr:rowOff>28574</xdr:rowOff>
    </xdr:to>
    <xdr:graphicFrame macro="">
      <xdr:nvGraphicFramePr>
        <xdr:cNvPr id="99" name="Chart 98">
          <a:extLst>
            <a:ext uri="{FF2B5EF4-FFF2-40B4-BE49-F238E27FC236}">
              <a16:creationId xmlns:a16="http://schemas.microsoft.com/office/drawing/2014/main" id="{48775C2D-B2C5-4BCF-B91D-B81218506A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22</xdr:col>
      <xdr:colOff>428626</xdr:colOff>
      <xdr:row>23</xdr:row>
      <xdr:rowOff>95250</xdr:rowOff>
    </xdr:from>
    <xdr:to>
      <xdr:col>24</xdr:col>
      <xdr:colOff>0</xdr:colOff>
      <xdr:row>30</xdr:row>
      <xdr:rowOff>9526</xdr:rowOff>
    </xdr:to>
    <mc:AlternateContent xmlns:mc="http://schemas.openxmlformats.org/markup-compatibility/2006" xmlns:a14="http://schemas.microsoft.com/office/drawing/2010/main">
      <mc:Choice Requires="a14">
        <xdr:graphicFrame macro="">
          <xdr:nvGraphicFramePr>
            <xdr:cNvPr id="101" name="Department 1">
              <a:extLst>
                <a:ext uri="{FF2B5EF4-FFF2-40B4-BE49-F238E27FC236}">
                  <a16:creationId xmlns:a16="http://schemas.microsoft.com/office/drawing/2014/main" id="{668EB70A-8EE8-4442-A0A8-C498CD2E2D6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678026" y="4667250"/>
              <a:ext cx="866774" cy="1247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xdr:colOff>
      <xdr:row>23</xdr:row>
      <xdr:rowOff>95250</xdr:rowOff>
    </xdr:from>
    <xdr:to>
      <xdr:col>22</xdr:col>
      <xdr:colOff>400050</xdr:colOff>
      <xdr:row>33</xdr:row>
      <xdr:rowOff>0</xdr:rowOff>
    </xdr:to>
    <mc:AlternateContent xmlns:mc="http://schemas.openxmlformats.org/markup-compatibility/2006" xmlns:a14="http://schemas.microsoft.com/office/drawing/2010/main">
      <mc:Choice Requires="a14">
        <xdr:graphicFrame macro="">
          <xdr:nvGraphicFramePr>
            <xdr:cNvPr id="102" name="Education Field 2">
              <a:extLst>
                <a:ext uri="{FF2B5EF4-FFF2-40B4-BE49-F238E27FC236}">
                  <a16:creationId xmlns:a16="http://schemas.microsoft.com/office/drawing/2014/main" id="{F2D88987-03B4-458B-AF70-C7E6EBBE496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954001" y="4667250"/>
              <a:ext cx="1695449"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219075</xdr:colOff>
      <xdr:row>23</xdr:row>
      <xdr:rowOff>123825</xdr:rowOff>
    </xdr:from>
    <xdr:to>
      <xdr:col>19</xdr:col>
      <xdr:colOff>309563</xdr:colOff>
      <xdr:row>33</xdr:row>
      <xdr:rowOff>28574</xdr:rowOff>
    </xdr:to>
    <xdr:graphicFrame macro="">
      <xdr:nvGraphicFramePr>
        <xdr:cNvPr id="6" name="Chart 5">
          <a:extLst>
            <a:ext uri="{FF2B5EF4-FFF2-40B4-BE49-F238E27FC236}">
              <a16:creationId xmlns:a16="http://schemas.microsoft.com/office/drawing/2014/main" id="{D8F195A2-6B9A-4C90-B9CE-3FE31100B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xmanishcosta" refreshedDate="45327.942328819445" createdVersion="8" refreshedVersion="8" minRefreshableVersion="3" recordCount="1470" xr:uid="{B6E7AE6E-4D46-4001-BEB2-7E7269DD09EB}">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684616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03E74C-873E-46A2-B542-8C3CFAA70A8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1"/>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D3FC1B-0E21-433B-A843-FEF8EA540F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BEDB29-7B78-47EF-BDA4-69D5EE0D6D8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D82B36-E040-4040-9258-3C28B99E8FB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95228E-B725-499B-ADBD-A0124AED544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AB59CB-F774-4682-A4AA-327460E897B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9018B8-F47D-44A9-9460-58A19C42C34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30B511-BC3B-4ABD-8BC5-657F8FD0AA19}"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h="1" x="1"/>
        <item h="1" x="0"/>
        <item t="default"/>
      </items>
    </pivotField>
    <pivotField showAll="0">
      <items count="7">
        <item h="1" x="5"/>
        <item x="0"/>
        <item h="1" x="3"/>
        <item h="1" x="2"/>
        <item h="1" x="1"/>
        <item h="1"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9309D42-8CF0-48D5-A929-1969C07D4F97}"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FF46162-D15D-46D4-867C-F432A8C0FF57}" sourceName="Gender">
  <pivotTables>
    <pivotTable tabId="7" name="PivotTable1"/>
  </pivotTables>
  <data>
    <tabular pivotCacheId="18684616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E2121BF-1993-4337-B60B-357364436CDD}" sourceName="Education Field">
  <pivotTables>
    <pivotTable tabId="7" name="PivotTable1"/>
  </pivotTables>
  <data>
    <tabular pivotCacheId="186846165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99E6521-C2D8-49FA-A343-A815EBC375C8}" sourceName="Gender">
  <pivotTables>
    <pivotTable tabId="9" name="PivotTable5"/>
  </pivotTables>
  <data>
    <tabular pivotCacheId="186846165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5FAEF71-B2A8-4140-B667-6FFD8B1883D4}" sourceName="Gender">
  <pivotTables>
    <pivotTable tabId="10" name="PivotTable7"/>
  </pivotTables>
  <data>
    <tabular pivotCacheId="186846165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C88E5CA-521E-4FE0-AF4E-30C54E2ABD79}" sourceName="Department">
  <pivotTables>
    <pivotTable tabId="15" name="PivotTable12"/>
  </pivotTables>
  <data>
    <tabular pivotCacheId="1868461652">
      <items count="3">
        <i x="2" s="1"/>
        <i x="1"/>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A84016AB-D551-4268-A3C2-0394A6BFA8F9}" sourceName="Education Field">
  <pivotTables>
    <pivotTable tabId="15" name="PivotTable12"/>
  </pivotTables>
  <data>
    <tabular pivotCacheId="1868461652">
      <items count="6">
        <i x="5"/>
        <i x="0" s="1"/>
        <i x="2"/>
        <i x="1"/>
        <i x="4"/>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A7935DD-F3D9-4181-BD99-61B7C235FC12}"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B636C33-CA37-4487-8F40-4820BCAB910C}" cache="Slicer_Gender" caption="Gender" rowHeight="257175"/>
  <slicer name="Education Field" xr10:uid="{E0D82067-2DC6-4074-A3CF-93BD4646452F}"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BC29E93-9FB6-4A9A-8AEB-F56C6E9F4351}"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6437B08-2290-4629-ABCA-441FD228D38F}" cache="Slicer_Department" caption="Department" rowHeight="257175"/>
  <slicer name="Education Field 1" xr10:uid="{2DEF5131-E247-426A-8660-F0278CA1AAF6}"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0F1A169-C667-46B0-BFA6-B3818BD44631}" cache="Slicer_Department" caption="Department" style="SlicerStyleLight6" rowHeight="257175"/>
  <slicer name="Education Field 2" xr10:uid="{58DE14FE-5763-45C0-8E30-092E9E6A5D4D}" cache="Slicer_Education_Field1" caption="Education Field"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48290-ADD9-4BC7-93EE-AFA8F63BF632}">
  <dimension ref="A3:E8"/>
  <sheetViews>
    <sheetView workbookViewId="0">
      <selection activeCell="C7" sqref="C7"/>
    </sheetView>
  </sheetViews>
  <sheetFormatPr defaultRowHeight="15.75" x14ac:dyDescent="0.25"/>
  <cols>
    <col min="1" max="1" width="20.25" bestFit="1" customWidth="1"/>
    <col min="2" max="2" width="21.75" bestFit="1" customWidth="1"/>
    <col min="3" max="3" width="13.375" bestFit="1" customWidth="1"/>
    <col min="4" max="4" width="15.25" bestFit="1" customWidth="1"/>
    <col min="5" max="5" width="11.75" bestFit="1" customWidth="1"/>
  </cols>
  <sheetData>
    <row r="3" spans="1:5" x14ac:dyDescent="0.25">
      <c r="A3" s="2" t="s">
        <v>1556</v>
      </c>
      <c r="B3" s="25" t="s">
        <v>1557</v>
      </c>
      <c r="C3" s="21" t="s">
        <v>1558</v>
      </c>
    </row>
    <row r="4" spans="1:5" x14ac:dyDescent="0.25">
      <c r="A4" s="22">
        <v>1470</v>
      </c>
      <c r="B4" s="26">
        <v>237</v>
      </c>
      <c r="C4" s="23">
        <v>36.923809523809524</v>
      </c>
    </row>
    <row r="7" spans="1:5" x14ac:dyDescent="0.25">
      <c r="A7" s="24" t="s">
        <v>1559</v>
      </c>
      <c r="B7" s="24" t="s">
        <v>1560</v>
      </c>
      <c r="C7" s="24" t="s">
        <v>1561</v>
      </c>
      <c r="D7" s="24" t="s">
        <v>1562</v>
      </c>
      <c r="E7" s="24" t="s">
        <v>1563</v>
      </c>
    </row>
    <row r="8" spans="1:5" x14ac:dyDescent="0.25">
      <c r="A8">
        <f>GETPIVOTDATA("Sum of Employee Count",$A$3)</f>
        <v>1470</v>
      </c>
      <c r="B8">
        <f>GETPIVOTDATA("Sum of CF_attrition count",$A$3)</f>
        <v>237</v>
      </c>
      <c r="C8" s="28">
        <f>GETPIVOTDATA("Average of Age",$A$3)</f>
        <v>36.923809523809524</v>
      </c>
      <c r="D8">
        <f>A8-B8</f>
        <v>1233</v>
      </c>
      <c r="E8" s="19">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ADD9B-62A8-4F65-A11A-727818D87AE8}">
  <dimension ref="A3:C10"/>
  <sheetViews>
    <sheetView workbookViewId="0">
      <selection activeCell="E22" sqref="E22"/>
    </sheetView>
  </sheetViews>
  <sheetFormatPr defaultRowHeight="15.75" x14ac:dyDescent="0.25"/>
  <cols>
    <col min="1" max="1" width="12.125" bestFit="1" customWidth="1"/>
    <col min="2" max="2" width="20.25" bestFit="1" customWidth="1"/>
  </cols>
  <sheetData>
    <row r="3" spans="1:3" x14ac:dyDescent="0.25">
      <c r="A3" s="11" t="s">
        <v>1554</v>
      </c>
      <c r="B3" s="12" t="s">
        <v>1556</v>
      </c>
    </row>
    <row r="4" spans="1:3" x14ac:dyDescent="0.25">
      <c r="A4" s="13" t="s">
        <v>51</v>
      </c>
      <c r="B4" s="12">
        <v>588</v>
      </c>
    </row>
    <row r="5" spans="1:3" x14ac:dyDescent="0.25">
      <c r="A5" s="14" t="s">
        <v>62</v>
      </c>
      <c r="B5" s="15">
        <v>882</v>
      </c>
    </row>
    <row r="6" spans="1:3" x14ac:dyDescent="0.25">
      <c r="A6" s="16" t="s">
        <v>1555</v>
      </c>
      <c r="B6" s="17">
        <v>1470</v>
      </c>
    </row>
    <row r="9" spans="1:3" x14ac:dyDescent="0.25">
      <c r="A9" s="18" t="s">
        <v>51</v>
      </c>
      <c r="B9">
        <f>IFERROR(GETPIVOTDATA("Employee Count",$A$3,"Gender","Female"),0)</f>
        <v>588</v>
      </c>
      <c r="C9" s="20">
        <f>IFERROR(B9/($B$9+$B$10),0)</f>
        <v>0.4</v>
      </c>
    </row>
    <row r="10" spans="1:3" x14ac:dyDescent="0.25">
      <c r="A10" s="18" t="s">
        <v>62</v>
      </c>
      <c r="B10">
        <f>IFERROR(GETPIVOTDATA("Employee Count",$A$3,"Gender","Male"),0)</f>
        <v>882</v>
      </c>
      <c r="C10" s="20">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7F8A5-84C0-41B2-B723-715B8B5B5B69}">
  <dimension ref="A3:C7"/>
  <sheetViews>
    <sheetView workbookViewId="0">
      <selection activeCell="N24" sqref="N24"/>
    </sheetView>
  </sheetViews>
  <sheetFormatPr defaultRowHeight="15.75" x14ac:dyDescent="0.25"/>
  <cols>
    <col min="1" max="1" width="23.125" bestFit="1" customWidth="1"/>
  </cols>
  <sheetData>
    <row r="3" spans="1:3" x14ac:dyDescent="0.25">
      <c r="A3" s="12" t="s">
        <v>1564</v>
      </c>
    </row>
    <row r="4" spans="1:3" x14ac:dyDescent="0.25">
      <c r="A4" s="30">
        <v>2.6265306122448981</v>
      </c>
    </row>
    <row r="6" spans="1:3" x14ac:dyDescent="0.25">
      <c r="A6" s="24" t="s">
        <v>1565</v>
      </c>
      <c r="B6" s="27">
        <f>GETPIVOTDATA("Job Satisfaction",$A$3)</f>
        <v>2.6265306122448981</v>
      </c>
      <c r="C6" s="20">
        <f>B6/4</f>
        <v>0.65663265306122454</v>
      </c>
    </row>
    <row r="7" spans="1:3" x14ac:dyDescent="0.25">
      <c r="A7" s="24" t="s">
        <v>1566</v>
      </c>
      <c r="B7" s="27">
        <f>4-B6</f>
        <v>1.3734693877551019</v>
      </c>
      <c r="C7" s="20">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2627F-75BF-4D73-B0DE-AF4DDF14B11D}">
  <dimension ref="A3:B9"/>
  <sheetViews>
    <sheetView workbookViewId="0">
      <selection activeCell="G17" sqref="G17"/>
    </sheetView>
  </sheetViews>
  <sheetFormatPr defaultRowHeight="15.75" x14ac:dyDescent="0.25"/>
  <cols>
    <col min="1" max="1" width="16.125" bestFit="1" customWidth="1"/>
    <col min="2" max="2" width="21.75" bestFit="1" customWidth="1"/>
  </cols>
  <sheetData>
    <row r="3" spans="1:2" x14ac:dyDescent="0.25">
      <c r="A3" s="11" t="s">
        <v>1554</v>
      </c>
      <c r="B3" s="12" t="s">
        <v>1557</v>
      </c>
    </row>
    <row r="4" spans="1:2" x14ac:dyDescent="0.25">
      <c r="A4" s="13" t="s">
        <v>134</v>
      </c>
      <c r="B4" s="12">
        <v>5</v>
      </c>
    </row>
    <row r="5" spans="1:2" x14ac:dyDescent="0.25">
      <c r="A5" s="14" t="s">
        <v>65</v>
      </c>
      <c r="B5" s="15">
        <v>31</v>
      </c>
    </row>
    <row r="6" spans="1:2" x14ac:dyDescent="0.25">
      <c r="A6" s="14" t="s">
        <v>55</v>
      </c>
      <c r="B6" s="15">
        <v>44</v>
      </c>
    </row>
    <row r="7" spans="1:2" x14ac:dyDescent="0.25">
      <c r="A7" s="14" t="s">
        <v>71</v>
      </c>
      <c r="B7" s="15">
        <v>58</v>
      </c>
    </row>
    <row r="8" spans="1:2" x14ac:dyDescent="0.25">
      <c r="A8" s="14" t="s">
        <v>77</v>
      </c>
      <c r="B8" s="15">
        <v>99</v>
      </c>
    </row>
    <row r="9" spans="1:2" x14ac:dyDescent="0.25">
      <c r="A9" s="16" t="s">
        <v>1555</v>
      </c>
      <c r="B9" s="1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46C59-5D30-4ADF-9174-0782213AE4FC}">
  <dimension ref="A3:E13"/>
  <sheetViews>
    <sheetView workbookViewId="0">
      <selection activeCell="E22" sqref="E22"/>
    </sheetView>
  </sheetViews>
  <sheetFormatPr defaultRowHeight="15.75" x14ac:dyDescent="0.25"/>
  <cols>
    <col min="1" max="1" width="22.875" bestFit="1" customWidth="1"/>
    <col min="2" max="2" width="21.75" bestFit="1" customWidth="1"/>
    <col min="4" max="4" width="22.875" bestFit="1" customWidth="1"/>
  </cols>
  <sheetData>
    <row r="3" spans="1:5" x14ac:dyDescent="0.25">
      <c r="A3" s="11" t="s">
        <v>1554</v>
      </c>
      <c r="B3" s="12" t="s">
        <v>1557</v>
      </c>
      <c r="D3" s="24" t="s">
        <v>9</v>
      </c>
      <c r="E3" s="24" t="s">
        <v>1567</v>
      </c>
    </row>
    <row r="4" spans="1:5" x14ac:dyDescent="0.25">
      <c r="A4" s="13" t="s">
        <v>83</v>
      </c>
      <c r="B4" s="12">
        <v>9</v>
      </c>
      <c r="D4" s="13" t="s">
        <v>83</v>
      </c>
      <c r="E4">
        <f>GETPIVOTDATA("CF_attrition count",$A$3,"Job Role",A4)</f>
        <v>9</v>
      </c>
    </row>
    <row r="5" spans="1:5" x14ac:dyDescent="0.25">
      <c r="A5" s="14" t="s">
        <v>163</v>
      </c>
      <c r="B5" s="15">
        <v>12</v>
      </c>
      <c r="D5" s="14" t="s">
        <v>163</v>
      </c>
      <c r="E5">
        <f t="shared" ref="E5:E12" si="0">GETPIVOTDATA("CF_attrition count",$A$3,"Job Role",A5)</f>
        <v>12</v>
      </c>
    </row>
    <row r="6" spans="1:5" x14ac:dyDescent="0.25">
      <c r="A6" s="14" t="s">
        <v>68</v>
      </c>
      <c r="B6" s="15">
        <v>62</v>
      </c>
      <c r="D6" s="14" t="s">
        <v>68</v>
      </c>
      <c r="E6">
        <f t="shared" si="0"/>
        <v>62</v>
      </c>
    </row>
    <row r="7" spans="1:5" x14ac:dyDescent="0.25">
      <c r="A7" s="14" t="s">
        <v>95</v>
      </c>
      <c r="B7" s="15">
        <v>5</v>
      </c>
      <c r="D7" s="14" t="s">
        <v>95</v>
      </c>
      <c r="E7">
        <f t="shared" si="0"/>
        <v>5</v>
      </c>
    </row>
    <row r="8" spans="1:5" x14ac:dyDescent="0.25">
      <c r="A8" s="14" t="s">
        <v>81</v>
      </c>
      <c r="B8" s="15">
        <v>10</v>
      </c>
      <c r="D8" s="14" t="s">
        <v>81</v>
      </c>
      <c r="E8">
        <f t="shared" si="0"/>
        <v>10</v>
      </c>
    </row>
    <row r="9" spans="1:5" x14ac:dyDescent="0.25">
      <c r="A9" s="14" t="s">
        <v>101</v>
      </c>
      <c r="B9" s="15">
        <v>2</v>
      </c>
      <c r="D9" s="14" t="s">
        <v>101</v>
      </c>
      <c r="E9">
        <f t="shared" si="0"/>
        <v>2</v>
      </c>
    </row>
    <row r="10" spans="1:5" x14ac:dyDescent="0.25">
      <c r="A10" s="14" t="s">
        <v>63</v>
      </c>
      <c r="B10" s="15">
        <v>47</v>
      </c>
      <c r="D10" s="14" t="s">
        <v>63</v>
      </c>
      <c r="E10">
        <f t="shared" si="0"/>
        <v>47</v>
      </c>
    </row>
    <row r="11" spans="1:5" x14ac:dyDescent="0.25">
      <c r="A11" s="14" t="s">
        <v>52</v>
      </c>
      <c r="B11" s="15">
        <v>57</v>
      </c>
      <c r="D11" s="14" t="s">
        <v>52</v>
      </c>
      <c r="E11">
        <f t="shared" si="0"/>
        <v>57</v>
      </c>
    </row>
    <row r="12" spans="1:5" x14ac:dyDescent="0.25">
      <c r="A12" s="14" t="s">
        <v>99</v>
      </c>
      <c r="B12" s="15">
        <v>33</v>
      </c>
      <c r="D12" s="14" t="s">
        <v>99</v>
      </c>
      <c r="E12">
        <f t="shared" si="0"/>
        <v>33</v>
      </c>
    </row>
    <row r="13" spans="1:5" x14ac:dyDescent="0.25">
      <c r="A13" s="16" t="s">
        <v>1555</v>
      </c>
      <c r="B13" s="17">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7A86-EF80-4090-9C0B-8152DBE61E4D}">
  <dimension ref="A3:B7"/>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1" t="s">
        <v>1554</v>
      </c>
      <c r="B3" s="12" t="s">
        <v>1557</v>
      </c>
    </row>
    <row r="4" spans="1:2" x14ac:dyDescent="0.25">
      <c r="A4" s="13" t="s">
        <v>161</v>
      </c>
      <c r="B4" s="31">
        <v>5.0632911392405063E-2</v>
      </c>
    </row>
    <row r="5" spans="1:2" x14ac:dyDescent="0.25">
      <c r="A5" s="14" t="s">
        <v>60</v>
      </c>
      <c r="B5" s="32">
        <v>0.56118143459915615</v>
      </c>
    </row>
    <row r="6" spans="1:2" x14ac:dyDescent="0.25">
      <c r="A6" s="14" t="s">
        <v>48</v>
      </c>
      <c r="B6" s="32">
        <v>0.3881856540084388</v>
      </c>
    </row>
    <row r="7" spans="1:2" x14ac:dyDescent="0.25">
      <c r="A7" s="16" t="s">
        <v>1555</v>
      </c>
      <c r="B7" s="3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B2AD-59C6-4988-AF8E-D9CCD742A7F2}">
  <dimension ref="A3:B9"/>
  <sheetViews>
    <sheetView workbookViewId="0">
      <selection activeCell="B21" sqref="B21"/>
    </sheetView>
  </sheetViews>
  <sheetFormatPr defaultRowHeight="15.75" x14ac:dyDescent="0.25"/>
  <cols>
    <col min="1" max="1" width="12.125" bestFit="1" customWidth="1"/>
    <col min="2" max="2" width="21.75" bestFit="1" customWidth="1"/>
    <col min="3" max="44" width="2.875" bestFit="1" customWidth="1"/>
    <col min="45" max="45" width="10.375" bestFit="1" customWidth="1"/>
  </cols>
  <sheetData>
    <row r="3" spans="1:2" x14ac:dyDescent="0.25">
      <c r="A3" s="11" t="s">
        <v>1554</v>
      </c>
      <c r="B3" s="12" t="s">
        <v>1557</v>
      </c>
    </row>
    <row r="4" spans="1:2" x14ac:dyDescent="0.25">
      <c r="A4" s="13" t="s">
        <v>69</v>
      </c>
      <c r="B4" s="12">
        <v>112</v>
      </c>
    </row>
    <row r="5" spans="1:2" x14ac:dyDescent="0.25">
      <c r="A5" s="14" t="s">
        <v>46</v>
      </c>
      <c r="B5" s="15">
        <v>51</v>
      </c>
    </row>
    <row r="6" spans="1:2" x14ac:dyDescent="0.25">
      <c r="A6" s="14" t="s">
        <v>92</v>
      </c>
      <c r="B6" s="15">
        <v>38</v>
      </c>
    </row>
    <row r="7" spans="1:2" x14ac:dyDescent="0.25">
      <c r="A7" s="14" t="s">
        <v>58</v>
      </c>
      <c r="B7" s="15">
        <v>25</v>
      </c>
    </row>
    <row r="8" spans="1:2" x14ac:dyDescent="0.25">
      <c r="A8" s="14" t="s">
        <v>75</v>
      </c>
      <c r="B8" s="15">
        <v>11</v>
      </c>
    </row>
    <row r="9" spans="1:2" x14ac:dyDescent="0.25">
      <c r="A9" s="16" t="s">
        <v>1555</v>
      </c>
      <c r="B9" s="1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A1A07-DA00-450E-8A77-1C67C2B43618}">
  <dimension ref="A3:E7"/>
  <sheetViews>
    <sheetView workbookViewId="0">
      <selection activeCell="D19" sqref="D19"/>
    </sheetView>
  </sheetViews>
  <sheetFormatPr defaultRowHeight="15.75" x14ac:dyDescent="0.25"/>
  <cols>
    <col min="1" max="1" width="12.125" bestFit="1" customWidth="1"/>
    <col min="2" max="3" width="15" bestFit="1" customWidth="1"/>
    <col min="4" max="4" width="12.25" bestFit="1" customWidth="1"/>
  </cols>
  <sheetData>
    <row r="3" spans="1:5" x14ac:dyDescent="0.25">
      <c r="A3" s="11" t="s">
        <v>1554</v>
      </c>
      <c r="B3" s="12" t="s">
        <v>1568</v>
      </c>
    </row>
    <row r="4" spans="1:5" x14ac:dyDescent="0.25">
      <c r="A4" s="13" t="s">
        <v>79</v>
      </c>
      <c r="B4" s="12">
        <v>5</v>
      </c>
      <c r="D4" s="24" t="s">
        <v>10</v>
      </c>
      <c r="E4" s="24" t="s">
        <v>0</v>
      </c>
    </row>
    <row r="5" spans="1:5" x14ac:dyDescent="0.25">
      <c r="A5" s="14" t="s">
        <v>64</v>
      </c>
      <c r="B5" s="15">
        <v>6</v>
      </c>
      <c r="D5" s="13" t="s">
        <v>79</v>
      </c>
      <c r="E5">
        <f>GETPIVOTDATA("Attrition",$A$3,"Marital Status","Divorced")</f>
        <v>5</v>
      </c>
    </row>
    <row r="6" spans="1:5" x14ac:dyDescent="0.25">
      <c r="A6" s="14" t="s">
        <v>53</v>
      </c>
      <c r="B6" s="15">
        <v>5</v>
      </c>
      <c r="D6" s="14" t="s">
        <v>53</v>
      </c>
      <c r="E6">
        <f>GETPIVOTDATA("Attrition",$A$3,"Marital Status","Single")</f>
        <v>5</v>
      </c>
    </row>
    <row r="7" spans="1:5" x14ac:dyDescent="0.25">
      <c r="A7" s="16" t="s">
        <v>1555</v>
      </c>
      <c r="B7" s="17">
        <v>16</v>
      </c>
      <c r="D7" s="14" t="s">
        <v>64</v>
      </c>
      <c r="E7">
        <f>GETPIVOTDATA("Attrition",$A$3,"Marital Status","Married")</f>
        <v>6</v>
      </c>
    </row>
  </sheetData>
  <sortState xmlns:xlrd2="http://schemas.microsoft.com/office/spreadsheetml/2017/richdata2" ref="D5:E7">
    <sortCondition ref="E5:E7"/>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D6E91-C3C9-4E25-95DA-D1C62F882B62}">
  <dimension ref="A3:C20"/>
  <sheetViews>
    <sheetView workbookViewId="0">
      <selection activeCell="A3" sqref="A3"/>
    </sheetView>
  </sheetViews>
  <sheetFormatPr defaultRowHeight="15.75" x14ac:dyDescent="0.25"/>
  <sheetData>
    <row r="3" spans="1:3" x14ac:dyDescent="0.25">
      <c r="A3" s="2"/>
      <c r="B3" s="3"/>
      <c r="C3" s="4"/>
    </row>
    <row r="4" spans="1:3" x14ac:dyDescent="0.25">
      <c r="A4" s="5"/>
      <c r="B4" s="6"/>
      <c r="C4" s="7"/>
    </row>
    <row r="5" spans="1:3" x14ac:dyDescent="0.25">
      <c r="A5" s="5"/>
      <c r="B5" s="6"/>
      <c r="C5" s="7"/>
    </row>
    <row r="6" spans="1:3" x14ac:dyDescent="0.25">
      <c r="A6" s="5"/>
      <c r="B6" s="6"/>
      <c r="C6" s="7"/>
    </row>
    <row r="7" spans="1:3" x14ac:dyDescent="0.25">
      <c r="A7" s="5"/>
      <c r="B7" s="6"/>
      <c r="C7" s="7"/>
    </row>
    <row r="8" spans="1:3" x14ac:dyDescent="0.25">
      <c r="A8" s="5"/>
      <c r="B8" s="6"/>
      <c r="C8" s="7"/>
    </row>
    <row r="9" spans="1:3" x14ac:dyDescent="0.25">
      <c r="A9" s="5"/>
      <c r="B9" s="6"/>
      <c r="C9" s="7"/>
    </row>
    <row r="10" spans="1:3" x14ac:dyDescent="0.25">
      <c r="A10" s="5"/>
      <c r="B10" s="6"/>
      <c r="C10" s="7"/>
    </row>
    <row r="11" spans="1:3" x14ac:dyDescent="0.25">
      <c r="A11" s="5"/>
      <c r="B11" s="6"/>
      <c r="C11" s="7"/>
    </row>
    <row r="12" spans="1:3" x14ac:dyDescent="0.25">
      <c r="A12" s="5"/>
      <c r="B12" s="6"/>
      <c r="C12" s="7"/>
    </row>
    <row r="13" spans="1:3" x14ac:dyDescent="0.25">
      <c r="A13" s="5"/>
      <c r="B13" s="6"/>
      <c r="C13" s="7"/>
    </row>
    <row r="14" spans="1:3" x14ac:dyDescent="0.25">
      <c r="A14" s="5"/>
      <c r="B14" s="6"/>
      <c r="C14" s="7"/>
    </row>
    <row r="15" spans="1:3" x14ac:dyDescent="0.25">
      <c r="A15" s="5"/>
      <c r="B15" s="6"/>
      <c r="C15" s="7"/>
    </row>
    <row r="16" spans="1:3" x14ac:dyDescent="0.25">
      <c r="A16" s="5"/>
      <c r="B16" s="6"/>
      <c r="C16" s="7"/>
    </row>
    <row r="17" spans="1:3" x14ac:dyDescent="0.25">
      <c r="A17" s="5"/>
      <c r="B17" s="6"/>
      <c r="C17" s="7"/>
    </row>
    <row r="18" spans="1:3" x14ac:dyDescent="0.25">
      <c r="A18" s="5"/>
      <c r="B18" s="6"/>
      <c r="C18" s="7"/>
    </row>
    <row r="19" spans="1:3" x14ac:dyDescent="0.25">
      <c r="A19" s="5"/>
      <c r="B19" s="6"/>
      <c r="C19" s="7"/>
    </row>
    <row r="20" spans="1:3" x14ac:dyDescent="0.25">
      <c r="A20" s="8"/>
      <c r="B20" s="9"/>
      <c r="C20"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B36"/>
  <sheetViews>
    <sheetView tabSelected="1" workbookViewId="0">
      <selection activeCell="C20" sqref="C20"/>
    </sheetView>
  </sheetViews>
  <sheetFormatPr defaultColWidth="11.25" defaultRowHeight="15" customHeight="1" x14ac:dyDescent="0.25"/>
  <cols>
    <col min="1" max="26" width="8.5" customWidth="1"/>
  </cols>
  <sheetData>
    <row r="1" spans="1:28" ht="15.75" x14ac:dyDescent="0.25">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row>
    <row r="2" spans="1:28"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row>
    <row r="3" spans="1:28" ht="15.75" x14ac:dyDescent="0.25">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row>
    <row r="4" spans="1:28" ht="15.75" x14ac:dyDescent="0.25">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row>
    <row r="5" spans="1:28" ht="15.75" x14ac:dyDescent="0.2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row>
    <row r="6" spans="1:28" ht="15.75" x14ac:dyDescent="0.25">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row>
    <row r="7" spans="1:28" ht="15.75" x14ac:dyDescent="0.25">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8" ht="15.75" x14ac:dyDescent="0.25">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row>
    <row r="9" spans="1:28" ht="15.75" x14ac:dyDescent="0.25">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row>
    <row r="10" spans="1:28" ht="15.75" x14ac:dyDescent="0.25">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row>
    <row r="11" spans="1:28" ht="15.75" x14ac:dyDescent="0.25">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row>
    <row r="12" spans="1:28" ht="15.75" x14ac:dyDescent="0.25">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row>
    <row r="13" spans="1:28" ht="15.75" x14ac:dyDescent="0.25">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row>
    <row r="14" spans="1:28" ht="15.75" x14ac:dyDescent="0.25">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row>
    <row r="15" spans="1:28" ht="15.75" x14ac:dyDescent="0.2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row>
    <row r="16" spans="1:28" ht="15.75" x14ac:dyDescent="0.25">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row>
    <row r="17" spans="1:28" ht="15.75" x14ac:dyDescent="0.25">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row>
    <row r="18" spans="1:28" ht="15.75" x14ac:dyDescent="0.25">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row>
    <row r="19" spans="1:28" ht="15.75" x14ac:dyDescent="0.25">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row>
    <row r="20" spans="1:28" ht="15.75" x14ac:dyDescent="0.25">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row>
    <row r="21" spans="1:28" ht="15" customHeight="1" x14ac:dyDescent="0.25">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row>
    <row r="22" spans="1:28" ht="15" customHeight="1" x14ac:dyDescent="0.25">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row>
    <row r="23" spans="1:28" ht="15" customHeight="1" x14ac:dyDescent="0.25">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row>
    <row r="24" spans="1:28" ht="15" customHeight="1" x14ac:dyDescent="0.25">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row>
    <row r="25" spans="1:28" ht="15" customHeight="1" x14ac:dyDescent="0.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row>
    <row r="26" spans="1:28" ht="15" customHeight="1" x14ac:dyDescent="0.25">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row r="27" spans="1:28" ht="15" customHeight="1" x14ac:dyDescent="0.25">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row>
    <row r="28" spans="1:28" ht="15" customHeight="1" x14ac:dyDescent="0.25">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row>
    <row r="29" spans="1:28" ht="15" customHeight="1" x14ac:dyDescent="0.25">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row>
    <row r="30" spans="1:28" ht="15" customHeight="1" x14ac:dyDescent="0.25">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row>
    <row r="31" spans="1:28" ht="15" customHeight="1" x14ac:dyDescent="0.25">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row>
    <row r="32" spans="1:28" ht="15" customHeight="1" x14ac:dyDescent="0.25">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row>
    <row r="33" spans="1:28" ht="15" customHeight="1" x14ac:dyDescent="0.25">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row>
    <row r="34" spans="1:28" ht="15" customHeight="1" x14ac:dyDescent="0.25">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row>
    <row r="35" spans="1:28" ht="15" customHeight="1" x14ac:dyDescent="0.2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row>
    <row r="36" spans="1:28" ht="15" customHeight="1" x14ac:dyDescent="0.25">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G26" sqref="G26"/>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Q1 Total emp</vt:lpstr>
      <vt:lpstr>Q2 Gender</vt:lpstr>
      <vt:lpstr>Q3 Rating</vt:lpstr>
      <vt:lpstr>Q4 Education By Attrition</vt:lpstr>
      <vt:lpstr>Q5 Attrition by Job</vt:lpstr>
      <vt:lpstr>Q6 Dept wise Attrition</vt:lpstr>
      <vt:lpstr>Q7 Attrition by Age Group</vt:lpstr>
      <vt:lpstr>Q8 Marital Status</vt:lpstr>
      <vt:lpstr>Slicer</vt:lpstr>
      <vt:lpstr>Dashboard</vt:lpstr>
      <vt:lpstr>Data</vt:lpstr>
      <vt:lpstr>aemp</vt:lpstr>
      <vt:lpstr>arate</vt:lpstr>
      <vt:lpstr>attcount</vt:lpstr>
      <vt:lpstr>avg</vt:lpstr>
      <vt:lpstr>female</vt:lpstr>
      <vt:lpstr>male</vt:lpstr>
      <vt:lpstr>RATING</vt:lpstr>
      <vt:lpstr>totalemp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Manish Kumar</cp:lastModifiedBy>
  <dcterms:created xsi:type="dcterms:W3CDTF">2022-12-29T16:02:46Z</dcterms:created>
  <dcterms:modified xsi:type="dcterms:W3CDTF">2024-02-07T10:05:21Z</dcterms:modified>
</cp:coreProperties>
</file>