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8"/>
  <workbookPr filterPrivacy="1" defaultThemeVersion="124226"/>
  <xr:revisionPtr revIDLastSave="1" documentId="8_{4D2CD594-6BBB-431A-A1A8-0D2AB444CF06}" xr6:coauthVersionLast="47" xr6:coauthVersionMax="47" xr10:uidLastSave="{398AE4AD-784E-4E21-9CC8-359CBD6AE6A8}"/>
  <bookViews>
    <workbookView xWindow="-108" yWindow="-108" windowWidth="23256" windowHeight="12456" xr2:uid="{00000000-000D-0000-FFFF-FFFF00000000}"/>
  </bookViews>
  <sheets>
    <sheet name="Pugh Matrix" sheetId="3" r:id="rId1"/>
  </sheets>
  <definedNames>
    <definedName name="_xlnm.Print_Area" localSheetId="0">'Pugh Matrix'!$A$1:$M$28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3" l="1"/>
  <c r="H19" i="3"/>
  <c r="G19" i="3"/>
  <c r="F19" i="3"/>
  <c r="E19" i="3"/>
  <c r="K17" i="3"/>
  <c r="L17" i="3" s="1"/>
  <c r="K16" i="3"/>
  <c r="L16" i="3" s="1"/>
  <c r="K15" i="3"/>
  <c r="L15" i="3" s="1"/>
  <c r="K14" i="3"/>
  <c r="K13" i="3"/>
  <c r="K12" i="3"/>
  <c r="K11" i="3"/>
  <c r="K10" i="3"/>
  <c r="K9" i="3"/>
  <c r="L14" i="3" l="1"/>
  <c r="I20" i="3"/>
  <c r="H20" i="3"/>
  <c r="L11" i="3"/>
  <c r="L13" i="3"/>
  <c r="E20" i="3"/>
  <c r="L12" i="3"/>
  <c r="L10" i="3"/>
  <c r="G20" i="3"/>
  <c r="L9" i="3"/>
  <c r="F20" i="3"/>
</calcChain>
</file>

<file path=xl/sharedStrings.xml><?xml version="1.0" encoding="utf-8"?>
<sst xmlns="http://schemas.openxmlformats.org/spreadsheetml/2006/main" count="53" uniqueCount="36">
  <si>
    <r>
      <rPr>
        <b/>
        <sz val="24"/>
        <color rgb="FF000000"/>
        <rFont val="Calibri"/>
      </rPr>
      <t xml:space="preserve">Pugh Matrix - </t>
    </r>
    <r>
      <rPr>
        <sz val="24"/>
        <color rgb="FF009ED6"/>
        <rFont val="Calibri"/>
      </rPr>
      <t>Decision Matrix (Motion Tracking)</t>
    </r>
  </si>
  <si>
    <t>Project Title:</t>
  </si>
  <si>
    <t>Motion tracking to quantify population fitness and health in spermatozoa (02/11/2023)</t>
  </si>
  <si>
    <t>Alternatives</t>
  </si>
  <si>
    <t>Criteria</t>
  </si>
  <si>
    <t>Baseline</t>
  </si>
  <si>
    <t>Sperm viability testing</t>
  </si>
  <si>
    <t>Computer-assisted semen analysis (CASA)</t>
  </si>
  <si>
    <t>machine learning &amp; AI methods</t>
  </si>
  <si>
    <t>microscopy of sample</t>
  </si>
  <si>
    <t xml:space="preserve"> Test for capacitation</t>
  </si>
  <si>
    <t>Totals</t>
  </si>
  <si>
    <t>Rank</t>
  </si>
  <si>
    <t xml:space="preserve"> </t>
  </si>
  <si>
    <t>Effectiveness</t>
  </si>
  <si>
    <t>+</t>
  </si>
  <si>
    <t>Better than baseline</t>
  </si>
  <si>
    <t xml:space="preserve">Time duration </t>
  </si>
  <si>
    <t>−</t>
  </si>
  <si>
    <t>About the same</t>
  </si>
  <si>
    <t>Cost/affordability</t>
  </si>
  <si>
    <r>
      <rPr>
        <b/>
        <sz val="14"/>
        <color rgb="FFFF0000"/>
        <rFont val="Calibri"/>
        <family val="2"/>
      </rPr>
      <t>−</t>
    </r>
  </si>
  <si>
    <t>Worse than baseline</t>
  </si>
  <si>
    <t xml:space="preserve">Accuracy/ reliability </t>
  </si>
  <si>
    <t>Symbols</t>
  </si>
  <si>
    <t>Relationship</t>
  </si>
  <si>
    <t>Value</t>
  </si>
  <si>
    <t>functionality</t>
  </si>
  <si>
    <t>Accessibility</t>
  </si>
  <si>
    <t xml:space="preserve">Totals </t>
  </si>
  <si>
    <t xml:space="preserve">Rank </t>
  </si>
  <si>
    <t>Comments/Conclusion:</t>
  </si>
  <si>
    <t xml:space="preserve">The above Pugh matrix displays 5 potential methods for analysing fertility rates in sperm samples. A summation of the above criteria suggests that the two solutions with the </t>
  </si>
  <si>
    <t>greatest theoretical potential are CASA and Machine learning methods, current technology does not encompass the full potential of these methods.</t>
  </si>
  <si>
    <t>As indicated by the matrix the ability to produce more reliable results over a shorter run time correlates posatively with customer requirements.</t>
  </si>
  <si>
    <t>Continuous Improvement Toolkit . www.citoolkit.com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</si>
</sst>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16"/>
      <color rgb="FF0000CC"/>
      <name val="Calibri"/>
      <family val="2"/>
      <scheme val="minor"/>
    </font>
    <font>
      <sz val="9"/>
      <color indexed="55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0" tint="-0.14999847407452621"/>
      <name val="Calibri"/>
      <family val="2"/>
      <scheme val="minor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b/>
      <sz val="14"/>
      <color rgb="FF009900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0000"/>
      <name val="Calibri"/>
      <family val="2"/>
    </font>
    <font>
      <b/>
      <sz val="9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</font>
    <font>
      <b/>
      <sz val="24"/>
      <color rgb="FF000000"/>
      <name val="Calibri"/>
    </font>
    <font>
      <sz val="24"/>
      <color rgb="FF009ED6"/>
      <name val="Calibri"/>
    </font>
    <font>
      <b/>
      <sz val="24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/>
      <right/>
      <top/>
      <bottom style="medium">
        <color rgb="FF97B0C8"/>
      </bottom>
      <diagonal/>
    </border>
  </borders>
  <cellStyleXfs count="2">
    <xf numFmtId="0" fontId="0" fillId="0" borderId="0"/>
    <xf numFmtId="0" fontId="1" fillId="0" borderId="0" applyProtection="0"/>
  </cellStyleXfs>
  <cellXfs count="81">
    <xf numFmtId="0" fontId="0" fillId="0" borderId="0" xfId="0"/>
    <xf numFmtId="0" fontId="2" fillId="4" borderId="31" xfId="0" applyFont="1" applyFill="1" applyBorder="1" applyAlignment="1" applyProtection="1">
      <alignment vertical="center"/>
      <protection locked="0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 textRotation="90"/>
    </xf>
    <xf numFmtId="0" fontId="2" fillId="2" borderId="0" xfId="0" applyFont="1" applyFill="1" applyAlignment="1">
      <alignment horizontal="right" vertical="center"/>
    </xf>
    <xf numFmtId="0" fontId="2" fillId="4" borderId="32" xfId="0" applyFont="1" applyFill="1" applyBorder="1" applyAlignment="1">
      <alignment vertical="center"/>
    </xf>
    <xf numFmtId="0" fontId="2" fillId="4" borderId="33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2" fillId="2" borderId="11" xfId="0" applyFont="1" applyFill="1" applyBorder="1" applyAlignment="1">
      <alignment vertical="center" textRotation="90"/>
    </xf>
    <xf numFmtId="0" fontId="6" fillId="2" borderId="34" xfId="0" applyFont="1" applyFill="1" applyBorder="1" applyAlignment="1">
      <alignment vertical="center"/>
    </xf>
    <xf numFmtId="0" fontId="6" fillId="2" borderId="22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2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 textRotation="90"/>
    </xf>
    <xf numFmtId="0" fontId="6" fillId="5" borderId="10" xfId="0" applyFont="1" applyFill="1" applyBorder="1" applyAlignment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6" fillId="2" borderId="2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3" fillId="2" borderId="20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3" fillId="2" borderId="1" xfId="0" quotePrefix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6" fillId="2" borderId="1" xfId="0" quotePrefix="1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right" vertical="center"/>
    </xf>
    <xf numFmtId="0" fontId="2" fillId="2" borderId="23" xfId="0" applyFont="1" applyFill="1" applyBorder="1" applyAlignment="1">
      <alignment vertical="center"/>
    </xf>
    <xf numFmtId="1" fontId="2" fillId="2" borderId="4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9" fillId="2" borderId="0" xfId="0" applyFont="1" applyFill="1"/>
    <xf numFmtId="0" fontId="12" fillId="2" borderId="0" xfId="0" quotePrefix="1" applyFont="1" applyFill="1" applyAlignment="1">
      <alignment vertical="center"/>
    </xf>
    <xf numFmtId="1" fontId="12" fillId="8" borderId="1" xfId="0" applyNumberFormat="1" applyFont="1" applyFill="1" applyBorder="1" applyAlignment="1">
      <alignment horizontal="center" vertical="center"/>
    </xf>
    <xf numFmtId="1" fontId="12" fillId="8" borderId="1" xfId="0" quotePrefix="1" applyNumberFormat="1" applyFont="1" applyFill="1" applyBorder="1" applyAlignment="1">
      <alignment horizontal="center" vertical="center"/>
    </xf>
    <xf numFmtId="0" fontId="10" fillId="4" borderId="27" xfId="0" applyFont="1" applyFill="1" applyBorder="1" applyAlignment="1" applyProtection="1">
      <alignment vertical="center"/>
      <protection locked="0"/>
    </xf>
    <xf numFmtId="0" fontId="2" fillId="4" borderId="28" xfId="0" applyFont="1" applyFill="1" applyBorder="1" applyAlignment="1" applyProtection="1">
      <alignment vertical="center"/>
      <protection locked="0"/>
    </xf>
    <xf numFmtId="0" fontId="2" fillId="4" borderId="29" xfId="0" applyFont="1" applyFill="1" applyBorder="1" applyAlignment="1" applyProtection="1">
      <alignment vertical="center"/>
      <protection locked="0"/>
    </xf>
    <xf numFmtId="0" fontId="10" fillId="4" borderId="35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2" fillId="4" borderId="36" xfId="0" applyFont="1" applyFill="1" applyBorder="1" applyAlignment="1" applyProtection="1">
      <alignment vertical="center"/>
      <protection locked="0"/>
    </xf>
    <xf numFmtId="0" fontId="10" fillId="4" borderId="24" xfId="0" applyFont="1" applyFill="1" applyBorder="1" applyAlignment="1" applyProtection="1">
      <alignment vertical="center"/>
      <protection locked="0"/>
    </xf>
    <xf numFmtId="0" fontId="2" fillId="4" borderId="25" xfId="0" applyFont="1" applyFill="1" applyBorder="1" applyAlignment="1" applyProtection="1">
      <alignment vertical="center"/>
      <protection locked="0"/>
    </xf>
    <xf numFmtId="0" fontId="2" fillId="4" borderId="26" xfId="0" applyFont="1" applyFill="1" applyBorder="1" applyAlignment="1" applyProtection="1">
      <alignment vertical="center"/>
      <protection locked="0"/>
    </xf>
    <xf numFmtId="0" fontId="18" fillId="2" borderId="0" xfId="0" applyFont="1" applyFill="1"/>
    <xf numFmtId="0" fontId="19" fillId="2" borderId="0" xfId="0" applyFont="1" applyFill="1" applyAlignment="1">
      <alignment vertical="center"/>
    </xf>
    <xf numFmtId="0" fontId="19" fillId="2" borderId="0" xfId="0" quotePrefix="1" applyFont="1" applyFill="1" applyAlignment="1">
      <alignment vertical="center"/>
    </xf>
    <xf numFmtId="0" fontId="6" fillId="2" borderId="12" xfId="0" applyFont="1" applyFill="1" applyBorder="1" applyAlignment="1">
      <alignment vertical="center"/>
    </xf>
    <xf numFmtId="0" fontId="7" fillId="9" borderId="3" xfId="0" applyFont="1" applyFill="1" applyBorder="1" applyAlignment="1" applyProtection="1">
      <alignment horizont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vertical="top"/>
    </xf>
    <xf numFmtId="0" fontId="21" fillId="10" borderId="37" xfId="0" applyFont="1" applyFill="1" applyBorder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20" fillId="3" borderId="0" xfId="1" applyFont="1" applyFill="1" applyAlignment="1" applyProtection="1">
      <alignment horizontal="center" vertical="center"/>
    </xf>
    <xf numFmtId="0" fontId="24" fillId="2" borderId="0" xfId="0" applyFont="1" applyFill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6">
    <dxf>
      <font>
        <b/>
        <i val="0"/>
        <color rgb="FF0000CC"/>
      </font>
    </dxf>
    <dxf>
      <font>
        <color theme="0" tint="-0.34998626667073579"/>
      </font>
    </dxf>
    <dxf>
      <font>
        <b/>
        <i val="0"/>
        <color rgb="FF0000CC"/>
      </font>
    </dxf>
    <dxf>
      <font>
        <color theme="0" tint="-0.34998626667073579"/>
      </font>
    </dxf>
    <dxf>
      <font>
        <color rgb="FF009900"/>
      </font>
    </dxf>
    <dxf>
      <font>
        <color rgb="FFFF0000"/>
      </font>
    </dxf>
  </dxfs>
  <tableStyles count="0" defaultTableStyle="TableStyleMedium9" defaultPivotStyle="PivotStyleLight16"/>
  <colors>
    <mruColors>
      <color rgb="FF0000CC"/>
      <color rgb="FFCCFFFF"/>
      <color rgb="FFEAEAEA"/>
      <color rgb="FFDDDDDD"/>
      <color rgb="FF009900"/>
      <color rgb="FFFFFFC1"/>
      <color rgb="FFFFFF99"/>
      <color rgb="FF009ED6"/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showGridLines="0" tabSelected="1" zoomScale="97" zoomScaleNormal="97" workbookViewId="0">
      <selection activeCell="O6" sqref="O6"/>
    </sheetView>
  </sheetViews>
  <sheetFormatPr defaultRowHeight="12"/>
  <cols>
    <col min="1" max="1" width="2.7109375" style="7" customWidth="1"/>
    <col min="2" max="2" width="33.7109375" style="33" customWidth="1"/>
    <col min="3" max="3" width="12.7109375" style="7" customWidth="1"/>
    <col min="4" max="4" width="0.42578125" style="7" customWidth="1"/>
    <col min="5" max="9" width="12.7109375" style="7" customWidth="1"/>
    <col min="10" max="10" width="0.42578125" style="7" customWidth="1"/>
    <col min="11" max="12" width="7.7109375" style="7" customWidth="1"/>
    <col min="13" max="13" width="4.7109375" style="7" customWidth="1"/>
    <col min="14" max="14" width="9.7109375" style="7" customWidth="1"/>
    <col min="15" max="15" width="17.7109375" style="7" bestFit="1" customWidth="1"/>
    <col min="16" max="16" width="9.7109375" style="7" customWidth="1"/>
    <col min="17" max="243" width="9.140625" style="7"/>
    <col min="244" max="246" width="3" style="7" customWidth="1"/>
    <col min="247" max="266" width="5.7109375" style="7" customWidth="1"/>
    <col min="267" max="267" width="13.85546875" style="7" customWidth="1"/>
    <col min="268" max="268" width="19.42578125" style="7" customWidth="1"/>
    <col min="269" max="499" width="9.140625" style="7"/>
    <col min="500" max="502" width="3" style="7" customWidth="1"/>
    <col min="503" max="522" width="5.7109375" style="7" customWidth="1"/>
    <col min="523" max="523" width="13.85546875" style="7" customWidth="1"/>
    <col min="524" max="524" width="19.42578125" style="7" customWidth="1"/>
    <col min="525" max="755" width="9.140625" style="7"/>
    <col min="756" max="758" width="3" style="7" customWidth="1"/>
    <col min="759" max="778" width="5.7109375" style="7" customWidth="1"/>
    <col min="779" max="779" width="13.85546875" style="7" customWidth="1"/>
    <col min="780" max="780" width="19.42578125" style="7" customWidth="1"/>
    <col min="781" max="1011" width="9.140625" style="7"/>
    <col min="1012" max="1014" width="3" style="7" customWidth="1"/>
    <col min="1015" max="1034" width="5.7109375" style="7" customWidth="1"/>
    <col min="1035" max="1035" width="13.85546875" style="7" customWidth="1"/>
    <col min="1036" max="1036" width="19.42578125" style="7" customWidth="1"/>
    <col min="1037" max="1267" width="9.140625" style="7"/>
    <col min="1268" max="1270" width="3" style="7" customWidth="1"/>
    <col min="1271" max="1290" width="5.7109375" style="7" customWidth="1"/>
    <col min="1291" max="1291" width="13.85546875" style="7" customWidth="1"/>
    <col min="1292" max="1292" width="19.42578125" style="7" customWidth="1"/>
    <col min="1293" max="1523" width="9.140625" style="7"/>
    <col min="1524" max="1526" width="3" style="7" customWidth="1"/>
    <col min="1527" max="1546" width="5.7109375" style="7" customWidth="1"/>
    <col min="1547" max="1547" width="13.85546875" style="7" customWidth="1"/>
    <col min="1548" max="1548" width="19.42578125" style="7" customWidth="1"/>
    <col min="1549" max="1779" width="9.140625" style="7"/>
    <col min="1780" max="1782" width="3" style="7" customWidth="1"/>
    <col min="1783" max="1802" width="5.7109375" style="7" customWidth="1"/>
    <col min="1803" max="1803" width="13.85546875" style="7" customWidth="1"/>
    <col min="1804" max="1804" width="19.42578125" style="7" customWidth="1"/>
    <col min="1805" max="2035" width="9.140625" style="7"/>
    <col min="2036" max="2038" width="3" style="7" customWidth="1"/>
    <col min="2039" max="2058" width="5.7109375" style="7" customWidth="1"/>
    <col min="2059" max="2059" width="13.85546875" style="7" customWidth="1"/>
    <col min="2060" max="2060" width="19.42578125" style="7" customWidth="1"/>
    <col min="2061" max="2291" width="9.140625" style="7"/>
    <col min="2292" max="2294" width="3" style="7" customWidth="1"/>
    <col min="2295" max="2314" width="5.7109375" style="7" customWidth="1"/>
    <col min="2315" max="2315" width="13.85546875" style="7" customWidth="1"/>
    <col min="2316" max="2316" width="19.42578125" style="7" customWidth="1"/>
    <col min="2317" max="2547" width="9.140625" style="7"/>
    <col min="2548" max="2550" width="3" style="7" customWidth="1"/>
    <col min="2551" max="2570" width="5.7109375" style="7" customWidth="1"/>
    <col min="2571" max="2571" width="13.85546875" style="7" customWidth="1"/>
    <col min="2572" max="2572" width="19.42578125" style="7" customWidth="1"/>
    <col min="2573" max="2803" width="9.140625" style="7"/>
    <col min="2804" max="2806" width="3" style="7" customWidth="1"/>
    <col min="2807" max="2826" width="5.7109375" style="7" customWidth="1"/>
    <col min="2827" max="2827" width="13.85546875" style="7" customWidth="1"/>
    <col min="2828" max="2828" width="19.42578125" style="7" customWidth="1"/>
    <col min="2829" max="3059" width="9.140625" style="7"/>
    <col min="3060" max="3062" width="3" style="7" customWidth="1"/>
    <col min="3063" max="3082" width="5.7109375" style="7" customWidth="1"/>
    <col min="3083" max="3083" width="13.85546875" style="7" customWidth="1"/>
    <col min="3084" max="3084" width="19.42578125" style="7" customWidth="1"/>
    <col min="3085" max="3315" width="9.140625" style="7"/>
    <col min="3316" max="3318" width="3" style="7" customWidth="1"/>
    <col min="3319" max="3338" width="5.7109375" style="7" customWidth="1"/>
    <col min="3339" max="3339" width="13.85546875" style="7" customWidth="1"/>
    <col min="3340" max="3340" width="19.42578125" style="7" customWidth="1"/>
    <col min="3341" max="3571" width="9.140625" style="7"/>
    <col min="3572" max="3574" width="3" style="7" customWidth="1"/>
    <col min="3575" max="3594" width="5.7109375" style="7" customWidth="1"/>
    <col min="3595" max="3595" width="13.85546875" style="7" customWidth="1"/>
    <col min="3596" max="3596" width="19.42578125" style="7" customWidth="1"/>
    <col min="3597" max="3827" width="9.140625" style="7"/>
    <col min="3828" max="3830" width="3" style="7" customWidth="1"/>
    <col min="3831" max="3850" width="5.7109375" style="7" customWidth="1"/>
    <col min="3851" max="3851" width="13.85546875" style="7" customWidth="1"/>
    <col min="3852" max="3852" width="19.42578125" style="7" customWidth="1"/>
    <col min="3853" max="4083" width="9.140625" style="7"/>
    <col min="4084" max="4086" width="3" style="7" customWidth="1"/>
    <col min="4087" max="4106" width="5.7109375" style="7" customWidth="1"/>
    <col min="4107" max="4107" width="13.85546875" style="7" customWidth="1"/>
    <col min="4108" max="4108" width="19.42578125" style="7" customWidth="1"/>
    <col min="4109" max="4339" width="9.140625" style="7"/>
    <col min="4340" max="4342" width="3" style="7" customWidth="1"/>
    <col min="4343" max="4362" width="5.7109375" style="7" customWidth="1"/>
    <col min="4363" max="4363" width="13.85546875" style="7" customWidth="1"/>
    <col min="4364" max="4364" width="19.42578125" style="7" customWidth="1"/>
    <col min="4365" max="4595" width="9.140625" style="7"/>
    <col min="4596" max="4598" width="3" style="7" customWidth="1"/>
    <col min="4599" max="4618" width="5.7109375" style="7" customWidth="1"/>
    <col min="4619" max="4619" width="13.85546875" style="7" customWidth="1"/>
    <col min="4620" max="4620" width="19.42578125" style="7" customWidth="1"/>
    <col min="4621" max="4851" width="9.140625" style="7"/>
    <col min="4852" max="4854" width="3" style="7" customWidth="1"/>
    <col min="4855" max="4874" width="5.7109375" style="7" customWidth="1"/>
    <col min="4875" max="4875" width="13.85546875" style="7" customWidth="1"/>
    <col min="4876" max="4876" width="19.42578125" style="7" customWidth="1"/>
    <col min="4877" max="5107" width="9.140625" style="7"/>
    <col min="5108" max="5110" width="3" style="7" customWidth="1"/>
    <col min="5111" max="5130" width="5.7109375" style="7" customWidth="1"/>
    <col min="5131" max="5131" width="13.85546875" style="7" customWidth="1"/>
    <col min="5132" max="5132" width="19.42578125" style="7" customWidth="1"/>
    <col min="5133" max="5363" width="9.140625" style="7"/>
    <col min="5364" max="5366" width="3" style="7" customWidth="1"/>
    <col min="5367" max="5386" width="5.7109375" style="7" customWidth="1"/>
    <col min="5387" max="5387" width="13.85546875" style="7" customWidth="1"/>
    <col min="5388" max="5388" width="19.42578125" style="7" customWidth="1"/>
    <col min="5389" max="5619" width="9.140625" style="7"/>
    <col min="5620" max="5622" width="3" style="7" customWidth="1"/>
    <col min="5623" max="5642" width="5.7109375" style="7" customWidth="1"/>
    <col min="5643" max="5643" width="13.85546875" style="7" customWidth="1"/>
    <col min="5644" max="5644" width="19.42578125" style="7" customWidth="1"/>
    <col min="5645" max="5875" width="9.140625" style="7"/>
    <col min="5876" max="5878" width="3" style="7" customWidth="1"/>
    <col min="5879" max="5898" width="5.7109375" style="7" customWidth="1"/>
    <col min="5899" max="5899" width="13.85546875" style="7" customWidth="1"/>
    <col min="5900" max="5900" width="19.42578125" style="7" customWidth="1"/>
    <col min="5901" max="6131" width="9.140625" style="7"/>
    <col min="6132" max="6134" width="3" style="7" customWidth="1"/>
    <col min="6135" max="6154" width="5.7109375" style="7" customWidth="1"/>
    <col min="6155" max="6155" width="13.85546875" style="7" customWidth="1"/>
    <col min="6156" max="6156" width="19.42578125" style="7" customWidth="1"/>
    <col min="6157" max="6387" width="9.140625" style="7"/>
    <col min="6388" max="6390" width="3" style="7" customWidth="1"/>
    <col min="6391" max="6410" width="5.7109375" style="7" customWidth="1"/>
    <col min="6411" max="6411" width="13.85546875" style="7" customWidth="1"/>
    <col min="6412" max="6412" width="19.42578125" style="7" customWidth="1"/>
    <col min="6413" max="6643" width="9.140625" style="7"/>
    <col min="6644" max="6646" width="3" style="7" customWidth="1"/>
    <col min="6647" max="6666" width="5.7109375" style="7" customWidth="1"/>
    <col min="6667" max="6667" width="13.85546875" style="7" customWidth="1"/>
    <col min="6668" max="6668" width="19.42578125" style="7" customWidth="1"/>
    <col min="6669" max="6899" width="9.140625" style="7"/>
    <col min="6900" max="6902" width="3" style="7" customWidth="1"/>
    <col min="6903" max="6922" width="5.7109375" style="7" customWidth="1"/>
    <col min="6923" max="6923" width="13.85546875" style="7" customWidth="1"/>
    <col min="6924" max="6924" width="19.42578125" style="7" customWidth="1"/>
    <col min="6925" max="7155" width="9.140625" style="7"/>
    <col min="7156" max="7158" width="3" style="7" customWidth="1"/>
    <col min="7159" max="7178" width="5.7109375" style="7" customWidth="1"/>
    <col min="7179" max="7179" width="13.85546875" style="7" customWidth="1"/>
    <col min="7180" max="7180" width="19.42578125" style="7" customWidth="1"/>
    <col min="7181" max="7411" width="9.140625" style="7"/>
    <col min="7412" max="7414" width="3" style="7" customWidth="1"/>
    <col min="7415" max="7434" width="5.7109375" style="7" customWidth="1"/>
    <col min="7435" max="7435" width="13.85546875" style="7" customWidth="1"/>
    <col min="7436" max="7436" width="19.42578125" style="7" customWidth="1"/>
    <col min="7437" max="7667" width="9.140625" style="7"/>
    <col min="7668" max="7670" width="3" style="7" customWidth="1"/>
    <col min="7671" max="7690" width="5.7109375" style="7" customWidth="1"/>
    <col min="7691" max="7691" width="13.85546875" style="7" customWidth="1"/>
    <col min="7692" max="7692" width="19.42578125" style="7" customWidth="1"/>
    <col min="7693" max="7923" width="9.140625" style="7"/>
    <col min="7924" max="7926" width="3" style="7" customWidth="1"/>
    <col min="7927" max="7946" width="5.7109375" style="7" customWidth="1"/>
    <col min="7947" max="7947" width="13.85546875" style="7" customWidth="1"/>
    <col min="7948" max="7948" width="19.42578125" style="7" customWidth="1"/>
    <col min="7949" max="8179" width="9.140625" style="7"/>
    <col min="8180" max="8182" width="3" style="7" customWidth="1"/>
    <col min="8183" max="8202" width="5.7109375" style="7" customWidth="1"/>
    <col min="8203" max="8203" width="13.85546875" style="7" customWidth="1"/>
    <col min="8204" max="8204" width="19.42578125" style="7" customWidth="1"/>
    <col min="8205" max="8435" width="9.140625" style="7"/>
    <col min="8436" max="8438" width="3" style="7" customWidth="1"/>
    <col min="8439" max="8458" width="5.7109375" style="7" customWidth="1"/>
    <col min="8459" max="8459" width="13.85546875" style="7" customWidth="1"/>
    <col min="8460" max="8460" width="19.42578125" style="7" customWidth="1"/>
    <col min="8461" max="8691" width="9.140625" style="7"/>
    <col min="8692" max="8694" width="3" style="7" customWidth="1"/>
    <col min="8695" max="8714" width="5.7109375" style="7" customWidth="1"/>
    <col min="8715" max="8715" width="13.85546875" style="7" customWidth="1"/>
    <col min="8716" max="8716" width="19.42578125" style="7" customWidth="1"/>
    <col min="8717" max="8947" width="9.140625" style="7"/>
    <col min="8948" max="8950" width="3" style="7" customWidth="1"/>
    <col min="8951" max="8970" width="5.7109375" style="7" customWidth="1"/>
    <col min="8971" max="8971" width="13.85546875" style="7" customWidth="1"/>
    <col min="8972" max="8972" width="19.42578125" style="7" customWidth="1"/>
    <col min="8973" max="9203" width="9.140625" style="7"/>
    <col min="9204" max="9206" width="3" style="7" customWidth="1"/>
    <col min="9207" max="9226" width="5.7109375" style="7" customWidth="1"/>
    <col min="9227" max="9227" width="13.85546875" style="7" customWidth="1"/>
    <col min="9228" max="9228" width="19.42578125" style="7" customWidth="1"/>
    <col min="9229" max="9459" width="9.140625" style="7"/>
    <col min="9460" max="9462" width="3" style="7" customWidth="1"/>
    <col min="9463" max="9482" width="5.7109375" style="7" customWidth="1"/>
    <col min="9483" max="9483" width="13.85546875" style="7" customWidth="1"/>
    <col min="9484" max="9484" width="19.42578125" style="7" customWidth="1"/>
    <col min="9485" max="9715" width="9.140625" style="7"/>
    <col min="9716" max="9718" width="3" style="7" customWidth="1"/>
    <col min="9719" max="9738" width="5.7109375" style="7" customWidth="1"/>
    <col min="9739" max="9739" width="13.85546875" style="7" customWidth="1"/>
    <col min="9740" max="9740" width="19.42578125" style="7" customWidth="1"/>
    <col min="9741" max="9971" width="9.140625" style="7"/>
    <col min="9972" max="9974" width="3" style="7" customWidth="1"/>
    <col min="9975" max="9994" width="5.7109375" style="7" customWidth="1"/>
    <col min="9995" max="9995" width="13.85546875" style="7" customWidth="1"/>
    <col min="9996" max="9996" width="19.42578125" style="7" customWidth="1"/>
    <col min="9997" max="10227" width="9.140625" style="7"/>
    <col min="10228" max="10230" width="3" style="7" customWidth="1"/>
    <col min="10231" max="10250" width="5.7109375" style="7" customWidth="1"/>
    <col min="10251" max="10251" width="13.85546875" style="7" customWidth="1"/>
    <col min="10252" max="10252" width="19.42578125" style="7" customWidth="1"/>
    <col min="10253" max="10483" width="9.140625" style="7"/>
    <col min="10484" max="10486" width="3" style="7" customWidth="1"/>
    <col min="10487" max="10506" width="5.7109375" style="7" customWidth="1"/>
    <col min="10507" max="10507" width="13.85546875" style="7" customWidth="1"/>
    <col min="10508" max="10508" width="19.42578125" style="7" customWidth="1"/>
    <col min="10509" max="10739" width="9.140625" style="7"/>
    <col min="10740" max="10742" width="3" style="7" customWidth="1"/>
    <col min="10743" max="10762" width="5.7109375" style="7" customWidth="1"/>
    <col min="10763" max="10763" width="13.85546875" style="7" customWidth="1"/>
    <col min="10764" max="10764" width="19.42578125" style="7" customWidth="1"/>
    <col min="10765" max="10995" width="9.140625" style="7"/>
    <col min="10996" max="10998" width="3" style="7" customWidth="1"/>
    <col min="10999" max="11018" width="5.7109375" style="7" customWidth="1"/>
    <col min="11019" max="11019" width="13.85546875" style="7" customWidth="1"/>
    <col min="11020" max="11020" width="19.42578125" style="7" customWidth="1"/>
    <col min="11021" max="11251" width="9.140625" style="7"/>
    <col min="11252" max="11254" width="3" style="7" customWidth="1"/>
    <col min="11255" max="11274" width="5.7109375" style="7" customWidth="1"/>
    <col min="11275" max="11275" width="13.85546875" style="7" customWidth="1"/>
    <col min="11276" max="11276" width="19.42578125" style="7" customWidth="1"/>
    <col min="11277" max="11507" width="9.140625" style="7"/>
    <col min="11508" max="11510" width="3" style="7" customWidth="1"/>
    <col min="11511" max="11530" width="5.7109375" style="7" customWidth="1"/>
    <col min="11531" max="11531" width="13.85546875" style="7" customWidth="1"/>
    <col min="11532" max="11532" width="19.42578125" style="7" customWidth="1"/>
    <col min="11533" max="11763" width="9.140625" style="7"/>
    <col min="11764" max="11766" width="3" style="7" customWidth="1"/>
    <col min="11767" max="11786" width="5.7109375" style="7" customWidth="1"/>
    <col min="11787" max="11787" width="13.85546875" style="7" customWidth="1"/>
    <col min="11788" max="11788" width="19.42578125" style="7" customWidth="1"/>
    <col min="11789" max="12019" width="9.140625" style="7"/>
    <col min="12020" max="12022" width="3" style="7" customWidth="1"/>
    <col min="12023" max="12042" width="5.7109375" style="7" customWidth="1"/>
    <col min="12043" max="12043" width="13.85546875" style="7" customWidth="1"/>
    <col min="12044" max="12044" width="19.42578125" style="7" customWidth="1"/>
    <col min="12045" max="12275" width="9.140625" style="7"/>
    <col min="12276" max="12278" width="3" style="7" customWidth="1"/>
    <col min="12279" max="12298" width="5.7109375" style="7" customWidth="1"/>
    <col min="12299" max="12299" width="13.85546875" style="7" customWidth="1"/>
    <col min="12300" max="12300" width="19.42578125" style="7" customWidth="1"/>
    <col min="12301" max="12531" width="9.140625" style="7"/>
    <col min="12532" max="12534" width="3" style="7" customWidth="1"/>
    <col min="12535" max="12554" width="5.7109375" style="7" customWidth="1"/>
    <col min="12555" max="12555" width="13.85546875" style="7" customWidth="1"/>
    <col min="12556" max="12556" width="19.42578125" style="7" customWidth="1"/>
    <col min="12557" max="12787" width="9.140625" style="7"/>
    <col min="12788" max="12790" width="3" style="7" customWidth="1"/>
    <col min="12791" max="12810" width="5.7109375" style="7" customWidth="1"/>
    <col min="12811" max="12811" width="13.85546875" style="7" customWidth="1"/>
    <col min="12812" max="12812" width="19.42578125" style="7" customWidth="1"/>
    <col min="12813" max="13043" width="9.140625" style="7"/>
    <col min="13044" max="13046" width="3" style="7" customWidth="1"/>
    <col min="13047" max="13066" width="5.7109375" style="7" customWidth="1"/>
    <col min="13067" max="13067" width="13.85546875" style="7" customWidth="1"/>
    <col min="13068" max="13068" width="19.42578125" style="7" customWidth="1"/>
    <col min="13069" max="13299" width="9.140625" style="7"/>
    <col min="13300" max="13302" width="3" style="7" customWidth="1"/>
    <col min="13303" max="13322" width="5.7109375" style="7" customWidth="1"/>
    <col min="13323" max="13323" width="13.85546875" style="7" customWidth="1"/>
    <col min="13324" max="13324" width="19.42578125" style="7" customWidth="1"/>
    <col min="13325" max="13555" width="9.140625" style="7"/>
    <col min="13556" max="13558" width="3" style="7" customWidth="1"/>
    <col min="13559" max="13578" width="5.7109375" style="7" customWidth="1"/>
    <col min="13579" max="13579" width="13.85546875" style="7" customWidth="1"/>
    <col min="13580" max="13580" width="19.42578125" style="7" customWidth="1"/>
    <col min="13581" max="13811" width="9.140625" style="7"/>
    <col min="13812" max="13814" width="3" style="7" customWidth="1"/>
    <col min="13815" max="13834" width="5.7109375" style="7" customWidth="1"/>
    <col min="13835" max="13835" width="13.85546875" style="7" customWidth="1"/>
    <col min="13836" max="13836" width="19.42578125" style="7" customWidth="1"/>
    <col min="13837" max="14067" width="9.140625" style="7"/>
    <col min="14068" max="14070" width="3" style="7" customWidth="1"/>
    <col min="14071" max="14090" width="5.7109375" style="7" customWidth="1"/>
    <col min="14091" max="14091" width="13.85546875" style="7" customWidth="1"/>
    <col min="14092" max="14092" width="19.42578125" style="7" customWidth="1"/>
    <col min="14093" max="14323" width="9.140625" style="7"/>
    <col min="14324" max="14326" width="3" style="7" customWidth="1"/>
    <col min="14327" max="14346" width="5.7109375" style="7" customWidth="1"/>
    <col min="14347" max="14347" width="13.85546875" style="7" customWidth="1"/>
    <col min="14348" max="14348" width="19.42578125" style="7" customWidth="1"/>
    <col min="14349" max="14579" width="9.140625" style="7"/>
    <col min="14580" max="14582" width="3" style="7" customWidth="1"/>
    <col min="14583" max="14602" width="5.7109375" style="7" customWidth="1"/>
    <col min="14603" max="14603" width="13.85546875" style="7" customWidth="1"/>
    <col min="14604" max="14604" width="19.42578125" style="7" customWidth="1"/>
    <col min="14605" max="14835" width="9.140625" style="7"/>
    <col min="14836" max="14838" width="3" style="7" customWidth="1"/>
    <col min="14839" max="14858" width="5.7109375" style="7" customWidth="1"/>
    <col min="14859" max="14859" width="13.85546875" style="7" customWidth="1"/>
    <col min="14860" max="14860" width="19.42578125" style="7" customWidth="1"/>
    <col min="14861" max="15091" width="9.140625" style="7"/>
    <col min="15092" max="15094" width="3" style="7" customWidth="1"/>
    <col min="15095" max="15114" width="5.7109375" style="7" customWidth="1"/>
    <col min="15115" max="15115" width="13.85546875" style="7" customWidth="1"/>
    <col min="15116" max="15116" width="19.42578125" style="7" customWidth="1"/>
    <col min="15117" max="15347" width="9.140625" style="7"/>
    <col min="15348" max="15350" width="3" style="7" customWidth="1"/>
    <col min="15351" max="15370" width="5.7109375" style="7" customWidth="1"/>
    <col min="15371" max="15371" width="13.85546875" style="7" customWidth="1"/>
    <col min="15372" max="15372" width="19.42578125" style="7" customWidth="1"/>
    <col min="15373" max="15603" width="9.140625" style="7"/>
    <col min="15604" max="15606" width="3" style="7" customWidth="1"/>
    <col min="15607" max="15626" width="5.7109375" style="7" customWidth="1"/>
    <col min="15627" max="15627" width="13.85546875" style="7" customWidth="1"/>
    <col min="15628" max="15628" width="19.42578125" style="7" customWidth="1"/>
    <col min="15629" max="15859" width="9.140625" style="7"/>
    <col min="15860" max="15862" width="3" style="7" customWidth="1"/>
    <col min="15863" max="15882" width="5.7109375" style="7" customWidth="1"/>
    <col min="15883" max="15883" width="13.85546875" style="7" customWidth="1"/>
    <col min="15884" max="15884" width="19.42578125" style="7" customWidth="1"/>
    <col min="15885" max="16115" width="9.140625" style="7"/>
    <col min="16116" max="16118" width="3" style="7" customWidth="1"/>
    <col min="16119" max="16138" width="5.7109375" style="7" customWidth="1"/>
    <col min="16139" max="16139" width="13.85546875" style="7" customWidth="1"/>
    <col min="16140" max="16140" width="19.42578125" style="7" customWidth="1"/>
    <col min="16141" max="16380" width="9.140625" style="7"/>
    <col min="16381" max="16384" width="8.85546875" style="7" customWidth="1"/>
  </cols>
  <sheetData>
    <row r="1" spans="1:16" ht="31.5">
      <c r="A1" s="5"/>
      <c r="B1" s="80" t="s">
        <v>0</v>
      </c>
      <c r="C1" s="6"/>
      <c r="D1" s="6"/>
      <c r="E1" s="6"/>
      <c r="L1" s="8"/>
    </row>
    <row r="2" spans="1:16" ht="6" customHeight="1">
      <c r="B2" s="9"/>
      <c r="F2" s="10"/>
      <c r="M2" s="10"/>
    </row>
    <row r="3" spans="1:16" ht="18" customHeight="1">
      <c r="B3" s="10"/>
      <c r="C3" s="10" t="s">
        <v>1</v>
      </c>
      <c r="D3" s="10"/>
      <c r="E3" s="1" t="s">
        <v>2</v>
      </c>
      <c r="F3" s="11"/>
      <c r="G3" s="11"/>
      <c r="H3" s="11"/>
      <c r="I3" s="12"/>
      <c r="M3" s="10"/>
    </row>
    <row r="4" spans="1:16" ht="6" customHeight="1">
      <c r="B4" s="9"/>
      <c r="F4" s="10"/>
      <c r="M4" s="10"/>
    </row>
    <row r="5" spans="1:16" ht="12.6" thickBot="1">
      <c r="B5" s="9"/>
      <c r="D5" s="13"/>
      <c r="E5" s="14">
        <v>1</v>
      </c>
      <c r="F5" s="14">
        <v>2</v>
      </c>
      <c r="G5" s="14">
        <v>3</v>
      </c>
      <c r="H5" s="14">
        <v>4</v>
      </c>
      <c r="I5" s="14">
        <v>5</v>
      </c>
    </row>
    <row r="6" spans="1:16" s="15" customFormat="1" ht="18" customHeight="1" thickBot="1">
      <c r="B6" s="16"/>
      <c r="C6" s="73"/>
      <c r="D6" s="17"/>
      <c r="E6" s="78" t="s">
        <v>3</v>
      </c>
      <c r="F6" s="78"/>
      <c r="G6" s="78"/>
      <c r="H6" s="78"/>
      <c r="I6" s="78"/>
      <c r="J6" s="18"/>
      <c r="K6" s="19"/>
      <c r="L6" s="13"/>
    </row>
    <row r="7" spans="1:16" s="15" customFormat="1" ht="3" customHeight="1">
      <c r="A7" s="20"/>
      <c r="B7" s="21"/>
      <c r="C7" s="21"/>
      <c r="D7" s="22"/>
      <c r="E7" s="23"/>
      <c r="F7" s="23"/>
      <c r="G7" s="23"/>
      <c r="H7" s="23"/>
      <c r="I7" s="23"/>
      <c r="J7" s="24"/>
      <c r="K7" s="25"/>
      <c r="L7" s="26"/>
    </row>
    <row r="8" spans="1:16" s="33" customFormat="1" ht="60.75" customHeight="1" thickBot="1">
      <c r="A8" s="27"/>
      <c r="B8" s="28" t="s">
        <v>4</v>
      </c>
      <c r="C8" s="74" t="s">
        <v>5</v>
      </c>
      <c r="D8" s="29"/>
      <c r="E8" s="3" t="s">
        <v>6</v>
      </c>
      <c r="F8" s="3" t="s">
        <v>7</v>
      </c>
      <c r="G8" s="3" t="s">
        <v>8</v>
      </c>
      <c r="H8" s="3" t="s">
        <v>9</v>
      </c>
      <c r="I8" s="77" t="s">
        <v>10</v>
      </c>
      <c r="J8" s="30"/>
      <c r="K8" s="31" t="s">
        <v>11</v>
      </c>
      <c r="L8" s="32" t="s">
        <v>12</v>
      </c>
      <c r="N8" s="33" t="s">
        <v>13</v>
      </c>
      <c r="P8" s="34">
        <v>0</v>
      </c>
    </row>
    <row r="9" spans="1:16" ht="20.25" customHeight="1">
      <c r="A9" s="35">
        <v>1</v>
      </c>
      <c r="B9" s="4" t="s">
        <v>14</v>
      </c>
      <c r="C9" s="75">
        <v>0</v>
      </c>
      <c r="D9" s="36"/>
      <c r="E9" s="2">
        <v>0</v>
      </c>
      <c r="F9" s="2" t="s">
        <v>15</v>
      </c>
      <c r="G9" s="2" t="s">
        <v>15</v>
      </c>
      <c r="H9" s="2">
        <v>0</v>
      </c>
      <c r="I9" s="2">
        <v>0</v>
      </c>
      <c r="J9" s="37"/>
      <c r="K9" s="38">
        <f>VLOOKUP(E9,N8:P11,3,FALSE)+VLOOKUP(F9,N8:P11,3,FALSE)+VLOOKUP(G9,N8:P11,3,FALSE)+VLOOKUP(H9,N8:P11,3,FALSE)+VLOOKUP(I9,N8:P11,3,FALSE)</f>
        <v>2.02</v>
      </c>
      <c r="L9" s="39">
        <f>IF(K9=0,"",RANK(K9,K9:K17,0))</f>
        <v>1</v>
      </c>
      <c r="N9" s="40" t="s">
        <v>15</v>
      </c>
      <c r="O9" s="41" t="s">
        <v>16</v>
      </c>
      <c r="P9" s="59">
        <v>1.01</v>
      </c>
    </row>
    <row r="10" spans="1:16" ht="20.25" customHeight="1">
      <c r="A10" s="35">
        <v>2</v>
      </c>
      <c r="B10" s="4" t="s">
        <v>17</v>
      </c>
      <c r="C10" s="75">
        <v>0</v>
      </c>
      <c r="D10" s="37"/>
      <c r="E10" s="2" t="s">
        <v>18</v>
      </c>
      <c r="F10" s="2">
        <v>0</v>
      </c>
      <c r="G10" s="2" t="s">
        <v>15</v>
      </c>
      <c r="H10" s="2" t="s">
        <v>18</v>
      </c>
      <c r="I10" s="2" t="s">
        <v>15</v>
      </c>
      <c r="J10" s="37"/>
      <c r="K10" s="38">
        <f>VLOOKUP(E10,N8:P11,3,FALSE)+VLOOKUP(F10,N8:P11,3,FALSE)+VLOOKUP(G10,N8:P11,3,FALSE)+VLOOKUP(H10,N8:P11,3,FALSE)+VLOOKUP(I10,N8:P11,3,FALSE)</f>
        <v>-1.9999999999997797E-3</v>
      </c>
      <c r="L10" s="39">
        <f>IF(K10=0,"",RANK(K10,K9:K17,0))</f>
        <v>8</v>
      </c>
      <c r="N10" s="42">
        <v>0</v>
      </c>
      <c r="O10" s="41" t="s">
        <v>19</v>
      </c>
      <c r="P10" s="59">
        <v>0</v>
      </c>
    </row>
    <row r="11" spans="1:16" ht="20.25" customHeight="1">
      <c r="A11" s="35">
        <v>3</v>
      </c>
      <c r="B11" s="4" t="s">
        <v>20</v>
      </c>
      <c r="C11" s="75">
        <v>0</v>
      </c>
      <c r="D11" s="37"/>
      <c r="E11" s="2">
        <v>0</v>
      </c>
      <c r="F11" s="2" t="s">
        <v>15</v>
      </c>
      <c r="G11" s="2">
        <v>0</v>
      </c>
      <c r="H11" s="2">
        <v>0</v>
      </c>
      <c r="I11" s="2" t="s">
        <v>15</v>
      </c>
      <c r="J11" s="37"/>
      <c r="K11" s="38">
        <f>VLOOKUP(E11,N8:P11,3,FALSE)+VLOOKUP(F11,N8:P11,3,FALSE)+VLOOKUP(G11,N8:P11,3,FALSE)+VLOOKUP(H11,N8:P11,3,FALSE)+VLOOKUP(I11,N8:P11,3,FALSE)</f>
        <v>2.02</v>
      </c>
      <c r="L11" s="39">
        <f>IF(K11=0,"",RANK(K11,K9:K17,0))</f>
        <v>1</v>
      </c>
      <c r="N11" s="43" t="s">
        <v>21</v>
      </c>
      <c r="O11" s="41" t="s">
        <v>22</v>
      </c>
      <c r="P11" s="60">
        <v>-1.0109999999999999</v>
      </c>
    </row>
    <row r="12" spans="1:16" ht="20.25" customHeight="1">
      <c r="A12" s="35">
        <v>4</v>
      </c>
      <c r="B12" s="4" t="s">
        <v>23</v>
      </c>
      <c r="C12" s="75">
        <v>0</v>
      </c>
      <c r="D12" s="37"/>
      <c r="E12" s="2">
        <v>0</v>
      </c>
      <c r="F12" s="2" t="s">
        <v>15</v>
      </c>
      <c r="G12" s="2" t="s">
        <v>15</v>
      </c>
      <c r="H12" s="2">
        <v>0</v>
      </c>
      <c r="I12" s="2">
        <v>0</v>
      </c>
      <c r="J12" s="37"/>
      <c r="K12" s="38">
        <f>VLOOKUP(E12,N8:P11,3,FALSE)+VLOOKUP(F12,N8:P11,3,FALSE)+VLOOKUP(G12,N8:P11,3,FALSE)+VLOOKUP(H12,N8:P11,3,FALSE)+VLOOKUP(I12,N8:P11,3,FALSE)</f>
        <v>2.02</v>
      </c>
      <c r="L12" s="39">
        <f>IF(K12=0,"",RANK(K12,K9:K17,0))</f>
        <v>1</v>
      </c>
      <c r="N12" s="44" t="s">
        <v>24</v>
      </c>
      <c r="O12" s="44" t="s">
        <v>25</v>
      </c>
      <c r="P12" s="44" t="s">
        <v>26</v>
      </c>
    </row>
    <row r="13" spans="1:16" ht="20.25" customHeight="1">
      <c r="A13" s="35">
        <v>5</v>
      </c>
      <c r="B13" s="4" t="s">
        <v>27</v>
      </c>
      <c r="C13" s="75">
        <v>0</v>
      </c>
      <c r="D13" s="37"/>
      <c r="E13" s="2" t="s">
        <v>18</v>
      </c>
      <c r="F13" s="2">
        <v>0</v>
      </c>
      <c r="G13" s="2" t="s">
        <v>15</v>
      </c>
      <c r="H13" s="2" t="s">
        <v>18</v>
      </c>
      <c r="I13" s="2" t="s">
        <v>18</v>
      </c>
      <c r="J13" s="37"/>
      <c r="K13" s="38">
        <f>VLOOKUP(E13,N8:P11,3,FALSE)+VLOOKUP(F13,N8:P11,3,FALSE)+VLOOKUP(G13,N8:P11,3,FALSE)+VLOOKUP(H13,N8:P11,3,FALSE)+VLOOKUP(I13,N8:P11,3,FALSE)</f>
        <v>-2.0229999999999997</v>
      </c>
      <c r="L13" s="39">
        <f>IF(K13=0,"",RANK(K13,K9:K17,0))</f>
        <v>9</v>
      </c>
      <c r="N13" s="70"/>
    </row>
    <row r="14" spans="1:16" ht="20.25" customHeight="1">
      <c r="A14" s="35">
        <v>6</v>
      </c>
      <c r="B14" s="4" t="s">
        <v>28</v>
      </c>
      <c r="C14" s="75">
        <v>0</v>
      </c>
      <c r="D14" s="37"/>
      <c r="E14" s="2" t="s">
        <v>15</v>
      </c>
      <c r="F14" s="2" t="s">
        <v>15</v>
      </c>
      <c r="G14" s="2">
        <v>0</v>
      </c>
      <c r="H14" s="2" t="s">
        <v>15</v>
      </c>
      <c r="I14" s="2" t="s">
        <v>18</v>
      </c>
      <c r="J14" s="37"/>
      <c r="K14" s="38">
        <f>VLOOKUP(E14,N8:P11,3,FALSE)+VLOOKUP(F14,N8:P11,3,FALSE)+VLOOKUP(G14,N8:P11,3,FALSE)+VLOOKUP(H14,N8:P11,3,FALSE)+VLOOKUP(I14,N8:P11,3,FALSE)</f>
        <v>2.0190000000000001</v>
      </c>
      <c r="L14" s="39">
        <f>IF(K14=0,"",RANK(K14,K9:K17,0))</f>
        <v>4</v>
      </c>
      <c r="N14" s="71"/>
    </row>
    <row r="15" spans="1:16" ht="20.25" customHeight="1">
      <c r="A15" s="35">
        <v>7</v>
      </c>
      <c r="B15" s="4"/>
      <c r="C15" s="75">
        <v>0</v>
      </c>
      <c r="D15" s="37"/>
      <c r="E15" s="2"/>
      <c r="F15" s="2"/>
      <c r="G15" s="2"/>
      <c r="H15" s="2"/>
      <c r="I15" s="2"/>
      <c r="J15" s="37"/>
      <c r="K15" s="38">
        <f>VLOOKUP(E15,N8:P11,3,FALSE)+VLOOKUP(F15,N8:P11,3,FALSE)+VLOOKUP(G15,N8:P11,3,FALSE)+VLOOKUP(H15,N8:P11,3,FALSE)+VLOOKUP(I15,N8:P11,3,FALSE)</f>
        <v>0</v>
      </c>
      <c r="L15" s="39" t="str">
        <f>IF(K15=0,"",RANK(K15,K9:K17,0))</f>
        <v/>
      </c>
      <c r="N15" s="71"/>
    </row>
    <row r="16" spans="1:16" ht="20.25" customHeight="1">
      <c r="A16" s="35">
        <v>8</v>
      </c>
      <c r="B16" s="4"/>
      <c r="C16" s="75">
        <v>0</v>
      </c>
      <c r="D16" s="37"/>
      <c r="E16" s="2"/>
      <c r="F16" s="2"/>
      <c r="G16" s="2"/>
      <c r="H16" s="2"/>
      <c r="I16" s="2"/>
      <c r="J16" s="37"/>
      <c r="K16" s="38">
        <f>VLOOKUP(E16,N8:P11,3,FALSE)+VLOOKUP(F16,N8:P11,3,FALSE)+VLOOKUP(G16,N8:P11,3,FALSE)+VLOOKUP(H16,N8:P11,3,FALSE)+VLOOKUP(I16,N8:P11,3,FALSE)</f>
        <v>0</v>
      </c>
      <c r="L16" s="39" t="str">
        <f>IF(K16=0,"",RANK(K16,K9:K17,0))</f>
        <v/>
      </c>
      <c r="N16" s="71"/>
    </row>
    <row r="17" spans="1:14" ht="20.25" customHeight="1">
      <c r="A17" s="35">
        <v>9</v>
      </c>
      <c r="B17" s="4"/>
      <c r="C17" s="75">
        <v>0</v>
      </c>
      <c r="D17" s="37"/>
      <c r="E17" s="2"/>
      <c r="F17" s="2"/>
      <c r="G17" s="2"/>
      <c r="H17" s="2"/>
      <c r="I17" s="2"/>
      <c r="J17" s="37"/>
      <c r="K17" s="38">
        <f>VLOOKUP(E17,N8:P11,3,FALSE)+VLOOKUP(F17,N8:P11,3,FALSE)+VLOOKUP(G17,N8:P11,3,FALSE)+VLOOKUP(H17,N8:P11,3,FALSE)+VLOOKUP(I17,N8:P11,3,FALSE)</f>
        <v>0</v>
      </c>
      <c r="L17" s="39" t="str">
        <f>IF(K17=0,"",RANK(K17,K9:K17,0))</f>
        <v/>
      </c>
      <c r="N17" s="71"/>
    </row>
    <row r="18" spans="1:14" ht="3" customHeight="1" thickBot="1">
      <c r="A18" s="35"/>
      <c r="B18" s="45"/>
      <c r="C18" s="45"/>
      <c r="D18" s="46"/>
      <c r="E18" s="36"/>
      <c r="F18" s="36"/>
      <c r="G18" s="36"/>
      <c r="H18" s="36"/>
      <c r="I18" s="36"/>
      <c r="J18" s="46"/>
      <c r="K18" s="47"/>
      <c r="L18" s="48"/>
      <c r="N18" s="71"/>
    </row>
    <row r="19" spans="1:14" ht="18" customHeight="1">
      <c r="A19" s="5"/>
      <c r="B19" s="49"/>
      <c r="C19" s="49" t="s">
        <v>29</v>
      </c>
      <c r="D19" s="50"/>
      <c r="E19" s="51">
        <f>IF(VLOOKUP(E9,N8:P11,3,FALSE)+VLOOKUP(E10,N8:P11,3,FALSE)+VLOOKUP(E11,N8:P11,3,FALSE)+VLOOKUP(E12,N8:P11,3,FALSE)+VLOOKUP(E13,N8:P11,3,FALSE)+VLOOKUP(E14,N8:P11,3,FALSE)+VLOOKUP(E15,N8:P11,3,FALSE)+VLOOKUP(E16,N8:P11,3,FALSE)+VLOOKUP(E17,N8:P11,3,FALSE)=0,"",VLOOKUP(E9,N8:P11,3,FALSE)+VLOOKUP(E10,N8:P11,3,FALSE)+VLOOKUP(E11,N8:P11,3,FALSE)+VLOOKUP(E12,N8:P11,3,FALSE)+VLOOKUP(E13,N8:P11,3,FALSE)+VLOOKUP(E14,N8:P11,3,FALSE)+VLOOKUP(E15,N8:P11,3,FALSE)+VLOOKUP(E16,N8:P11,3,FALSE)+VLOOKUP(E17,N8:P11,3,FALSE))</f>
        <v>-1.0119999999999998</v>
      </c>
      <c r="F19" s="51">
        <f>IF(VLOOKUP(F9,N8:P11,3,FALSE)+VLOOKUP(F10,N8:P11,3,FALSE)+VLOOKUP(F11,N8:P11,3,FALSE)+VLOOKUP(F12,N8:P11,3,FALSE)+VLOOKUP(F13,N8:P11,3,FALSE)+VLOOKUP(F14,N8:P11,3,FALSE)+VLOOKUP(F15,N8:P11,3,FALSE)+VLOOKUP(F16,N8:P11,3,FALSE)+VLOOKUP(F17,N8:P11,3,FALSE)=0,"",VLOOKUP(F9,N8:P11,3,FALSE)+VLOOKUP(F10,N8:P11,3,FALSE)+VLOOKUP(F11,N8:P11,3,FALSE)+VLOOKUP(F12,N8:P11,3,FALSE)+VLOOKUP(F13,N8:P11,3,FALSE)+VLOOKUP(F14,N8:P11,3,FALSE)+VLOOKUP(F15,N8:P11,3,FALSE)+VLOOKUP(F16,N8:P11,3,FALSE)+VLOOKUP(F17,N8:P11,3,FALSE))</f>
        <v>4.04</v>
      </c>
      <c r="G19" s="51">
        <f>IF(VLOOKUP(G9,N8:P11,3,FALSE)+VLOOKUP(G10,N8:P11,3,FALSE)+VLOOKUP(G11,N8:P11,3,FALSE)+VLOOKUP(G12,N8:P11,3,FALSE)+VLOOKUP(G13,N8:P11,3,FALSE)+VLOOKUP(G14,N8:P11,3,FALSE)+VLOOKUP(G15,N8:P11,3,FALSE)+VLOOKUP(G16,N8:P11,3,FALSE)+VLOOKUP(G17,N8:P11,3,FALSE)=0,"",VLOOKUP(G9,N8:P11,3,FALSE)+VLOOKUP(G10,N8:P11,3,FALSE)+VLOOKUP(G11,N8:P11,3,FALSE)+VLOOKUP(G12,N8:P11,3,FALSE)+VLOOKUP(G13,N8:P11,3,FALSE)+VLOOKUP(G14,N8:P11,3,FALSE)+VLOOKUP(G15,N8:P11,3,FALSE)+VLOOKUP(G16,N8:P11,3,FALSE)+VLOOKUP(G17,N8:P11,3,FALSE))</f>
        <v>4.04</v>
      </c>
      <c r="H19" s="51">
        <f>IF(VLOOKUP(H9,N8:P11,3,FALSE)+VLOOKUP(H10,N8:P11,3,FALSE)+VLOOKUP(H11,N8:P11,3,FALSE)+VLOOKUP(H12,N8:P11,3,FALSE)+VLOOKUP(H13,N8:P11,3,FALSE)+VLOOKUP(H14,N8:P11,3,FALSE)+VLOOKUP(H15,N8:P11,3,FALSE)+VLOOKUP(H16,N8:P11,3,FALSE)+VLOOKUP(H17,N8:P11,3,FALSE)=0,"",VLOOKUP(H9,N8:P11,3,FALSE)+VLOOKUP(H10,N8:P11,3,FALSE)+VLOOKUP(H11,N8:P11,3,FALSE)+VLOOKUP(H12,N8:P11,3,FALSE)+VLOOKUP(H13,N8:P11,3,FALSE)+VLOOKUP(H14,N8:P11,3,FALSE)+VLOOKUP(H15,N8:P11,3,FALSE)+VLOOKUP(H16,N8:P11,3,FALSE)+VLOOKUP(H17,N8:P11,3,FALSE))</f>
        <v>-1.0119999999999998</v>
      </c>
      <c r="I19" s="51">
        <f>IF(VLOOKUP(I9,N8:P11,3,FALSE)+VLOOKUP(I10,N8:P11,3,FALSE)+VLOOKUP(I11,N8:P11,3,FALSE)+VLOOKUP(I12,N8:P11,3,FALSE)+VLOOKUP(I13,N8:P11,3,FALSE)+VLOOKUP(I14,N8:P11,3,FALSE)+VLOOKUP(I15,N8:P11,3,FALSE)+VLOOKUP(I16,N8:P11,3,FALSE)+VLOOKUP(I17,N8:P11,3,FALSE)=0,"",VLOOKUP(I9,N8:P11,3,FALSE)+VLOOKUP(I10,N8:P11,3,FALSE)+VLOOKUP(I11,N8:P11,3,FALSE)+VLOOKUP(I12,N8:P11,3,FALSE)+VLOOKUP(I13,N8:P11,3,FALSE)+VLOOKUP(I14,N8:P11,3,FALSE)+VLOOKUP(I15,N8:P11,3,FALSE)+VLOOKUP(I16,N8:P11,3,FALSE)+VLOOKUP(I17,N8:P11,3,FALSE))</f>
        <v>-1.9999999999997797E-3</v>
      </c>
      <c r="J19" s="52"/>
      <c r="N19" s="76"/>
    </row>
    <row r="20" spans="1:14" ht="18" customHeight="1" thickBot="1">
      <c r="A20" s="5"/>
      <c r="B20" s="10"/>
      <c r="C20" s="10" t="s">
        <v>30</v>
      </c>
      <c r="D20" s="53"/>
      <c r="E20" s="54">
        <f>IF(OR(E19=0,E19=""),"",RANK(E19,E19:I19,0))</f>
        <v>4</v>
      </c>
      <c r="F20" s="54">
        <f>IF(OR(F19=0,F19=""),"",RANK(F19,E19:I19,0))</f>
        <v>1</v>
      </c>
      <c r="G20" s="54">
        <f>IF(OR(G19=0,G19=""),"",RANK(G19,E19:I19,0))</f>
        <v>1</v>
      </c>
      <c r="H20" s="54">
        <f>IF(OR(H19=0,H19=""),"",RANK(H19,E19:I19,0))</f>
        <v>4</v>
      </c>
      <c r="I20" s="54">
        <f>IF(OR(I19=0,I19=""),"",RANK(I19,E19:I19,0))</f>
        <v>3</v>
      </c>
      <c r="J20" s="55"/>
      <c r="N20" s="72"/>
    </row>
    <row r="21" spans="1:14" ht="12.75" customHeight="1">
      <c r="N21" s="56"/>
    </row>
    <row r="22" spans="1:14" ht="12.75" customHeight="1">
      <c r="B22" s="57" t="s">
        <v>31</v>
      </c>
      <c r="N22" s="58"/>
    </row>
    <row r="23" spans="1:14" ht="12.75" customHeight="1">
      <c r="B23" s="61" t="s">
        <v>32</v>
      </c>
      <c r="C23" s="62"/>
      <c r="D23" s="62"/>
      <c r="E23" s="62"/>
      <c r="F23" s="62"/>
      <c r="G23" s="62"/>
      <c r="H23" s="62"/>
      <c r="I23" s="62"/>
      <c r="J23" s="62"/>
      <c r="K23" s="62"/>
      <c r="L23" s="63"/>
      <c r="N23" s="56"/>
    </row>
    <row r="24" spans="1:14" ht="12.75" customHeight="1">
      <c r="B24" s="64" t="s">
        <v>33</v>
      </c>
      <c r="C24" s="65"/>
      <c r="D24" s="65"/>
      <c r="E24" s="65"/>
      <c r="F24" s="65"/>
      <c r="G24" s="65"/>
      <c r="H24" s="65"/>
      <c r="I24" s="65"/>
      <c r="J24" s="65"/>
      <c r="K24" s="65"/>
      <c r="L24" s="66"/>
      <c r="N24" s="56"/>
    </row>
    <row r="25" spans="1:14" ht="12.75" customHeight="1">
      <c r="B25" s="67" t="s">
        <v>34</v>
      </c>
      <c r="C25" s="68"/>
      <c r="D25" s="68"/>
      <c r="E25" s="68"/>
      <c r="F25" s="68"/>
      <c r="G25" s="68"/>
      <c r="H25" s="68"/>
      <c r="I25" s="68"/>
      <c r="J25" s="68"/>
      <c r="K25" s="68"/>
      <c r="L25" s="69"/>
      <c r="N25" s="58"/>
    </row>
    <row r="26" spans="1:14" ht="12.75" customHeight="1"/>
    <row r="27" spans="1:14" ht="14.45">
      <c r="B27" s="79" t="s">
        <v>35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1:14" ht="12.75" customHeight="1"/>
    <row r="29" spans="1:14" ht="12.75" customHeight="1"/>
    <row r="30" spans="1:14" ht="12.75" customHeight="1"/>
    <row r="31" spans="1:14" ht="12.75" customHeight="1"/>
    <row r="32" spans="1:1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</sheetData>
  <mergeCells count="2">
    <mergeCell ref="E6:I6"/>
    <mergeCell ref="B27:L27"/>
  </mergeCells>
  <conditionalFormatting sqref="E9:I17">
    <cfRule type="cellIs" dxfId="5" priority="1" operator="equal">
      <formula>"−"</formula>
    </cfRule>
    <cfRule type="cellIs" dxfId="4" priority="2" operator="equal">
      <formula>"+"</formula>
    </cfRule>
  </conditionalFormatting>
  <conditionalFormatting sqref="E19:I19">
    <cfRule type="cellIs" dxfId="3" priority="6" operator="equal">
      <formula>0</formula>
    </cfRule>
  </conditionalFormatting>
  <conditionalFormatting sqref="E20:I20">
    <cfRule type="cellIs" dxfId="2" priority="3" operator="equal">
      <formula>1</formula>
    </cfRule>
  </conditionalFormatting>
  <conditionalFormatting sqref="K9:K17">
    <cfRule type="cellIs" dxfId="1" priority="5" operator="equal">
      <formula>0</formula>
    </cfRule>
  </conditionalFormatting>
  <conditionalFormatting sqref="L9:L17">
    <cfRule type="cellIs" dxfId="0" priority="4" operator="equal">
      <formula>1</formula>
    </cfRule>
  </conditionalFormatting>
  <dataValidations count="1">
    <dataValidation type="list" allowBlank="1" showInputMessage="1" showErrorMessage="1" sqref="E9:I17" xr:uid="{00000000-0002-0000-0000-000000000000}">
      <formula1>$N$8:$N$11</formula1>
    </dataValidation>
  </dataValidations>
  <printOptions horizontalCentered="1" verticalCentered="1"/>
  <pageMargins left="0.1" right="0.1" top="0.5" bottom="0.5" header="0.1" footer="0.1"/>
  <pageSetup paperSize="9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AC541CF4803542AAD9E873F056AE49" ma:contentTypeVersion="3" ma:contentTypeDescription="Create a new document." ma:contentTypeScope="" ma:versionID="dc366348dd321ec25143988b4193be8f">
  <xsd:schema xmlns:xsd="http://www.w3.org/2001/XMLSchema" xmlns:xs="http://www.w3.org/2001/XMLSchema" xmlns:p="http://schemas.microsoft.com/office/2006/metadata/properties" xmlns:ns2="858474aa-d368-4ab2-afbd-7e5bad1268c2" targetNamespace="http://schemas.microsoft.com/office/2006/metadata/properties" ma:root="true" ma:fieldsID="3b3a63951f06a2b288054c3a6112ab04" ns2:_="">
    <xsd:import namespace="858474aa-d368-4ab2-afbd-7e5bad1268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474aa-d368-4ab2-afbd-7e5bad1268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456239-E13B-4CBB-9B56-ACC8778E15EF}"/>
</file>

<file path=customXml/itemProps2.xml><?xml version="1.0" encoding="utf-8"?>
<ds:datastoreItem xmlns:ds="http://schemas.openxmlformats.org/officeDocument/2006/customXml" ds:itemID="{D598B6EA-E52D-4298-912D-4322246898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(s) Luke Allington</cp:lastModifiedBy>
  <cp:revision/>
  <dcterms:created xsi:type="dcterms:W3CDTF">2006-09-16T00:00:00Z</dcterms:created>
  <dcterms:modified xsi:type="dcterms:W3CDTF">2023-11-14T13:32:53Z</dcterms:modified>
  <cp:category/>
  <cp:contentStatus/>
</cp:coreProperties>
</file>