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esktop\"/>
    </mc:Choice>
  </mc:AlternateContent>
  <xr:revisionPtr revIDLastSave="0" documentId="8_{81749DD7-D3BF-4A9F-BB9C-BAB71A6EBB0F}" xr6:coauthVersionLast="36" xr6:coauthVersionMax="36" xr10:uidLastSave="{00000000-0000-0000-0000-000000000000}"/>
  <bookViews>
    <workbookView xWindow="0" yWindow="0" windowWidth="23040" windowHeight="8532" xr2:uid="{69F48C68-B996-4D0B-B319-F205EBC6C95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6" i="1" l="1"/>
  <c r="E30" i="1"/>
  <c r="E11" i="1"/>
  <c r="A38" i="1"/>
  <c r="D44" i="1"/>
  <c r="E44" i="1" s="1"/>
  <c r="A44" i="1"/>
  <c r="D43" i="1"/>
  <c r="E43" i="1" s="1"/>
  <c r="A43" i="1"/>
  <c r="D42" i="1"/>
  <c r="E42" i="1" s="1"/>
  <c r="A42" i="1"/>
  <c r="D41" i="1"/>
  <c r="E41" i="1" s="1"/>
  <c r="A41" i="1"/>
  <c r="D40" i="1"/>
  <c r="E40" i="1" s="1"/>
  <c r="A40" i="1"/>
  <c r="D39" i="1"/>
  <c r="E39" i="1" s="1"/>
  <c r="A39" i="1"/>
  <c r="D38" i="1"/>
  <c r="E38" i="1" s="1"/>
  <c r="E23" i="1"/>
  <c r="E24" i="1"/>
  <c r="E25" i="1"/>
  <c r="E26" i="1"/>
  <c r="E27" i="1"/>
  <c r="E28" i="1"/>
  <c r="E22" i="1"/>
  <c r="E3" i="1"/>
  <c r="D23" i="1"/>
  <c r="D24" i="1"/>
  <c r="D25" i="1"/>
  <c r="D26" i="1"/>
  <c r="D27" i="1"/>
  <c r="D28" i="1"/>
  <c r="D22" i="1"/>
  <c r="A28" i="1"/>
  <c r="A27" i="1"/>
  <c r="A26" i="1"/>
  <c r="A25" i="1"/>
  <c r="A24" i="1"/>
  <c r="A23" i="1"/>
  <c r="A22" i="1"/>
  <c r="A4" i="1"/>
  <c r="A5" i="1"/>
  <c r="A6" i="1"/>
  <c r="A7" i="1"/>
  <c r="A8" i="1"/>
  <c r="A9" i="1"/>
  <c r="A3" i="1"/>
  <c r="E4" i="1"/>
  <c r="E5" i="1"/>
  <c r="E6" i="1"/>
  <c r="E7" i="1"/>
  <c r="E8" i="1"/>
  <c r="E9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<sst xmlns="http://schemas.openxmlformats.org/spreadsheetml/2006/main" count="20" uniqueCount="8">
  <si>
    <t>Mass (g)</t>
  </si>
  <si>
    <t>Resonant Frequency (Hz)</t>
  </si>
  <si>
    <t>s</t>
  </si>
  <si>
    <t>Period (s)</t>
  </si>
  <si>
    <t>T^2/4*pi^2</t>
  </si>
  <si>
    <t>Mass (kg)</t>
  </si>
  <si>
    <t>No Box</t>
  </si>
  <si>
    <t>Box No 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</si>
</sst>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.000000"/>
    <numFmt numFmtId="173" formatCode="0.000E+00"/>
    <numFmt numFmtId="176" formatCode="0.00000000E+00"/>
    <numFmt numFmtId="177" formatCode="0.000000000E+00"/>
    <numFmt numFmtId="187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8" fontId="0" fillId="0" borderId="0" xfId="0" applyNumberFormat="1"/>
    <xf numFmtId="173" fontId="0" fillId="0" borderId="0" xfId="0" applyNumberFormat="1"/>
    <xf numFmtId="176" fontId="0" fillId="0" borderId="0" xfId="0" applyNumberFormat="1"/>
    <xf numFmtId="177" fontId="0" fillId="0" borderId="0" xfId="0" applyNumberFormat="1"/>
    <xf numFmtId="18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Box T^2/4PI^2 vs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267935258092739E-2"/>
                  <c:y val="0.26302092446777486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0.000000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1.6585447645513649E-5</c:v>
                </c:pt>
                <c:pt idx="1">
                  <c:v>1.8421835219838365E-5</c:v>
                </c:pt>
                <c:pt idx="2">
                  <c:v>1.9895015429652427E-5</c:v>
                </c:pt>
                <c:pt idx="3">
                  <c:v>2.1058225062028354E-5</c:v>
                </c:pt>
                <c:pt idx="4">
                  <c:v>2.6047828540986325E-5</c:v>
                </c:pt>
                <c:pt idx="5">
                  <c:v>2.8552765883223419E-5</c:v>
                </c:pt>
                <c:pt idx="6">
                  <c:v>3.0149819518356387E-5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1-4EED-B834-5EC31CC7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84512"/>
        <c:axId val="507880904"/>
      </c:scatterChart>
      <c:valAx>
        <c:axId val="5078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0904"/>
        <c:crosses val="autoZero"/>
        <c:crossBetween val="midCat"/>
      </c:valAx>
      <c:valAx>
        <c:axId val="5078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No Cotton </a:t>
            </a:r>
            <a:r>
              <a:rPr lang="en-US" sz="1400" b="0" i="0" u="none" strike="noStrike" baseline="0">
                <a:effectLst/>
              </a:rPr>
              <a:t>T^2/4PI^2 vs Mass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123797025371829E-3"/>
                  <c:y val="0.21254629629629629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Sheet1!$A$22:$A$28</c:f>
              <c:numCache>
                <c:formatCode>0.000E+00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Sheet1!$E$22:$E$28</c:f>
              <c:numCache>
                <c:formatCode>0.00000000E+00</c:formatCode>
                <c:ptCount val="7"/>
                <c:pt idx="0">
                  <c:v>3.3732033081417614E-6</c:v>
                </c:pt>
                <c:pt idx="1">
                  <c:v>3.8646545061633473E-6</c:v>
                </c:pt>
                <c:pt idx="2">
                  <c:v>4.4718863748084644E-6</c:v>
                </c:pt>
                <c:pt idx="3">
                  <c:v>4.8506966735990786E-6</c:v>
                </c:pt>
                <c:pt idx="4">
                  <c:v>5.4038037647051468E-6</c:v>
                </c:pt>
                <c:pt idx="5">
                  <c:v>5.9282323352265791E-6</c:v>
                </c:pt>
                <c:pt idx="6">
                  <c:v>6.4497908358166714E-6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E-416A-9382-29F4611E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00184"/>
        <c:axId val="503696248"/>
      </c:scatterChart>
      <c:valAx>
        <c:axId val="5037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6248"/>
        <c:crosses val="autoZero"/>
        <c:crossBetween val="midCat"/>
      </c:valAx>
      <c:valAx>
        <c:axId val="50369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Box With Cotton T^2/4PI^2 vs Mass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176509186351705E-2"/>
                  <c:y val="0.2813874307378244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Sheet1!$A$38:$A$44</c:f>
              <c:numCache>
                <c:formatCode>0.0000000000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Sheet1!$E$38:$E$44</c:f>
              <c:numCache>
                <c:formatCode>0.000000000E+00</c:formatCode>
                <c:ptCount val="7"/>
                <c:pt idx="0">
                  <c:v>3.4766820164287796E-6</c:v>
                </c:pt>
                <c:pt idx="1">
                  <c:v>3.9519885746652096E-6</c:v>
                </c:pt>
                <c:pt idx="2">
                  <c:v>4.495736393186843E-6</c:v>
                </c:pt>
                <c:pt idx="3">
                  <c:v>5.1746935132525965E-6</c:v>
                </c:pt>
                <c:pt idx="4">
                  <c:v>5.5159627515723244E-6</c:v>
                </c:pt>
                <c:pt idx="5">
                  <c:v>5.9282323352265791E-6</c:v>
                </c:pt>
                <c:pt idx="6">
                  <c:v>6.9966110238677598E-6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763-B654-278CE3E0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70736"/>
        <c:axId val="507881888"/>
      </c:scatterChart>
      <c:valAx>
        <c:axId val="5078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1888"/>
        <c:crosses val="autoZero"/>
        <c:crossBetween val="midCat"/>
      </c:valAx>
      <c:valAx>
        <c:axId val="5078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45720</xdr:rowOff>
    </xdr:from>
    <xdr:to>
      <xdr:col>14</xdr:col>
      <xdr:colOff>304800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D45AE-4DEA-4920-B258-A5A2F8335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19</xdr:row>
      <xdr:rowOff>38100</xdr:rowOff>
    </xdr:from>
    <xdr:to>
      <xdr:col>14</xdr:col>
      <xdr:colOff>312420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61B91-CD30-416A-BE57-004617A4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36</xdr:row>
      <xdr:rowOff>0</xdr:rowOff>
    </xdr:from>
    <xdr:to>
      <xdr:col>14</xdr:col>
      <xdr:colOff>297180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0DF857-19FF-4994-BCF8-0AA5D1B9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C5E0-3CA3-4E18-BD97-EF0CBA1D2459}">
  <dimension ref="A1:E46"/>
  <sheetViews>
    <sheetView tabSelected="1" topLeftCell="A21" workbookViewId="0">
      <selection activeCell="E22" sqref="E22"/>
    </sheetView>
  </sheetViews>
  <sheetFormatPr defaultRowHeight="14.4" x14ac:dyDescent="0.3"/>
  <cols>
    <col min="1" max="1" width="21.5546875" bestFit="1" customWidth="1"/>
    <col min="2" max="3" width="21.33203125" bestFit="1" customWidth="1"/>
    <col min="5" max="5" width="15.6640625" bestFit="1" customWidth="1"/>
  </cols>
  <sheetData>
    <row r="1" spans="1:5" x14ac:dyDescent="0.3">
      <c r="A1" s="1" t="s">
        <v>6</v>
      </c>
      <c r="B1" s="1"/>
      <c r="C1" s="1"/>
      <c r="D1" s="1"/>
      <c r="E1" s="1"/>
    </row>
    <row r="2" spans="1:5" x14ac:dyDescent="0.3">
      <c r="A2" t="s">
        <v>5</v>
      </c>
      <c r="B2" t="s">
        <v>0</v>
      </c>
      <c r="C2" t="s">
        <v>1</v>
      </c>
      <c r="D2" t="s">
        <v>3</v>
      </c>
      <c r="E2" t="s">
        <v>4</v>
      </c>
    </row>
    <row r="3" spans="1:5" x14ac:dyDescent="0.3">
      <c r="A3" s="3">
        <f>B3/1000</f>
        <v>0</v>
      </c>
      <c r="B3">
        <v>0</v>
      </c>
      <c r="C3">
        <v>39.1</v>
      </c>
      <c r="D3">
        <f>1/C3</f>
        <v>2.557544757033248E-2</v>
      </c>
      <c r="E3">
        <f>D3^2/(4*3.14^2)</f>
        <v>1.6585447645513649E-5</v>
      </c>
    </row>
    <row r="4" spans="1:5" x14ac:dyDescent="0.3">
      <c r="A4" s="3">
        <f t="shared" ref="A4:A9" si="0">B4/1000</f>
        <v>5.0000000000000001E-3</v>
      </c>
      <c r="B4">
        <v>5</v>
      </c>
      <c r="C4">
        <v>37.1</v>
      </c>
      <c r="D4">
        <f t="shared" ref="D4:D9" si="1">1/C4</f>
        <v>2.6954177897574122E-2</v>
      </c>
      <c r="E4">
        <f t="shared" ref="E4:E9" si="2">D4^2/(4*3.14^2)</f>
        <v>1.8421835219838365E-5</v>
      </c>
    </row>
    <row r="5" spans="1:5" x14ac:dyDescent="0.3">
      <c r="A5" s="3">
        <f t="shared" si="0"/>
        <v>0.01</v>
      </c>
      <c r="B5">
        <v>10</v>
      </c>
      <c r="C5">
        <v>35.700000000000003</v>
      </c>
      <c r="D5">
        <f t="shared" si="1"/>
        <v>2.8011204481792715E-2</v>
      </c>
      <c r="E5">
        <f t="shared" si="2"/>
        <v>1.9895015429652427E-5</v>
      </c>
    </row>
    <row r="6" spans="1:5" x14ac:dyDescent="0.3">
      <c r="A6" s="3">
        <f t="shared" si="0"/>
        <v>1.4999999999999999E-2</v>
      </c>
      <c r="B6">
        <v>15</v>
      </c>
      <c r="C6">
        <v>34.700000000000003</v>
      </c>
      <c r="D6">
        <f t="shared" si="1"/>
        <v>2.8818443804034581E-2</v>
      </c>
      <c r="E6">
        <f t="shared" si="2"/>
        <v>2.1058225062028354E-5</v>
      </c>
    </row>
    <row r="7" spans="1:5" x14ac:dyDescent="0.3">
      <c r="A7" s="3">
        <f t="shared" si="0"/>
        <v>0.02</v>
      </c>
      <c r="B7">
        <v>20</v>
      </c>
      <c r="C7">
        <v>31.2</v>
      </c>
      <c r="D7">
        <f t="shared" si="1"/>
        <v>3.2051282051282055E-2</v>
      </c>
      <c r="E7">
        <f t="shared" si="2"/>
        <v>2.6047828540986325E-5</v>
      </c>
    </row>
    <row r="8" spans="1:5" x14ac:dyDescent="0.3">
      <c r="A8" s="3">
        <f t="shared" si="0"/>
        <v>2.5000000000000001E-2</v>
      </c>
      <c r="B8">
        <v>25</v>
      </c>
      <c r="C8">
        <v>29.8</v>
      </c>
      <c r="D8">
        <f t="shared" si="1"/>
        <v>3.3557046979865772E-2</v>
      </c>
      <c r="E8">
        <f t="shared" si="2"/>
        <v>2.8552765883223419E-5</v>
      </c>
    </row>
    <row r="9" spans="1:5" x14ac:dyDescent="0.3">
      <c r="A9" s="3">
        <f t="shared" si="0"/>
        <v>0.03</v>
      </c>
      <c r="B9">
        <v>30</v>
      </c>
      <c r="C9">
        <v>29</v>
      </c>
      <c r="D9">
        <f t="shared" si="1"/>
        <v>3.4482758620689655E-2</v>
      </c>
      <c r="E9">
        <f t="shared" si="2"/>
        <v>3.0149819518356387E-5</v>
      </c>
    </row>
    <row r="11" spans="1:5" x14ac:dyDescent="0.3">
      <c r="D11" t="s">
        <v>2</v>
      </c>
      <c r="E11">
        <f>1/0.0004793413575</f>
        <v>2086.1959527454292</v>
      </c>
    </row>
    <row r="20" spans="1:5" x14ac:dyDescent="0.3">
      <c r="A20" s="1" t="s">
        <v>7</v>
      </c>
      <c r="B20" s="1"/>
      <c r="C20" s="1"/>
      <c r="D20" s="1"/>
      <c r="E20" s="1"/>
    </row>
    <row r="21" spans="1:5" x14ac:dyDescent="0.3">
      <c r="A21" t="s">
        <v>5</v>
      </c>
      <c r="B21" t="s">
        <v>0</v>
      </c>
      <c r="C21" t="s">
        <v>1</v>
      </c>
      <c r="D21" t="s">
        <v>3</v>
      </c>
      <c r="E21" t="s">
        <v>4</v>
      </c>
    </row>
    <row r="22" spans="1:5" x14ac:dyDescent="0.3">
      <c r="A22" s="4">
        <f>B22/1000</f>
        <v>0</v>
      </c>
      <c r="B22">
        <v>0</v>
      </c>
      <c r="C22">
        <v>86.7</v>
      </c>
      <c r="D22">
        <f>1/C22</f>
        <v>1.1534025374855825E-2</v>
      </c>
      <c r="E22" s="5">
        <f>D22^2/(4*3.14^2)</f>
        <v>3.3732033081417614E-6</v>
      </c>
    </row>
    <row r="23" spans="1:5" x14ac:dyDescent="0.3">
      <c r="A23" s="4">
        <f t="shared" ref="A23:A28" si="3">B23/1000</f>
        <v>5.0000000000000001E-3</v>
      </c>
      <c r="B23">
        <v>5</v>
      </c>
      <c r="C23">
        <v>81</v>
      </c>
      <c r="D23">
        <f t="shared" ref="D23:D28" si="4">1/C23</f>
        <v>1.2345679012345678E-2</v>
      </c>
      <c r="E23" s="5">
        <f t="shared" ref="E23:E28" si="5">D23^2/(4*3.14^2)</f>
        <v>3.8646545061633473E-6</v>
      </c>
    </row>
    <row r="24" spans="1:5" x14ac:dyDescent="0.3">
      <c r="A24" s="4">
        <f t="shared" si="3"/>
        <v>0.01</v>
      </c>
      <c r="B24">
        <v>10</v>
      </c>
      <c r="C24">
        <v>75.3</v>
      </c>
      <c r="D24">
        <f t="shared" si="4"/>
        <v>1.3280212483399735E-2</v>
      </c>
      <c r="E24" s="5">
        <f t="shared" si="5"/>
        <v>4.4718863748084644E-6</v>
      </c>
    </row>
    <row r="25" spans="1:5" x14ac:dyDescent="0.3">
      <c r="A25" s="4">
        <f t="shared" si="3"/>
        <v>1.4999999999999999E-2</v>
      </c>
      <c r="B25">
        <v>15</v>
      </c>
      <c r="C25">
        <v>72.3</v>
      </c>
      <c r="D25">
        <f t="shared" si="4"/>
        <v>1.3831258644536654E-2</v>
      </c>
      <c r="E25" s="5">
        <f t="shared" si="5"/>
        <v>4.8506966735990786E-6</v>
      </c>
    </row>
    <row r="26" spans="1:5" x14ac:dyDescent="0.3">
      <c r="A26" s="4">
        <f t="shared" si="3"/>
        <v>0.02</v>
      </c>
      <c r="B26">
        <v>20</v>
      </c>
      <c r="C26">
        <v>68.5</v>
      </c>
      <c r="D26">
        <f t="shared" si="4"/>
        <v>1.4598540145985401E-2</v>
      </c>
      <c r="E26" s="5">
        <f t="shared" si="5"/>
        <v>5.4038037647051468E-6</v>
      </c>
    </row>
    <row r="27" spans="1:5" x14ac:dyDescent="0.3">
      <c r="A27" s="4">
        <f t="shared" si="3"/>
        <v>2.5000000000000001E-2</v>
      </c>
      <c r="B27">
        <v>25</v>
      </c>
      <c r="C27">
        <v>65.400000000000006</v>
      </c>
      <c r="D27">
        <f t="shared" si="4"/>
        <v>1.5290519877675839E-2</v>
      </c>
      <c r="E27" s="5">
        <f t="shared" si="5"/>
        <v>5.9282323352265791E-6</v>
      </c>
    </row>
    <row r="28" spans="1:5" x14ac:dyDescent="0.3">
      <c r="A28" s="4">
        <f t="shared" si="3"/>
        <v>0.03</v>
      </c>
      <c r="B28">
        <v>30</v>
      </c>
      <c r="C28">
        <v>62.7</v>
      </c>
      <c r="D28">
        <f t="shared" si="4"/>
        <v>1.5948963317384369E-2</v>
      </c>
      <c r="E28" s="5">
        <f t="shared" si="5"/>
        <v>6.4497908358166714E-6</v>
      </c>
    </row>
    <row r="30" spans="1:5" x14ac:dyDescent="0.3">
      <c r="D30" t="s">
        <v>2</v>
      </c>
      <c r="E30">
        <f>1/0.00010206311</f>
        <v>9797.8593832776605</v>
      </c>
    </row>
    <row r="37" spans="1:5" x14ac:dyDescent="0.3">
      <c r="A37" t="s">
        <v>5</v>
      </c>
      <c r="B37" t="s">
        <v>0</v>
      </c>
      <c r="C37" t="s">
        <v>1</v>
      </c>
      <c r="D37" t="s">
        <v>3</v>
      </c>
      <c r="E37" t="s">
        <v>4</v>
      </c>
    </row>
    <row r="38" spans="1:5" x14ac:dyDescent="0.3">
      <c r="A38" s="7">
        <f>B38/1000</f>
        <v>0</v>
      </c>
      <c r="B38">
        <v>0</v>
      </c>
      <c r="C38">
        <v>85.4</v>
      </c>
      <c r="D38">
        <f>1/C38</f>
        <v>1.1709601873536299E-2</v>
      </c>
      <c r="E38" s="6">
        <f>D38^2/(4*3.14^2)</f>
        <v>3.4766820164287796E-6</v>
      </c>
    </row>
    <row r="39" spans="1:5" x14ac:dyDescent="0.3">
      <c r="A39" s="7">
        <f t="shared" ref="A39:A44" si="6">B39/1000</f>
        <v>5.0000000000000001E-3</v>
      </c>
      <c r="B39">
        <v>5</v>
      </c>
      <c r="C39">
        <v>80.099999999999994</v>
      </c>
      <c r="D39">
        <f t="shared" ref="D39:D44" si="7">1/C39</f>
        <v>1.2484394506866418E-2</v>
      </c>
      <c r="E39" s="6">
        <f t="shared" ref="E39:E44" si="8">D39^2/(4*3.14^2)</f>
        <v>3.9519885746652096E-6</v>
      </c>
    </row>
    <row r="40" spans="1:5" x14ac:dyDescent="0.3">
      <c r="A40" s="7">
        <f t="shared" si="6"/>
        <v>0.01</v>
      </c>
      <c r="B40">
        <v>10</v>
      </c>
      <c r="C40">
        <v>75.099999999999994</v>
      </c>
      <c r="D40">
        <f t="shared" si="7"/>
        <v>1.3315579227696406E-2</v>
      </c>
      <c r="E40" s="6">
        <f t="shared" si="8"/>
        <v>4.495736393186843E-6</v>
      </c>
    </row>
    <row r="41" spans="1:5" x14ac:dyDescent="0.3">
      <c r="A41" s="7">
        <f t="shared" si="6"/>
        <v>1.4999999999999999E-2</v>
      </c>
      <c r="B41">
        <v>15</v>
      </c>
      <c r="C41">
        <v>70</v>
      </c>
      <c r="D41">
        <f t="shared" si="7"/>
        <v>1.4285714285714285E-2</v>
      </c>
      <c r="E41" s="6">
        <f t="shared" si="8"/>
        <v>5.1746935132525965E-6</v>
      </c>
    </row>
    <row r="42" spans="1:5" x14ac:dyDescent="0.3">
      <c r="A42" s="7">
        <f t="shared" si="6"/>
        <v>0.02</v>
      </c>
      <c r="B42">
        <v>20</v>
      </c>
      <c r="C42">
        <v>67.8</v>
      </c>
      <c r="D42">
        <f t="shared" si="7"/>
        <v>1.4749262536873156E-2</v>
      </c>
      <c r="E42" s="6">
        <f t="shared" si="8"/>
        <v>5.5159627515723244E-6</v>
      </c>
    </row>
    <row r="43" spans="1:5" x14ac:dyDescent="0.3">
      <c r="A43" s="7">
        <f t="shared" si="6"/>
        <v>2.5000000000000001E-2</v>
      </c>
      <c r="B43">
        <v>25</v>
      </c>
      <c r="C43">
        <v>65.400000000000006</v>
      </c>
      <c r="D43">
        <f t="shared" si="7"/>
        <v>1.5290519877675839E-2</v>
      </c>
      <c r="E43" s="6">
        <f t="shared" si="8"/>
        <v>5.9282323352265791E-6</v>
      </c>
    </row>
    <row r="44" spans="1:5" x14ac:dyDescent="0.3">
      <c r="A44" s="7">
        <f t="shared" si="6"/>
        <v>0.03</v>
      </c>
      <c r="B44">
        <v>30</v>
      </c>
      <c r="C44">
        <v>60.2</v>
      </c>
      <c r="D44">
        <f t="shared" si="7"/>
        <v>1.6611295681063121E-2</v>
      </c>
      <c r="E44" s="6">
        <f t="shared" si="8"/>
        <v>6.9966110238677598E-6</v>
      </c>
    </row>
    <row r="46" spans="1:5" x14ac:dyDescent="0.3">
      <c r="D46" t="s">
        <v>2</v>
      </c>
      <c r="E46" s="2">
        <f>1/0.0001109464</f>
        <v>9013.3614069496616</v>
      </c>
    </row>
  </sheetData>
  <mergeCells count="2">
    <mergeCell ref="A1:E1"/>
    <mergeCell ref="A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2018-09-18T20:47:24Z</dcterms:created>
  <dcterms:modified xsi:type="dcterms:W3CDTF">2018-09-18T22:22:20Z</dcterms:modified>
</cp:coreProperties>
</file>