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x\Google Drive Max\Max Shared\Master Data Science\2019-08 Machine Learning 2 7335\HW3\"/>
    </mc:Choice>
  </mc:AlternateContent>
  <xr:revisionPtr revIDLastSave="0" documentId="13_ncr:1_{516AAB57-E36C-4E66-ACB2-0C4D36C58F50}" xr6:coauthVersionLast="45" xr6:coauthVersionMax="45" xr10:uidLastSave="{00000000-0000-0000-0000-000000000000}"/>
  <bookViews>
    <workbookView xWindow="32811" yWindow="-103" windowWidth="33120" windowHeight="18120" xr2:uid="{F6C5DFB8-23B2-4556-B41F-3EA16C77B666}"/>
  </bookViews>
  <sheets>
    <sheet name="HW3" sheetId="1" r:id="rId1"/>
    <sheet name="Last Question" sheetId="3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1" i="1" l="1"/>
  <c r="E41" i="1"/>
  <c r="F41" i="1"/>
  <c r="G41" i="1"/>
  <c r="H41" i="1"/>
  <c r="I41" i="1"/>
  <c r="J41" i="1"/>
  <c r="K41" i="1"/>
  <c r="L41" i="1"/>
  <c r="C41" i="1"/>
  <c r="B43" i="1"/>
  <c r="B44" i="1"/>
  <c r="B45" i="1"/>
  <c r="B46" i="1"/>
  <c r="B47" i="1"/>
  <c r="B48" i="1"/>
  <c r="B49" i="1"/>
  <c r="B42" i="1"/>
  <c r="G59" i="1"/>
  <c r="H59" i="1" s="1"/>
  <c r="G60" i="1"/>
  <c r="H60" i="1" s="1"/>
  <c r="G61" i="1"/>
  <c r="H61" i="1" s="1"/>
  <c r="D64" i="1"/>
  <c r="G64" i="1" s="1"/>
  <c r="E64" i="1"/>
  <c r="F64" i="1"/>
  <c r="N12" i="1" l="1"/>
  <c r="M12" i="1"/>
  <c r="L12" i="1"/>
  <c r="K12" i="1"/>
  <c r="F10" i="1"/>
  <c r="E10" i="1"/>
  <c r="D10" i="1"/>
  <c r="C10" i="1"/>
  <c r="B31" i="1"/>
  <c r="I30" i="1"/>
  <c r="B18" i="1"/>
  <c r="B32" i="1" s="1"/>
  <c r="B19" i="1"/>
  <c r="B33" i="1" s="1"/>
  <c r="B20" i="1"/>
  <c r="B34" i="1" s="1"/>
  <c r="B21" i="1"/>
  <c r="B35" i="1" s="1"/>
  <c r="B22" i="1"/>
  <c r="B36" i="1" s="1"/>
  <c r="B23" i="1"/>
  <c r="B37" i="1" s="1"/>
  <c r="B24" i="1"/>
  <c r="B38" i="1" s="1"/>
  <c r="B17" i="1"/>
  <c r="I18" i="1" a="1"/>
  <c r="I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H18" i="1" a="1"/>
  <c r="H18" i="1" s="1"/>
  <c r="J18" i="1" a="1"/>
  <c r="J18" i="1"/>
  <c r="K18" i="1" a="1"/>
  <c r="K18" i="1" s="1"/>
  <c r="L18" i="1" a="1"/>
  <c r="L18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C21" i="1" a="1"/>
  <c r="C21" i="1" s="1"/>
  <c r="D21" i="1" a="1"/>
  <c r="D21" i="1"/>
  <c r="E21" i="1" a="1"/>
  <c r="E21" i="1" s="1"/>
  <c r="F21" i="1" a="1"/>
  <c r="F21" i="1" s="1"/>
  <c r="G21" i="1" a="1"/>
  <c r="G21" i="1" s="1"/>
  <c r="H21" i="1" a="1"/>
  <c r="H21" i="1"/>
  <c r="I21" i="1" a="1"/>
  <c r="I21" i="1" s="1"/>
  <c r="J21" i="1" a="1"/>
  <c r="J21" i="1" s="1"/>
  <c r="K21" i="1" a="1"/>
  <c r="K21" i="1" s="1"/>
  <c r="L21" i="1" a="1"/>
  <c r="L21" i="1"/>
  <c r="C22" i="1" a="1"/>
  <c r="C22" i="1" s="1"/>
  <c r="D22" i="1" a="1"/>
  <c r="D22" i="1" s="1"/>
  <c r="E22" i="1" a="1"/>
  <c r="E22" i="1" s="1"/>
  <c r="F22" i="1" a="1"/>
  <c r="F22" i="1"/>
  <c r="G22" i="1" a="1"/>
  <c r="G22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H23" i="1" a="1"/>
  <c r="H23" i="1" s="1"/>
  <c r="I23" i="1" a="1"/>
  <c r="I23" i="1" s="1"/>
  <c r="J23" i="1" a="1"/>
  <c r="J23" i="1" s="1"/>
  <c r="K23" i="1" a="1"/>
  <c r="K23" i="1" s="1"/>
  <c r="L23" i="1" a="1"/>
  <c r="L23" i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L17" i="1" a="1"/>
  <c r="L17" i="1" s="1"/>
  <c r="K17" i="1" a="1"/>
  <c r="K17" i="1" s="1"/>
  <c r="K31" i="1" s="1"/>
  <c r="L16" i="1"/>
  <c r="K16" i="1"/>
  <c r="K30" i="1" s="1"/>
  <c r="J16" i="1"/>
  <c r="I16" i="1"/>
  <c r="H16" i="1"/>
  <c r="H30" i="1" s="1"/>
  <c r="G16" i="1"/>
  <c r="G30" i="1" s="1"/>
  <c r="F16" i="1"/>
  <c r="E16" i="1"/>
  <c r="E30" i="1" s="1"/>
  <c r="D16" i="1"/>
  <c r="C16" i="1"/>
  <c r="C30" i="1" s="1"/>
  <c r="C17" i="1" a="1"/>
  <c r="C17" i="1" s="1"/>
  <c r="E17" i="1" a="1"/>
  <c r="E17" i="1" s="1"/>
  <c r="E31" i="1" s="1"/>
  <c r="J17" i="1" a="1"/>
  <c r="J17" i="1" s="1"/>
  <c r="J36" i="1" s="1"/>
  <c r="I17" i="1" a="1"/>
  <c r="I17" i="1" s="1"/>
  <c r="I35" i="1" s="1"/>
  <c r="H17" i="1" a="1"/>
  <c r="H17" i="1" s="1"/>
  <c r="H34" i="1" s="1"/>
  <c r="G17" i="1" a="1"/>
  <c r="G17" i="1" s="1"/>
  <c r="G33" i="1" s="1"/>
  <c r="F17" i="1" a="1"/>
  <c r="F17" i="1" s="1"/>
  <c r="D17" i="1" a="1"/>
  <c r="D17" i="1" s="1"/>
  <c r="D31" i="1" s="1"/>
  <c r="L37" i="1" l="1"/>
  <c r="F32" i="1"/>
  <c r="C32" i="1"/>
  <c r="C38" i="1"/>
  <c r="D38" i="1"/>
  <c r="C37" i="1"/>
  <c r="H35" i="1"/>
  <c r="D32" i="1"/>
  <c r="C36" i="1"/>
  <c r="F35" i="1"/>
  <c r="L38" i="1"/>
  <c r="F34" i="1"/>
  <c r="D33" i="1"/>
  <c r="F36" i="1"/>
  <c r="J38" i="1"/>
  <c r="E34" i="1"/>
  <c r="J37" i="1"/>
  <c r="F33" i="1"/>
  <c r="I37" i="1"/>
  <c r="E33" i="1"/>
  <c r="D36" i="1"/>
  <c r="C31" i="1"/>
  <c r="I36" i="1"/>
  <c r="E32" i="1"/>
  <c r="I38" i="1"/>
  <c r="L32" i="1"/>
  <c r="K35" i="1"/>
  <c r="D35" i="1"/>
  <c r="C35" i="1"/>
  <c r="G38" i="1"/>
  <c r="F37" i="1"/>
  <c r="E36" i="1"/>
  <c r="L34" i="1"/>
  <c r="J33" i="1"/>
  <c r="I32" i="1"/>
  <c r="H31" i="1"/>
  <c r="J32" i="1"/>
  <c r="I31" i="1"/>
  <c r="D37" i="1"/>
  <c r="C34" i="1"/>
  <c r="F38" i="1"/>
  <c r="E37" i="1"/>
  <c r="L35" i="1"/>
  <c r="J34" i="1"/>
  <c r="I33" i="1"/>
  <c r="H32" i="1"/>
  <c r="G31" i="1"/>
  <c r="G34" i="1"/>
  <c r="H36" i="1"/>
  <c r="G35" i="1"/>
  <c r="L31" i="1"/>
  <c r="G36" i="1"/>
  <c r="G37" i="1"/>
  <c r="E35" i="1"/>
  <c r="C33" i="1"/>
  <c r="E38" i="1"/>
  <c r="L36" i="1"/>
  <c r="J35" i="1"/>
  <c r="I34" i="1"/>
  <c r="H33" i="1"/>
  <c r="G32" i="1"/>
  <c r="F31" i="1"/>
  <c r="K33" i="1"/>
  <c r="H37" i="1"/>
  <c r="J31" i="1"/>
  <c r="H38" i="1"/>
  <c r="L33" i="1"/>
  <c r="D34" i="1"/>
  <c r="K38" i="1"/>
  <c r="K32" i="1"/>
  <c r="K37" i="1"/>
  <c r="K34" i="1"/>
  <c r="M17" i="1"/>
  <c r="K36" i="1"/>
  <c r="D27" i="1"/>
  <c r="D28" i="1" s="1" a="1"/>
  <c r="D28" i="1" s="1"/>
  <c r="D25" i="1"/>
  <c r="G27" i="1"/>
  <c r="G28" i="1" s="1" a="1"/>
  <c r="G28" i="1" s="1"/>
  <c r="K25" i="1"/>
  <c r="L25" i="1"/>
  <c r="M21" i="1"/>
  <c r="F25" i="1"/>
  <c r="L27" i="1"/>
  <c r="L28" i="1" s="1" a="1"/>
  <c r="L28" i="1" s="1"/>
  <c r="G25" i="1"/>
  <c r="J25" i="1"/>
  <c r="J30" i="1"/>
  <c r="M20" i="1"/>
  <c r="K27" i="1"/>
  <c r="K28" i="1" s="1" a="1"/>
  <c r="K28" i="1" s="1"/>
  <c r="J27" i="1"/>
  <c r="J28" i="1" s="1" a="1"/>
  <c r="J28" i="1" s="1"/>
  <c r="F30" i="1"/>
  <c r="M19" i="1"/>
  <c r="E25" i="1"/>
  <c r="I25" i="1"/>
  <c r="L30" i="1"/>
  <c r="D30" i="1"/>
  <c r="M22" i="1"/>
  <c r="H25" i="1"/>
  <c r="M24" i="1"/>
  <c r="F27" i="1"/>
  <c r="F28" i="1" s="1" a="1"/>
  <c r="F28" i="1" s="1"/>
  <c r="M23" i="1"/>
  <c r="H27" i="1"/>
  <c r="H28" i="1" s="1" a="1"/>
  <c r="H28" i="1" s="1"/>
  <c r="I27" i="1"/>
  <c r="I28" i="1" s="1" a="1"/>
  <c r="I28" i="1" s="1"/>
  <c r="M18" i="1"/>
  <c r="E27" i="1"/>
  <c r="E28" i="1" s="1" a="1"/>
  <c r="E28" i="1" s="1"/>
  <c r="F79" i="1"/>
  <c r="E79" i="1"/>
  <c r="D79" i="1"/>
  <c r="F78" i="1"/>
  <c r="E78" i="1"/>
  <c r="D78" i="1"/>
  <c r="F77" i="1"/>
  <c r="E77" i="1"/>
  <c r="D77" i="1"/>
  <c r="F73" i="1"/>
  <c r="E73" i="1"/>
  <c r="F72" i="1"/>
  <c r="E72" i="1"/>
  <c r="F71" i="1"/>
  <c r="E71" i="1"/>
  <c r="D73" i="1"/>
  <c r="D72" i="1"/>
  <c r="F66" i="1"/>
  <c r="E66" i="1"/>
  <c r="F65" i="1"/>
  <c r="E65" i="1"/>
  <c r="D66" i="1"/>
  <c r="D65" i="1"/>
  <c r="D71" i="1"/>
  <c r="G39" i="1" l="1"/>
  <c r="H39" i="1"/>
  <c r="M36" i="1"/>
  <c r="L39" i="1"/>
  <c r="M31" i="1"/>
  <c r="E39" i="1"/>
  <c r="M33" i="1"/>
  <c r="I39" i="1"/>
  <c r="M32" i="1"/>
  <c r="M35" i="1"/>
  <c r="J39" i="1"/>
  <c r="M37" i="1"/>
  <c r="F39" i="1"/>
  <c r="M38" i="1"/>
  <c r="M34" i="1"/>
  <c r="K39" i="1"/>
  <c r="G78" i="1"/>
  <c r="G79" i="1"/>
  <c r="D39" i="1"/>
  <c r="G72" i="1"/>
  <c r="E67" i="1"/>
  <c r="F67" i="1"/>
  <c r="G77" i="1"/>
  <c r="G65" i="1"/>
  <c r="G66" i="1"/>
  <c r="G73" i="1"/>
  <c r="G71" i="1"/>
  <c r="D67" i="1"/>
  <c r="N12" i="3"/>
  <c r="M12" i="3"/>
  <c r="L12" i="3"/>
  <c r="K12" i="3"/>
  <c r="J26" i="3" a="1"/>
  <c r="J26" i="3" s="1"/>
  <c r="U26" i="3" s="1"/>
  <c r="I26" i="3" a="1"/>
  <c r="I26" i="3" s="1"/>
  <c r="T26" i="3" s="1"/>
  <c r="H26" i="3" a="1"/>
  <c r="H26" i="3" s="1"/>
  <c r="S26" i="3" s="1"/>
  <c r="G26" i="3" a="1"/>
  <c r="G26" i="3" s="1"/>
  <c r="R26" i="3" s="1"/>
  <c r="F26" i="3" a="1"/>
  <c r="F26" i="3" s="1"/>
  <c r="Q26" i="3" s="1"/>
  <c r="E26" i="3" a="1"/>
  <c r="E26" i="3" s="1"/>
  <c r="P26" i="3" s="1"/>
  <c r="D26" i="3" a="1"/>
  <c r="D26" i="3" s="1"/>
  <c r="O26" i="3" s="1"/>
  <c r="C26" i="3" a="1"/>
  <c r="C26" i="3" s="1"/>
  <c r="N26" i="3" s="1"/>
  <c r="V26" i="3" s="1"/>
  <c r="J25" i="3" a="1"/>
  <c r="J25" i="3" s="1"/>
  <c r="U25" i="3" s="1"/>
  <c r="I25" i="3" a="1"/>
  <c r="I25" i="3" s="1"/>
  <c r="T25" i="3" s="1"/>
  <c r="H25" i="3" a="1"/>
  <c r="H25" i="3" s="1"/>
  <c r="S25" i="3" s="1"/>
  <c r="G25" i="3" a="1"/>
  <c r="G25" i="3" s="1"/>
  <c r="R25" i="3" s="1"/>
  <c r="F25" i="3" a="1"/>
  <c r="F25" i="3" s="1"/>
  <c r="Q25" i="3" s="1"/>
  <c r="E25" i="3" a="1"/>
  <c r="E25" i="3" s="1"/>
  <c r="P25" i="3" s="1"/>
  <c r="D25" i="3"/>
  <c r="O25" i="3" s="1"/>
  <c r="D25" i="3" a="1"/>
  <c r="C25" i="3" a="1"/>
  <c r="C25" i="3" s="1"/>
  <c r="N25" i="3" s="1"/>
  <c r="J24" i="3" a="1"/>
  <c r="J24" i="3" s="1"/>
  <c r="U24" i="3" s="1"/>
  <c r="I24" i="3"/>
  <c r="T24" i="3" s="1"/>
  <c r="I24" i="3" a="1"/>
  <c r="H24" i="3" a="1"/>
  <c r="H24" i="3" s="1"/>
  <c r="S24" i="3" s="1"/>
  <c r="G24" i="3" a="1"/>
  <c r="G24" i="3" s="1"/>
  <c r="R24" i="3" s="1"/>
  <c r="F24" i="3" a="1"/>
  <c r="F24" i="3" s="1"/>
  <c r="Q24" i="3" s="1"/>
  <c r="E24" i="3" a="1"/>
  <c r="E24" i="3" s="1"/>
  <c r="P24" i="3" s="1"/>
  <c r="D24" i="3" a="1"/>
  <c r="D24" i="3" s="1"/>
  <c r="O24" i="3" s="1"/>
  <c r="C24" i="3" a="1"/>
  <c r="C24" i="3" s="1"/>
  <c r="N24" i="3" s="1"/>
  <c r="J23" i="3"/>
  <c r="U23" i="3" s="1"/>
  <c r="J23" i="3" a="1"/>
  <c r="I23" i="3" a="1"/>
  <c r="I23" i="3" s="1"/>
  <c r="T23" i="3" s="1"/>
  <c r="H23" i="3" a="1"/>
  <c r="H23" i="3" s="1"/>
  <c r="S23" i="3" s="1"/>
  <c r="G23" i="3" a="1"/>
  <c r="G23" i="3" s="1"/>
  <c r="R23" i="3" s="1"/>
  <c r="F23" i="3" a="1"/>
  <c r="F23" i="3" s="1"/>
  <c r="Q23" i="3" s="1"/>
  <c r="E23" i="3" a="1"/>
  <c r="E23" i="3" s="1"/>
  <c r="P23" i="3" s="1"/>
  <c r="D23" i="3" a="1"/>
  <c r="D23" i="3" s="1"/>
  <c r="O23" i="3" s="1"/>
  <c r="C23" i="3" a="1"/>
  <c r="C23" i="3" s="1"/>
  <c r="N23" i="3" s="1"/>
  <c r="V23" i="3" s="1"/>
  <c r="J22" i="3" a="1"/>
  <c r="J22" i="3" s="1"/>
  <c r="U22" i="3" s="1"/>
  <c r="I22" i="3" a="1"/>
  <c r="I22" i="3" s="1"/>
  <c r="T22" i="3" s="1"/>
  <c r="H22" i="3" a="1"/>
  <c r="H22" i="3" s="1"/>
  <c r="S22" i="3" s="1"/>
  <c r="G22" i="3" a="1"/>
  <c r="G22" i="3" s="1"/>
  <c r="R22" i="3" s="1"/>
  <c r="F22" i="3" a="1"/>
  <c r="F22" i="3" s="1"/>
  <c r="Q22" i="3" s="1"/>
  <c r="E22" i="3" a="1"/>
  <c r="E22" i="3" s="1"/>
  <c r="P22" i="3" s="1"/>
  <c r="D22" i="3" a="1"/>
  <c r="D22" i="3" s="1"/>
  <c r="O22" i="3" s="1"/>
  <c r="C22" i="3" a="1"/>
  <c r="C22" i="3" s="1"/>
  <c r="N22" i="3" s="1"/>
  <c r="V22" i="3" s="1"/>
  <c r="J21" i="3" a="1"/>
  <c r="J21" i="3" s="1"/>
  <c r="U21" i="3" s="1"/>
  <c r="I21" i="3" a="1"/>
  <c r="I21" i="3" s="1"/>
  <c r="T21" i="3" s="1"/>
  <c r="H21" i="3" a="1"/>
  <c r="H21" i="3" s="1"/>
  <c r="S21" i="3" s="1"/>
  <c r="G21" i="3" a="1"/>
  <c r="G21" i="3" s="1"/>
  <c r="R21" i="3" s="1"/>
  <c r="F21" i="3" a="1"/>
  <c r="F21" i="3" s="1"/>
  <c r="Q21" i="3" s="1"/>
  <c r="E21" i="3" a="1"/>
  <c r="E21" i="3" s="1"/>
  <c r="P21" i="3" s="1"/>
  <c r="D21" i="3"/>
  <c r="O21" i="3" s="1"/>
  <c r="D21" i="3" a="1"/>
  <c r="C21" i="3" a="1"/>
  <c r="C21" i="3" s="1"/>
  <c r="N21" i="3" s="1"/>
  <c r="J20" i="3" a="1"/>
  <c r="J20" i="3" s="1"/>
  <c r="U20" i="3" s="1"/>
  <c r="I20" i="3"/>
  <c r="T20" i="3" s="1"/>
  <c r="I20" i="3" a="1"/>
  <c r="H20" i="3" a="1"/>
  <c r="H20" i="3" s="1"/>
  <c r="S20" i="3" s="1"/>
  <c r="G20" i="3" a="1"/>
  <c r="G20" i="3" s="1"/>
  <c r="R20" i="3" s="1"/>
  <c r="F20" i="3" a="1"/>
  <c r="F20" i="3" s="1"/>
  <c r="Q20" i="3" s="1"/>
  <c r="E20" i="3" a="1"/>
  <c r="E20" i="3" s="1"/>
  <c r="P20" i="3" s="1"/>
  <c r="D20" i="3" a="1"/>
  <c r="D20" i="3" s="1"/>
  <c r="O20" i="3" s="1"/>
  <c r="C20" i="3" a="1"/>
  <c r="C20" i="3" s="1"/>
  <c r="N20" i="3" s="1"/>
  <c r="J19" i="3"/>
  <c r="U19" i="3" s="1"/>
  <c r="J19" i="3" a="1"/>
  <c r="I19" i="3" a="1"/>
  <c r="I19" i="3" s="1"/>
  <c r="T19" i="3" s="1"/>
  <c r="H19" i="3" a="1"/>
  <c r="H19" i="3" s="1"/>
  <c r="S19" i="3" s="1"/>
  <c r="G19" i="3" a="1"/>
  <c r="G19" i="3" s="1"/>
  <c r="R19" i="3" s="1"/>
  <c r="F19" i="3" a="1"/>
  <c r="F19" i="3" s="1"/>
  <c r="Q19" i="3" s="1"/>
  <c r="E19" i="3" a="1"/>
  <c r="E19" i="3" s="1"/>
  <c r="P19" i="3" s="1"/>
  <c r="D19" i="3" a="1"/>
  <c r="D19" i="3" s="1"/>
  <c r="O19" i="3" s="1"/>
  <c r="C19" i="3" a="1"/>
  <c r="C19" i="3" s="1"/>
  <c r="N19" i="3" s="1"/>
  <c r="J18" i="3" a="1"/>
  <c r="J18" i="3" s="1"/>
  <c r="U18" i="3" s="1"/>
  <c r="I18" i="3" a="1"/>
  <c r="I18" i="3" s="1"/>
  <c r="T18" i="3" s="1"/>
  <c r="H18" i="3" a="1"/>
  <c r="H18" i="3" s="1"/>
  <c r="S18" i="3" s="1"/>
  <c r="G18" i="3" a="1"/>
  <c r="G18" i="3" s="1"/>
  <c r="R18" i="3" s="1"/>
  <c r="F18" i="3" a="1"/>
  <c r="F18" i="3" s="1"/>
  <c r="Q18" i="3" s="1"/>
  <c r="E18" i="3" a="1"/>
  <c r="E18" i="3" s="1"/>
  <c r="P18" i="3" s="1"/>
  <c r="D18" i="3" a="1"/>
  <c r="D18" i="3" s="1"/>
  <c r="O18" i="3" s="1"/>
  <c r="C18" i="3" a="1"/>
  <c r="C18" i="3" s="1"/>
  <c r="N18" i="3" s="1"/>
  <c r="J17" i="3" a="1"/>
  <c r="J17" i="3" s="1"/>
  <c r="U17" i="3" s="1"/>
  <c r="I17" i="3" a="1"/>
  <c r="I17" i="3" s="1"/>
  <c r="T17" i="3" s="1"/>
  <c r="H17" i="3" a="1"/>
  <c r="H17" i="3" s="1"/>
  <c r="S17" i="3" s="1"/>
  <c r="G17" i="3" a="1"/>
  <c r="G17" i="3" s="1"/>
  <c r="R17" i="3" s="1"/>
  <c r="F17" i="3" a="1"/>
  <c r="F17" i="3" s="1"/>
  <c r="Q17" i="3" s="1"/>
  <c r="E17" i="3" a="1"/>
  <c r="E17" i="3" s="1"/>
  <c r="P17" i="3" s="1"/>
  <c r="D17" i="3" a="1"/>
  <c r="D17" i="3" s="1"/>
  <c r="O17" i="3" s="1"/>
  <c r="C17" i="3" a="1"/>
  <c r="C17" i="3" s="1"/>
  <c r="N17" i="3" s="1"/>
  <c r="Q9" i="3"/>
  <c r="Q9" i="3" a="1"/>
  <c r="Q8" i="3" a="1"/>
  <c r="Q8" i="3" s="1"/>
  <c r="Q7" i="3" a="1"/>
  <c r="Q7" i="3" s="1"/>
  <c r="Q6" i="3" a="1"/>
  <c r="Q6" i="3" s="1"/>
  <c r="Q5" i="3" a="1"/>
  <c r="Q5" i="3" s="1"/>
  <c r="Q4" i="3" a="1"/>
  <c r="Q4" i="3" s="1"/>
  <c r="Q3" i="3" a="1"/>
  <c r="Q3" i="3" s="1"/>
  <c r="T2" i="3"/>
  <c r="S2" i="3"/>
  <c r="Q2" i="3" a="1"/>
  <c r="Q2" i="3" s="1"/>
  <c r="N33" i="1" l="1"/>
  <c r="N38" i="1"/>
  <c r="N32" i="1"/>
  <c r="N31" i="1"/>
  <c r="N36" i="1"/>
  <c r="N37" i="1"/>
  <c r="N35" i="1"/>
  <c r="N34" i="1"/>
  <c r="H64" i="1"/>
  <c r="H77" i="1"/>
  <c r="H72" i="1"/>
  <c r="H71" i="1"/>
  <c r="H73" i="1"/>
  <c r="H78" i="1"/>
  <c r="H79" i="1"/>
  <c r="H65" i="1"/>
  <c r="H66" i="1"/>
  <c r="V21" i="3"/>
  <c r="V24" i="3"/>
  <c r="V25" i="3"/>
  <c r="V17" i="3"/>
  <c r="V18" i="3"/>
  <c r="V19" i="3"/>
  <c r="V20" i="3"/>
  <c r="R4" i="3"/>
  <c r="R2" i="3"/>
  <c r="R9" i="3"/>
  <c r="K18" i="3"/>
  <c r="R5" i="3"/>
  <c r="D29" i="3"/>
  <c r="D30" i="3" s="1" a="1"/>
  <c r="D30" i="3" s="1"/>
  <c r="D27" i="3"/>
  <c r="K19" i="3"/>
  <c r="K23" i="3"/>
  <c r="R6" i="3"/>
  <c r="E29" i="3"/>
  <c r="E30" i="3" s="1" a="1"/>
  <c r="E30" i="3" s="1"/>
  <c r="E27" i="3"/>
  <c r="J27" i="3"/>
  <c r="J29" i="3"/>
  <c r="J30" i="3" s="1" a="1"/>
  <c r="J30" i="3" s="1"/>
  <c r="K17" i="3"/>
  <c r="C29" i="3"/>
  <c r="C30" i="3" s="1" a="1"/>
  <c r="C30" i="3" s="1"/>
  <c r="C27" i="3"/>
  <c r="F29" i="3"/>
  <c r="F30" i="3" s="1" a="1"/>
  <c r="F30" i="3" s="1"/>
  <c r="F27" i="3"/>
  <c r="K20" i="3"/>
  <c r="R7" i="3"/>
  <c r="G29" i="3"/>
  <c r="G30" i="3" s="1" a="1"/>
  <c r="G27" i="3"/>
  <c r="R8" i="3"/>
  <c r="H29" i="3"/>
  <c r="H30" i="3" s="1" a="1"/>
  <c r="H27" i="3"/>
  <c r="K21" i="3"/>
  <c r="K25" i="3"/>
  <c r="K24" i="3"/>
  <c r="R3" i="3"/>
  <c r="I29" i="3"/>
  <c r="I27" i="3"/>
  <c r="I30" i="3" a="1"/>
  <c r="K22" i="3"/>
  <c r="K26" i="3"/>
  <c r="L24" i="3" l="1"/>
  <c r="L22" i="3"/>
  <c r="I30" i="3"/>
  <c r="G30" i="3"/>
  <c r="C28" i="3"/>
  <c r="H30" i="3"/>
  <c r="G28" i="3"/>
  <c r="L25" i="3"/>
  <c r="L26" i="3"/>
  <c r="L21" i="3"/>
  <c r="L17" i="3"/>
  <c r="L23" i="3"/>
  <c r="J28" i="3"/>
  <c r="F28" i="3"/>
  <c r="D28" i="3"/>
  <c r="I28" i="3"/>
  <c r="L20" i="3"/>
  <c r="L19" i="3"/>
  <c r="H28" i="3"/>
  <c r="E28" i="3"/>
  <c r="L18" i="3"/>
  <c r="Q2" i="1" a="1"/>
  <c r="Q2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S2" i="1"/>
  <c r="T2" i="1"/>
  <c r="N23" i="1" l="1"/>
  <c r="C25" i="1"/>
  <c r="C27" i="1"/>
  <c r="C28" i="1" s="1" a="1"/>
  <c r="C28" i="1" s="1"/>
  <c r="R8" i="1"/>
  <c r="R9" i="1"/>
  <c r="R2" i="1"/>
  <c r="R3" i="1"/>
  <c r="R6" i="1"/>
  <c r="R4" i="1"/>
  <c r="R5" i="1"/>
  <c r="R7" i="1"/>
  <c r="C26" i="1" l="1"/>
  <c r="I26" i="1"/>
  <c r="F26" i="1"/>
  <c r="D26" i="1"/>
  <c r="E26" i="1"/>
  <c r="G26" i="1"/>
  <c r="L26" i="1"/>
  <c r="J26" i="1"/>
  <c r="K26" i="1"/>
  <c r="H26" i="1"/>
  <c r="N22" i="1"/>
  <c r="N21" i="1"/>
  <c r="C39" i="1"/>
  <c r="N24" i="1"/>
  <c r="N18" i="1"/>
  <c r="N19" i="1"/>
  <c r="N20" i="1"/>
  <c r="N17" i="1"/>
</calcChain>
</file>

<file path=xl/sharedStrings.xml><?xml version="1.0" encoding="utf-8"?>
<sst xmlns="http://schemas.openxmlformats.org/spreadsheetml/2006/main" count="141" uniqueCount="59">
  <si>
    <t>[[2. 1. 1. 2.]</t>
  </si>
  <si>
    <t xml:space="preserve"> [4. 1. 5. 2.]</t>
  </si>
  <si>
    <t xml:space="preserve"> [4. 2. 2. 3.]</t>
  </si>
  <si>
    <t xml:space="preserve"> [3. 2. 3. 2.]</t>
  </si>
  <si>
    <t xml:space="preserve"> [2. 5. 1. 4.]</t>
  </si>
  <si>
    <t xml:space="preserve"> [5. 1. 5. 2.]</t>
  </si>
  <si>
    <t xml:space="preserve"> [3. 1. 4. 1.]</t>
  </si>
  <si>
    <t xml:space="preserve"> [3. 4. 2. 5.]]</t>
  </si>
  <si>
    <t>flacos</t>
  </si>
  <si>
    <t>Pizza Hut</t>
  </si>
  <si>
    <t>Flat Bread</t>
  </si>
  <si>
    <t>10 Barrels</t>
  </si>
  <si>
    <t>The Fork</t>
  </si>
  <si>
    <t>My House</t>
  </si>
  <si>
    <t>Costco</t>
  </si>
  <si>
    <t>Bone Fis</t>
  </si>
  <si>
    <t>distance</t>
  </si>
  <si>
    <t>novelty</t>
  </si>
  <si>
    <t>cost</t>
  </si>
  <si>
    <t>vegitirians</t>
  </si>
  <si>
    <t>Jane</t>
  </si>
  <si>
    <t>Max</t>
  </si>
  <si>
    <t>Anna Maria</t>
  </si>
  <si>
    <t>Letizia</t>
  </si>
  <si>
    <t>Daniele</t>
  </si>
  <si>
    <t>Brooke</t>
  </si>
  <si>
    <t>David</t>
  </si>
  <si>
    <t>Joe</t>
  </si>
  <si>
    <t>Diana</t>
  </si>
  <si>
    <t>Jeremy</t>
  </si>
  <si>
    <t>Will Traavel</t>
  </si>
  <si>
    <t>new exp</t>
  </si>
  <si>
    <t>vefgitiy</t>
  </si>
  <si>
    <t>rank</t>
  </si>
  <si>
    <t>REST SCORE</t>
  </si>
  <si>
    <t>PEOPLE SCORE</t>
  </si>
  <si>
    <t>Max Score</t>
  </si>
  <si>
    <t>disattisfaction</t>
  </si>
  <si>
    <t>X</t>
  </si>
  <si>
    <t>Y</t>
  </si>
  <si>
    <t>Z</t>
  </si>
  <si>
    <t>A</t>
  </si>
  <si>
    <t>B</t>
  </si>
  <si>
    <t>C</t>
  </si>
  <si>
    <t>TOT</t>
  </si>
  <si>
    <t>SCORES</t>
  </si>
  <si>
    <t>RANKS</t>
  </si>
  <si>
    <t>centering and scaling by column</t>
  </si>
  <si>
    <t>Log</t>
  </si>
  <si>
    <t>Max House</t>
  </si>
  <si>
    <t>Jan</t>
  </si>
  <si>
    <t>May</t>
  </si>
  <si>
    <t>Aug</t>
  </si>
  <si>
    <t>Capstone B</t>
  </si>
  <si>
    <t>Capstone A</t>
  </si>
  <si>
    <t>?</t>
  </si>
  <si>
    <t>Timeseries</t>
  </si>
  <si>
    <t>NLP</t>
  </si>
  <si>
    <t>Quantify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</si>
</sst>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50D1-D3B8-489E-B4B5-253FB9B97C02}">
  <dimension ref="A1:T79"/>
  <sheetViews>
    <sheetView tabSelected="1" zoomScale="115" zoomScaleNormal="115" workbookViewId="0">
      <selection activeCell="F3" sqref="F3"/>
    </sheetView>
  </sheetViews>
  <sheetFormatPr defaultRowHeight="14.6" x14ac:dyDescent="0.4"/>
  <cols>
    <col min="2" max="2" width="10.84375" bestFit="1" customWidth="1"/>
  </cols>
  <sheetData>
    <row r="1" spans="1:20" x14ac:dyDescent="0.4">
      <c r="C1" t="s">
        <v>16</v>
      </c>
      <c r="D1" t="s">
        <v>17</v>
      </c>
      <c r="E1" t="s">
        <v>18</v>
      </c>
      <c r="F1" t="s">
        <v>19</v>
      </c>
      <c r="K1" t="s">
        <v>30</v>
      </c>
      <c r="L1" t="s">
        <v>31</v>
      </c>
      <c r="M1" t="s">
        <v>18</v>
      </c>
      <c r="N1" t="s">
        <v>32</v>
      </c>
      <c r="Q1" t="s">
        <v>21</v>
      </c>
      <c r="R1" t="s">
        <v>33</v>
      </c>
    </row>
    <row r="2" spans="1:20" x14ac:dyDescent="0.4">
      <c r="A2" t="s">
        <v>0</v>
      </c>
      <c r="B2" t="s">
        <v>8</v>
      </c>
      <c r="C2">
        <v>2</v>
      </c>
      <c r="D2">
        <v>1</v>
      </c>
      <c r="E2">
        <v>1</v>
      </c>
      <c r="F2">
        <v>5</v>
      </c>
      <c r="J2" t="s">
        <v>20</v>
      </c>
      <c r="K2">
        <v>5</v>
      </c>
      <c r="L2">
        <v>2</v>
      </c>
      <c r="M2">
        <v>5</v>
      </c>
      <c r="N2">
        <v>2</v>
      </c>
      <c r="Q2">
        <f t="array" ref="Q2">SUM(C2:F2*$K$3:$N$3)</f>
        <v>22</v>
      </c>
      <c r="R2">
        <f>_xlfn.RANK.EQ(Q2,$Q$2:$Q$9)</f>
        <v>8</v>
      </c>
      <c r="S2">
        <f t="shared" ref="S2:T2" si="0">+M2*E2:E9</f>
        <v>5</v>
      </c>
      <c r="T2">
        <f t="shared" si="0"/>
        <v>10</v>
      </c>
    </row>
    <row r="3" spans="1:20" x14ac:dyDescent="0.4">
      <c r="A3" t="s">
        <v>1</v>
      </c>
      <c r="B3" t="s">
        <v>9</v>
      </c>
      <c r="C3">
        <v>4</v>
      </c>
      <c r="D3">
        <v>1</v>
      </c>
      <c r="E3">
        <v>5</v>
      </c>
      <c r="F3">
        <v>2</v>
      </c>
      <c r="J3" t="s">
        <v>21</v>
      </c>
      <c r="K3">
        <v>5</v>
      </c>
      <c r="L3">
        <v>2</v>
      </c>
      <c r="M3">
        <v>5</v>
      </c>
      <c r="N3">
        <v>1</v>
      </c>
      <c r="Q3">
        <f t="array" ref="Q3">SUM(C3:F3*$K$3:$N$3)</f>
        <v>49</v>
      </c>
      <c r="R3">
        <f t="shared" ref="R3:R9" si="1">_xlfn.RANK.EQ(Q3,$Q$2:$Q$9)</f>
        <v>2</v>
      </c>
    </row>
    <row r="4" spans="1:20" x14ac:dyDescent="0.4">
      <c r="A4" t="s">
        <v>2</v>
      </c>
      <c r="B4" t="s">
        <v>10</v>
      </c>
      <c r="C4">
        <v>4</v>
      </c>
      <c r="D4">
        <v>2</v>
      </c>
      <c r="E4">
        <v>2</v>
      </c>
      <c r="F4">
        <v>3</v>
      </c>
      <c r="J4" t="s">
        <v>22</v>
      </c>
      <c r="K4">
        <v>4</v>
      </c>
      <c r="L4">
        <v>3</v>
      </c>
      <c r="M4">
        <v>3</v>
      </c>
      <c r="N4">
        <v>1</v>
      </c>
      <c r="Q4">
        <f t="array" ref="Q4">SUM(C4:F4*$K$3:$N$3)</f>
        <v>37</v>
      </c>
      <c r="R4">
        <f t="shared" si="1"/>
        <v>5</v>
      </c>
    </row>
    <row r="5" spans="1:20" x14ac:dyDescent="0.4">
      <c r="A5" t="s">
        <v>3</v>
      </c>
      <c r="B5" t="s">
        <v>11</v>
      </c>
      <c r="C5">
        <v>3</v>
      </c>
      <c r="D5">
        <v>2</v>
      </c>
      <c r="E5">
        <v>3</v>
      </c>
      <c r="F5">
        <v>2</v>
      </c>
      <c r="J5" t="s">
        <v>23</v>
      </c>
      <c r="K5">
        <v>4</v>
      </c>
      <c r="L5">
        <v>3</v>
      </c>
      <c r="M5">
        <v>1</v>
      </c>
      <c r="N5">
        <v>3</v>
      </c>
      <c r="Q5">
        <f t="array" ref="Q5">SUM(C5:F5*$K$3:$N$3)</f>
        <v>36</v>
      </c>
      <c r="R5">
        <f t="shared" si="1"/>
        <v>6</v>
      </c>
    </row>
    <row r="6" spans="1:20" x14ac:dyDescent="0.4">
      <c r="A6" t="s">
        <v>4</v>
      </c>
      <c r="B6" t="s">
        <v>12</v>
      </c>
      <c r="C6">
        <v>2</v>
      </c>
      <c r="D6">
        <v>5</v>
      </c>
      <c r="E6">
        <v>1</v>
      </c>
      <c r="F6">
        <v>4</v>
      </c>
      <c r="J6" t="s">
        <v>24</v>
      </c>
      <c r="K6">
        <v>3</v>
      </c>
      <c r="L6">
        <v>2</v>
      </c>
      <c r="M6">
        <v>3</v>
      </c>
      <c r="N6">
        <v>2</v>
      </c>
      <c r="Q6">
        <f t="array" ref="Q6">SUM(C6:F6*$K$3:$N$3)</f>
        <v>29</v>
      </c>
      <c r="R6">
        <f t="shared" si="1"/>
        <v>7</v>
      </c>
    </row>
    <row r="7" spans="1:20" x14ac:dyDescent="0.4">
      <c r="A7" t="s">
        <v>5</v>
      </c>
      <c r="B7" t="s">
        <v>49</v>
      </c>
      <c r="C7">
        <v>5</v>
      </c>
      <c r="D7">
        <v>1</v>
      </c>
      <c r="E7">
        <v>5</v>
      </c>
      <c r="F7">
        <v>2</v>
      </c>
      <c r="J7" t="s">
        <v>25</v>
      </c>
      <c r="K7">
        <v>1</v>
      </c>
      <c r="L7">
        <v>2</v>
      </c>
      <c r="M7">
        <v>3</v>
      </c>
      <c r="N7">
        <v>5</v>
      </c>
      <c r="Q7">
        <f t="array" ref="Q7">SUM(C7:F7*$K$3:$N$3)</f>
        <v>54</v>
      </c>
      <c r="R7">
        <f t="shared" si="1"/>
        <v>1</v>
      </c>
    </row>
    <row r="8" spans="1:20" x14ac:dyDescent="0.4">
      <c r="A8" t="s">
        <v>6</v>
      </c>
      <c r="B8" t="s">
        <v>14</v>
      </c>
      <c r="C8">
        <v>3</v>
      </c>
      <c r="D8">
        <v>1</v>
      </c>
      <c r="E8">
        <v>4</v>
      </c>
      <c r="F8">
        <v>1</v>
      </c>
      <c r="J8" t="s">
        <v>26</v>
      </c>
      <c r="K8">
        <v>3</v>
      </c>
      <c r="L8">
        <v>2</v>
      </c>
      <c r="M8">
        <v>3</v>
      </c>
      <c r="N8">
        <v>2</v>
      </c>
      <c r="Q8">
        <f t="array" ref="Q8">SUM(C8:F8*$K$3:$N$3)</f>
        <v>38</v>
      </c>
      <c r="R8">
        <f t="shared" si="1"/>
        <v>4</v>
      </c>
    </row>
    <row r="9" spans="1:20" x14ac:dyDescent="0.4">
      <c r="A9" t="s">
        <v>7</v>
      </c>
      <c r="B9" t="s">
        <v>15</v>
      </c>
      <c r="C9">
        <v>3</v>
      </c>
      <c r="D9">
        <v>5</v>
      </c>
      <c r="E9">
        <v>2</v>
      </c>
      <c r="F9">
        <v>5</v>
      </c>
      <c r="J9" t="s">
        <v>27</v>
      </c>
      <c r="K9">
        <v>5</v>
      </c>
      <c r="L9">
        <v>4</v>
      </c>
      <c r="M9">
        <v>1</v>
      </c>
      <c r="N9">
        <v>4</v>
      </c>
      <c r="Q9">
        <f t="array" ref="Q9">SUM(C9:F9*$K$3:$N$3)</f>
        <v>40</v>
      </c>
      <c r="R9">
        <f t="shared" si="1"/>
        <v>3</v>
      </c>
    </row>
    <row r="10" spans="1:20" x14ac:dyDescent="0.4">
      <c r="C10">
        <f>SUM(C1:C9)</f>
        <v>26</v>
      </c>
      <c r="D10">
        <f>SUM(D1:D9)</f>
        <v>18</v>
      </c>
      <c r="E10">
        <f>SUM(E1:E9)</f>
        <v>23</v>
      </c>
      <c r="F10">
        <f>SUM(F1:F9)</f>
        <v>24</v>
      </c>
      <c r="J10" t="s">
        <v>28</v>
      </c>
      <c r="K10">
        <v>2</v>
      </c>
      <c r="L10">
        <v>2</v>
      </c>
      <c r="M10">
        <v>4</v>
      </c>
      <c r="N10">
        <v>5</v>
      </c>
    </row>
    <row r="11" spans="1:20" x14ac:dyDescent="0.4">
      <c r="J11" t="s">
        <v>29</v>
      </c>
      <c r="K11">
        <v>3</v>
      </c>
      <c r="L11">
        <v>1</v>
      </c>
      <c r="M11">
        <v>1</v>
      </c>
      <c r="N11">
        <v>1</v>
      </c>
    </row>
    <row r="12" spans="1:20" x14ac:dyDescent="0.4">
      <c r="K12" s="1">
        <f>SUM(K1:K11)</f>
        <v>35</v>
      </c>
      <c r="L12" s="1">
        <f>SUM(L1:L11)</f>
        <v>23</v>
      </c>
      <c r="M12" s="1">
        <f>SUM(M1:M11)</f>
        <v>29</v>
      </c>
      <c r="N12" s="1">
        <f>SUM(N1:N11)</f>
        <v>26</v>
      </c>
    </row>
    <row r="16" spans="1:20" x14ac:dyDescent="0.4">
      <c r="C16" t="str">
        <f>+J2</f>
        <v>Jane</v>
      </c>
      <c r="D16" t="str">
        <f>+J3</f>
        <v>Max</v>
      </c>
      <c r="E16" t="str">
        <f>+J4</f>
        <v>Anna Maria</v>
      </c>
      <c r="F16" t="str">
        <f>+J5</f>
        <v>Letizia</v>
      </c>
      <c r="G16" t="str">
        <f>+J6</f>
        <v>Daniele</v>
      </c>
      <c r="H16" t="str">
        <f>+J7</f>
        <v>Brooke</v>
      </c>
      <c r="I16" t="str">
        <f>+J8</f>
        <v>David</v>
      </c>
      <c r="J16" t="str">
        <f>+J9</f>
        <v>Joe</v>
      </c>
      <c r="K16" t="str">
        <f>+J10</f>
        <v>Diana</v>
      </c>
      <c r="L16" t="str">
        <f>+J11</f>
        <v>Jeremy</v>
      </c>
      <c r="M16" s="5" t="s">
        <v>35</v>
      </c>
      <c r="N16" s="5"/>
    </row>
    <row r="17" spans="2:14" x14ac:dyDescent="0.4">
      <c r="B17" t="str">
        <f>+B2</f>
        <v>flacos</v>
      </c>
      <c r="C17" s="2">
        <f t="array" ref="C17">SUM($C2:$F2*$K$2:$N$2)</f>
        <v>27</v>
      </c>
      <c r="D17" s="2">
        <f t="array" ref="D17">SUM($C2:$F2*$K$3:$N$3)</f>
        <v>22</v>
      </c>
      <c r="E17" s="2">
        <f t="array" ref="E17">SUM($C2:$F2*$K$4:$N$4)</f>
        <v>19</v>
      </c>
      <c r="F17" s="2">
        <f t="array" ref="F17">SUM($C2:$F2*$K$5:$N$5)</f>
        <v>27</v>
      </c>
      <c r="G17" s="2">
        <f t="array" ref="G17">SUM($C2:$F2*$K$6:$N$6)</f>
        <v>21</v>
      </c>
      <c r="H17" s="2">
        <f t="array" ref="H17">SUM($C2:$F2*$K$7:$N$7)</f>
        <v>32</v>
      </c>
      <c r="I17" s="2">
        <f t="array" ref="I17">SUM($C2:$F2*$K$8:$N$8)</f>
        <v>21</v>
      </c>
      <c r="J17" s="2">
        <f t="array" ref="J17">SUM($C2:$F2*$K$9:$N$9)</f>
        <v>35</v>
      </c>
      <c r="K17" s="2">
        <f t="array" ref="K17">SUM($C2:$F2*$K$10:$N$10)</f>
        <v>35</v>
      </c>
      <c r="L17" s="2">
        <f t="array" ref="L17">SUM($C2:$F2*$K$11:$N$11)</f>
        <v>13</v>
      </c>
      <c r="M17" s="1">
        <f t="shared" ref="M17:M23" si="2">SUM(C17:L17)</f>
        <v>252</v>
      </c>
      <c r="N17">
        <f t="shared" ref="N17:N24" si="3">_xlfn.RANK.EQ(M17,$M$17:$M$24)</f>
        <v>8</v>
      </c>
    </row>
    <row r="18" spans="2:14" x14ac:dyDescent="0.4">
      <c r="B18" t="str">
        <f t="shared" ref="B18:B24" si="4">+B3</f>
        <v>Pizza Hut</v>
      </c>
      <c r="C18" s="2">
        <f t="array" ref="C18">SUM($C3:$F3*$K$2:$N$2)</f>
        <v>51</v>
      </c>
      <c r="D18" s="2">
        <f t="array" ref="D18">SUM($C3:$F3*$K$3:$N$3)</f>
        <v>49</v>
      </c>
      <c r="E18" s="2">
        <f t="array" ref="E18">SUM($C3:$F3*$K$4:$N$4)</f>
        <v>36</v>
      </c>
      <c r="F18" s="2">
        <f t="array" ref="F18">SUM($C3:$F3*$K$5:$N$5)</f>
        <v>30</v>
      </c>
      <c r="G18" s="2">
        <f t="array" ref="G18">SUM($C3:$F3*$K$6:$N$6)</f>
        <v>33</v>
      </c>
      <c r="H18" s="2">
        <f t="array" ref="H18">SUM($C3:$F3*$K$7:$N$7)</f>
        <v>31</v>
      </c>
      <c r="I18" s="2">
        <f t="array" ref="I18">SUM($C3:$F3*$K$8:$N$8)</f>
        <v>33</v>
      </c>
      <c r="J18" s="2">
        <f t="array" ref="J18">SUM($C3:$F3*$K$9:$N$9)</f>
        <v>37</v>
      </c>
      <c r="K18" s="2">
        <f t="array" ref="K18">SUM($C3:$F3*$K$10:$N$10)</f>
        <v>40</v>
      </c>
      <c r="L18" s="2">
        <f t="array" ref="L18">SUM($C3:$F3*$K$11:$N$11)</f>
        <v>20</v>
      </c>
      <c r="M18" s="1">
        <f t="shared" si="2"/>
        <v>360</v>
      </c>
      <c r="N18">
        <f t="shared" si="3"/>
        <v>3</v>
      </c>
    </row>
    <row r="19" spans="2:14" x14ac:dyDescent="0.4">
      <c r="B19" t="str">
        <f t="shared" si="4"/>
        <v>Flat Bread</v>
      </c>
      <c r="C19" s="2">
        <f t="array" ref="C19">SUM($C4:$F4*$K$2:$N$2)</f>
        <v>40</v>
      </c>
      <c r="D19" s="2">
        <f t="array" ref="D19">SUM($C4:$F4*$K$3:$N$3)</f>
        <v>37</v>
      </c>
      <c r="E19" s="2">
        <f t="array" ref="E19">SUM($C4:$F4*$K$4:$N$4)</f>
        <v>31</v>
      </c>
      <c r="F19" s="2">
        <f t="array" ref="F19">SUM($C4:$F4*$K$5:$N$5)</f>
        <v>33</v>
      </c>
      <c r="G19" s="2">
        <f t="array" ref="G19">SUM($C4:$F4*$K$6:$N$6)</f>
        <v>28</v>
      </c>
      <c r="H19" s="2">
        <f t="array" ref="H19">SUM($C4:$F4*$K$7:$N$7)</f>
        <v>29</v>
      </c>
      <c r="I19" s="2">
        <f t="array" ref="I19">SUM($C4:$F4*$K$8:$N$8)</f>
        <v>28</v>
      </c>
      <c r="J19" s="2">
        <f t="array" ref="J19">SUM($C4:$F4*$K$9:$N$9)</f>
        <v>42</v>
      </c>
      <c r="K19" s="2">
        <f t="array" ref="K19">SUM($C4:$F4*$K$10:$N$10)</f>
        <v>35</v>
      </c>
      <c r="L19" s="2">
        <f t="array" ref="L19">SUM($C4:$F4*$K$11:$N$11)</f>
        <v>19</v>
      </c>
      <c r="M19" s="1">
        <f t="shared" si="2"/>
        <v>322</v>
      </c>
      <c r="N19">
        <f t="shared" si="3"/>
        <v>4</v>
      </c>
    </row>
    <row r="20" spans="2:14" x14ac:dyDescent="0.4">
      <c r="B20" t="str">
        <f t="shared" si="4"/>
        <v>10 Barrels</v>
      </c>
      <c r="C20" s="2">
        <f t="array" ref="C20">SUM($C5:$F5*$K$2:$N$2)</f>
        <v>38</v>
      </c>
      <c r="D20" s="2">
        <f t="array" ref="D20">SUM($C5:$F5*$K$3:$N$3)</f>
        <v>36</v>
      </c>
      <c r="E20" s="2">
        <f t="array" ref="E20">SUM($C5:$F5*$K$4:$N$4)</f>
        <v>29</v>
      </c>
      <c r="F20" s="2">
        <f t="array" ref="F20">SUM($C5:$F5*$K$5:$N$5)</f>
        <v>27</v>
      </c>
      <c r="G20" s="2">
        <f t="array" ref="G20">SUM($C5:$F5*$K$6:$N$6)</f>
        <v>26</v>
      </c>
      <c r="H20" s="2">
        <f t="array" ref="H20">SUM($C5:$F5*$K$7:$N$7)</f>
        <v>26</v>
      </c>
      <c r="I20" s="2">
        <f t="array" ref="I20">SUM($C5:$F5*$K$8:$N$8)</f>
        <v>26</v>
      </c>
      <c r="J20" s="2">
        <f t="array" ref="J20">SUM($C5:$F5*$K$9:$N$9)</f>
        <v>34</v>
      </c>
      <c r="K20" s="2">
        <f t="array" ref="K20">SUM($C5:$F5*$K$10:$N$10)</f>
        <v>32</v>
      </c>
      <c r="L20" s="2">
        <f t="array" ref="L20">SUM($C5:$F5*$K$11:$N$11)</f>
        <v>16</v>
      </c>
      <c r="M20" s="1">
        <f t="shared" si="2"/>
        <v>290</v>
      </c>
      <c r="N20">
        <f t="shared" si="3"/>
        <v>6</v>
      </c>
    </row>
    <row r="21" spans="2:14" x14ac:dyDescent="0.4">
      <c r="B21" t="str">
        <f t="shared" si="4"/>
        <v>The Fork</v>
      </c>
      <c r="C21" s="2">
        <f t="array" ref="C21">SUM($C6:$F6*$K$2:$N$2)</f>
        <v>33</v>
      </c>
      <c r="D21" s="2">
        <f t="array" ref="D21">SUM($C6:$F6*$K$3:$N$3)</f>
        <v>29</v>
      </c>
      <c r="E21" s="2">
        <f t="array" ref="E21">SUM($C6:$F6*$K$4:$N$4)</f>
        <v>30</v>
      </c>
      <c r="F21" s="2">
        <f t="array" ref="F21">SUM($C6:$F6*$K$5:$N$5)</f>
        <v>36</v>
      </c>
      <c r="G21" s="2">
        <f t="array" ref="G21">SUM($C6:$F6*$K$6:$N$6)</f>
        <v>27</v>
      </c>
      <c r="H21" s="2">
        <f t="array" ref="H21">SUM($C6:$F6*$K$7:$N$7)</f>
        <v>35</v>
      </c>
      <c r="I21" s="2">
        <f t="array" ref="I21">SUM($C6:$F6*$K$8:$N$8)</f>
        <v>27</v>
      </c>
      <c r="J21" s="2">
        <f t="array" ref="J21">SUM($C6:$F6*$K$9:$N$9)</f>
        <v>47</v>
      </c>
      <c r="K21" s="2">
        <f t="array" ref="K21">SUM($C6:$F6*$K$10:$N$10)</f>
        <v>38</v>
      </c>
      <c r="L21" s="2">
        <f t="array" ref="L21">SUM($C6:$F6*$K$11:$N$11)</f>
        <v>16</v>
      </c>
      <c r="M21" s="1">
        <f t="shared" si="2"/>
        <v>318</v>
      </c>
      <c r="N21">
        <f t="shared" si="3"/>
        <v>5</v>
      </c>
    </row>
    <row r="22" spans="2:14" x14ac:dyDescent="0.4">
      <c r="B22" t="str">
        <f t="shared" si="4"/>
        <v>Max House</v>
      </c>
      <c r="C22" s="2">
        <f t="array" ref="C22">SUM($C7:$F7*$K$2:$N$2)</f>
        <v>56</v>
      </c>
      <c r="D22" s="2">
        <f t="array" ref="D22">SUM($C7:$F7*$K$3:$N$3)</f>
        <v>54</v>
      </c>
      <c r="E22" s="2">
        <f t="array" ref="E22">SUM($C7:$F7*$K$4:$N$4)</f>
        <v>40</v>
      </c>
      <c r="F22" s="2">
        <f t="array" ref="F22">SUM($C7:$F7*$K$5:$N$5)</f>
        <v>34</v>
      </c>
      <c r="G22" s="2">
        <f t="array" ref="G22">SUM($C7:$F7*$K$6:$N$6)</f>
        <v>36</v>
      </c>
      <c r="H22" s="2">
        <f t="array" ref="H22">SUM($C7:$F7*$K$7:$N$7)</f>
        <v>32</v>
      </c>
      <c r="I22" s="2">
        <f t="array" ref="I22">SUM($C7:$F7*$K$8:$N$8)</f>
        <v>36</v>
      </c>
      <c r="J22" s="2">
        <f t="array" ref="J22">SUM($C7:$F7*$K$9:$N$9)</f>
        <v>42</v>
      </c>
      <c r="K22" s="2">
        <f t="array" ref="K22">SUM($C7:$F7*$K$10:$N$10)</f>
        <v>42</v>
      </c>
      <c r="L22" s="2">
        <f t="array" ref="L22">SUM($C7:$F7*$K$11:$N$11)</f>
        <v>23</v>
      </c>
      <c r="M22" s="1">
        <f t="shared" si="2"/>
        <v>395</v>
      </c>
      <c r="N22">
        <f t="shared" si="3"/>
        <v>2</v>
      </c>
    </row>
    <row r="23" spans="2:14" x14ac:dyDescent="0.4">
      <c r="B23" t="str">
        <f t="shared" si="4"/>
        <v>Costco</v>
      </c>
      <c r="C23" s="2">
        <f t="array" ref="C23">SUM($C8:$F8*$K$2:$N$2)</f>
        <v>39</v>
      </c>
      <c r="D23" s="2">
        <f t="array" ref="D23">SUM($C8:$F8*$K$3:$N$3)</f>
        <v>38</v>
      </c>
      <c r="E23" s="2">
        <f t="array" ref="E23">SUM($C8:$F8*$K$4:$N$4)</f>
        <v>28</v>
      </c>
      <c r="F23" s="2">
        <f t="array" ref="F23">SUM($C8:$F8*$K$5:$N$5)</f>
        <v>22</v>
      </c>
      <c r="G23" s="2">
        <f t="array" ref="G23">SUM($C8:$F8*$K$6:$N$6)</f>
        <v>25</v>
      </c>
      <c r="H23" s="2">
        <f t="array" ref="H23">SUM($C8:$F8*$K$7:$N$7)</f>
        <v>22</v>
      </c>
      <c r="I23" s="2">
        <f t="array" ref="I23">SUM($C8:$F8*$K$8:$N$8)</f>
        <v>25</v>
      </c>
      <c r="J23" s="2">
        <f t="array" ref="J23">SUM($C8:$F8*$K$9:$N$9)</f>
        <v>27</v>
      </c>
      <c r="K23" s="2">
        <f t="array" ref="K23">SUM($C8:$F8*$K$10:$N$10)</f>
        <v>29</v>
      </c>
      <c r="L23" s="2">
        <f t="array" ref="L23">SUM($C8:$F8*$K$11:$N$11)</f>
        <v>15</v>
      </c>
      <c r="M23" s="1">
        <f t="shared" si="2"/>
        <v>270</v>
      </c>
      <c r="N23">
        <f t="shared" si="3"/>
        <v>7</v>
      </c>
    </row>
    <row r="24" spans="2:14" x14ac:dyDescent="0.4">
      <c r="B24" t="str">
        <f t="shared" si="4"/>
        <v>Bone Fis</v>
      </c>
      <c r="C24" s="4">
        <f t="array" ref="C24">SUM($C9:$F9*$K$2:$N$2)</f>
        <v>45</v>
      </c>
      <c r="D24" s="4">
        <f t="array" ref="D24">SUM($C9:$F9*$K$3:$N$3)</f>
        <v>40</v>
      </c>
      <c r="E24" s="4">
        <f t="array" ref="E24">SUM($C9:$F9*$K$4:$N$4)</f>
        <v>38</v>
      </c>
      <c r="F24" s="4">
        <f t="array" ref="F24">SUM($C9:$F9*$K$5:$N$5)</f>
        <v>44</v>
      </c>
      <c r="G24" s="4">
        <f t="array" ref="G24">SUM($C9:$F9*$K$6:$N$6)</f>
        <v>35</v>
      </c>
      <c r="H24" s="4">
        <f t="array" ref="H24">SUM($C9:$F9*$K$7:$N$7)</f>
        <v>44</v>
      </c>
      <c r="I24" s="4">
        <f t="array" ref="I24">SUM($C9:$F9*$K$8:$N$8)</f>
        <v>35</v>
      </c>
      <c r="J24" s="4">
        <f t="array" ref="J24">SUM($C9:$F9*$K$9:$N$9)</f>
        <v>57</v>
      </c>
      <c r="K24" s="4">
        <f t="array" ref="K24">SUM($C9:$F9*$K$10:$N$10)</f>
        <v>49</v>
      </c>
      <c r="L24" s="4">
        <f t="array" ref="L24">SUM($C9:$F9*$K$11:$N$11)</f>
        <v>21</v>
      </c>
      <c r="M24" s="1">
        <f t="shared" ref="M24" si="5">SUM(C24:L24)</f>
        <v>408</v>
      </c>
      <c r="N24" s="1">
        <f t="shared" si="3"/>
        <v>1</v>
      </c>
    </row>
    <row r="25" spans="2:14" x14ac:dyDescent="0.4">
      <c r="B25" s="1" t="s">
        <v>34</v>
      </c>
      <c r="C25" s="1">
        <f t="shared" ref="C25:L25" si="6">SUM(C16:C24)</f>
        <v>329</v>
      </c>
      <c r="D25" s="1">
        <f t="shared" si="6"/>
        <v>305</v>
      </c>
      <c r="E25" s="1">
        <f t="shared" si="6"/>
        <v>251</v>
      </c>
      <c r="F25" s="1">
        <f t="shared" si="6"/>
        <v>253</v>
      </c>
      <c r="G25" s="1">
        <f t="shared" si="6"/>
        <v>231</v>
      </c>
      <c r="H25" s="1">
        <f t="shared" si="6"/>
        <v>251</v>
      </c>
      <c r="I25" s="1">
        <f t="shared" si="6"/>
        <v>231</v>
      </c>
      <c r="J25" s="1">
        <f t="shared" si="6"/>
        <v>321</v>
      </c>
      <c r="K25" s="1">
        <f t="shared" si="6"/>
        <v>300</v>
      </c>
      <c r="L25" s="1">
        <f t="shared" si="6"/>
        <v>143</v>
      </c>
    </row>
    <row r="26" spans="2:14" x14ac:dyDescent="0.4">
      <c r="C26" s="2">
        <f>_xlfn.RANK.EQ(C25,$C$25:$L$25)</f>
        <v>1</v>
      </c>
      <c r="D26" s="2">
        <f t="shared" ref="D26:L26" si="7">_xlfn.RANK.EQ(D25,$C$25:$L$25)</f>
        <v>3</v>
      </c>
      <c r="E26" s="2">
        <f t="shared" si="7"/>
        <v>6</v>
      </c>
      <c r="F26" s="2">
        <f t="shared" si="7"/>
        <v>5</v>
      </c>
      <c r="G26" s="2">
        <f t="shared" si="7"/>
        <v>8</v>
      </c>
      <c r="H26" s="2">
        <f t="shared" si="7"/>
        <v>6</v>
      </c>
      <c r="I26" s="2">
        <f t="shared" si="7"/>
        <v>8</v>
      </c>
      <c r="J26" s="2">
        <f t="shared" si="7"/>
        <v>2</v>
      </c>
      <c r="K26" s="2">
        <f t="shared" si="7"/>
        <v>4</v>
      </c>
      <c r="L26" s="2">
        <f t="shared" si="7"/>
        <v>10</v>
      </c>
    </row>
    <row r="27" spans="2:14" x14ac:dyDescent="0.4">
      <c r="B27" t="s">
        <v>36</v>
      </c>
      <c r="C27">
        <f t="shared" ref="C27:L27" si="8">MAX(C17:C24)</f>
        <v>56</v>
      </c>
      <c r="D27">
        <f t="shared" si="8"/>
        <v>54</v>
      </c>
      <c r="E27">
        <f t="shared" si="8"/>
        <v>40</v>
      </c>
      <c r="F27">
        <f t="shared" si="8"/>
        <v>44</v>
      </c>
      <c r="G27">
        <f t="shared" si="8"/>
        <v>36</v>
      </c>
      <c r="H27">
        <f t="shared" si="8"/>
        <v>44</v>
      </c>
      <c r="I27">
        <f t="shared" si="8"/>
        <v>36</v>
      </c>
      <c r="J27">
        <f t="shared" si="8"/>
        <v>57</v>
      </c>
      <c r="K27">
        <f t="shared" si="8"/>
        <v>49</v>
      </c>
      <c r="L27">
        <f t="shared" si="8"/>
        <v>23</v>
      </c>
    </row>
    <row r="28" spans="2:14" x14ac:dyDescent="0.4">
      <c r="B28" t="s">
        <v>37</v>
      </c>
      <c r="C28">
        <f t="array" ref="C28">ABS(AVERAGE(C17:C24-C$27))</f>
        <v>14.875</v>
      </c>
      <c r="D28">
        <f t="array" ref="D28">ABS(AVERAGE(D17:D24-D$27))</f>
        <v>15.875</v>
      </c>
      <c r="E28">
        <f t="array" ref="E28">ABS(AVERAGE(E17:E24-E$27))</f>
        <v>8.625</v>
      </c>
      <c r="F28">
        <f t="array" ref="F28">ABS(AVERAGE(F17:F24-F$27))</f>
        <v>12.375</v>
      </c>
      <c r="G28">
        <f t="array" ref="G28">ABS(AVERAGE(G17:G24-G$27))</f>
        <v>7.125</v>
      </c>
      <c r="H28">
        <f t="array" ref="H28">ABS(AVERAGE(H17:H24-H$27))</f>
        <v>12.625</v>
      </c>
      <c r="I28">
        <f t="array" ref="I28">ABS(AVERAGE(I17:I24-I$27))</f>
        <v>7.125</v>
      </c>
      <c r="J28">
        <f t="array" ref="J28">ABS(AVERAGE(J17:J24-J$27))</f>
        <v>16.875</v>
      </c>
      <c r="K28">
        <f t="array" ref="K28">ABS(AVERAGE(K17:K24-K$27))</f>
        <v>11.5</v>
      </c>
      <c r="L28">
        <f t="array" ref="L28">ABS(AVERAGE(L17:L24-L$27))</f>
        <v>5.125</v>
      </c>
    </row>
    <row r="30" spans="2:14" x14ac:dyDescent="0.4">
      <c r="C30" t="str">
        <f>+C16</f>
        <v>Jane</v>
      </c>
      <c r="D30" t="str">
        <f t="shared" ref="D30:L30" si="9">+D16</f>
        <v>Max</v>
      </c>
      <c r="E30" t="str">
        <f t="shared" si="9"/>
        <v>Anna Maria</v>
      </c>
      <c r="F30" t="str">
        <f t="shared" si="9"/>
        <v>Letizia</v>
      </c>
      <c r="G30" t="str">
        <f t="shared" si="9"/>
        <v>Daniele</v>
      </c>
      <c r="H30" t="str">
        <f t="shared" si="9"/>
        <v>Brooke</v>
      </c>
      <c r="I30" t="str">
        <f t="shared" si="9"/>
        <v>David</v>
      </c>
      <c r="J30" t="str">
        <f t="shared" si="9"/>
        <v>Joe</v>
      </c>
      <c r="K30" t="str">
        <f t="shared" si="9"/>
        <v>Diana</v>
      </c>
      <c r="L30" t="str">
        <f t="shared" si="9"/>
        <v>Jeremy</v>
      </c>
    </row>
    <row r="31" spans="2:14" x14ac:dyDescent="0.4">
      <c r="B31" t="str">
        <f>+B17</f>
        <v>flacos</v>
      </c>
      <c r="C31">
        <f>RANK(C17,C$17:C$24)</f>
        <v>8</v>
      </c>
      <c r="D31">
        <f t="shared" ref="D31:L31" si="10">RANK(D17,D$17:D$24)</f>
        <v>8</v>
      </c>
      <c r="E31">
        <f t="shared" si="10"/>
        <v>8</v>
      </c>
      <c r="F31">
        <f t="shared" si="10"/>
        <v>6</v>
      </c>
      <c r="G31">
        <f t="shared" si="10"/>
        <v>8</v>
      </c>
      <c r="H31">
        <f t="shared" si="10"/>
        <v>3</v>
      </c>
      <c r="I31">
        <f t="shared" si="10"/>
        <v>8</v>
      </c>
      <c r="J31">
        <f t="shared" si="10"/>
        <v>6</v>
      </c>
      <c r="K31">
        <f t="shared" si="10"/>
        <v>5</v>
      </c>
      <c r="L31">
        <f t="shared" si="10"/>
        <v>8</v>
      </c>
      <c r="M31" s="1">
        <f>SUM(C31:L31)</f>
        <v>68</v>
      </c>
      <c r="N31">
        <f>_xlfn.RANK.EQ(M31,$M$31:$M$38,1)</f>
        <v>7</v>
      </c>
    </row>
    <row r="32" spans="2:14" x14ac:dyDescent="0.4">
      <c r="B32" t="str">
        <f t="shared" ref="B32:B38" si="11">+B18</f>
        <v>Pizza Hut</v>
      </c>
      <c r="C32">
        <f t="shared" ref="C32:L38" si="12">RANK(C18,C$17:C$24)</f>
        <v>2</v>
      </c>
      <c r="D32">
        <f t="shared" si="12"/>
        <v>2</v>
      </c>
      <c r="E32">
        <f t="shared" si="12"/>
        <v>3</v>
      </c>
      <c r="F32">
        <f t="shared" si="12"/>
        <v>5</v>
      </c>
      <c r="G32">
        <f t="shared" si="12"/>
        <v>3</v>
      </c>
      <c r="H32">
        <f t="shared" si="12"/>
        <v>5</v>
      </c>
      <c r="I32">
        <f t="shared" si="12"/>
        <v>3</v>
      </c>
      <c r="J32">
        <f t="shared" si="12"/>
        <v>5</v>
      </c>
      <c r="K32">
        <f t="shared" si="12"/>
        <v>3</v>
      </c>
      <c r="L32">
        <f t="shared" si="12"/>
        <v>3</v>
      </c>
      <c r="M32" s="1">
        <f t="shared" ref="M32:M38" si="13">SUM(C32:L32)</f>
        <v>34</v>
      </c>
      <c r="N32">
        <f t="shared" ref="N32:N38" si="14">_xlfn.RANK.EQ(M32,$M$31:$M$38,1)</f>
        <v>3</v>
      </c>
    </row>
    <row r="33" spans="2:14" x14ac:dyDescent="0.4">
      <c r="B33" t="str">
        <f t="shared" si="11"/>
        <v>Flat Bread</v>
      </c>
      <c r="C33">
        <f t="shared" si="12"/>
        <v>4</v>
      </c>
      <c r="D33">
        <f t="shared" si="12"/>
        <v>5</v>
      </c>
      <c r="E33">
        <f t="shared" si="12"/>
        <v>4</v>
      </c>
      <c r="F33">
        <f t="shared" si="12"/>
        <v>4</v>
      </c>
      <c r="G33">
        <f t="shared" si="12"/>
        <v>4</v>
      </c>
      <c r="H33">
        <f t="shared" si="12"/>
        <v>6</v>
      </c>
      <c r="I33">
        <f t="shared" si="12"/>
        <v>4</v>
      </c>
      <c r="J33">
        <f t="shared" si="12"/>
        <v>3</v>
      </c>
      <c r="K33">
        <f t="shared" si="12"/>
        <v>5</v>
      </c>
      <c r="L33">
        <f t="shared" si="12"/>
        <v>4</v>
      </c>
      <c r="M33" s="1">
        <f t="shared" si="13"/>
        <v>43</v>
      </c>
      <c r="N33">
        <f t="shared" si="14"/>
        <v>4</v>
      </c>
    </row>
    <row r="34" spans="2:14" x14ac:dyDescent="0.4">
      <c r="B34" t="str">
        <f t="shared" si="11"/>
        <v>10 Barrels</v>
      </c>
      <c r="C34">
        <f t="shared" si="12"/>
        <v>6</v>
      </c>
      <c r="D34">
        <f t="shared" si="12"/>
        <v>6</v>
      </c>
      <c r="E34">
        <f t="shared" si="12"/>
        <v>6</v>
      </c>
      <c r="F34">
        <f t="shared" si="12"/>
        <v>6</v>
      </c>
      <c r="G34">
        <f t="shared" si="12"/>
        <v>6</v>
      </c>
      <c r="H34">
        <f t="shared" si="12"/>
        <v>7</v>
      </c>
      <c r="I34">
        <f t="shared" si="12"/>
        <v>6</v>
      </c>
      <c r="J34">
        <f t="shared" si="12"/>
        <v>7</v>
      </c>
      <c r="K34">
        <f t="shared" si="12"/>
        <v>7</v>
      </c>
      <c r="L34">
        <f t="shared" si="12"/>
        <v>5</v>
      </c>
      <c r="M34" s="1">
        <f t="shared" si="13"/>
        <v>62</v>
      </c>
      <c r="N34">
        <f t="shared" si="14"/>
        <v>6</v>
      </c>
    </row>
    <row r="35" spans="2:14" x14ac:dyDescent="0.4">
      <c r="B35" t="str">
        <f t="shared" si="11"/>
        <v>The Fork</v>
      </c>
      <c r="C35">
        <f t="shared" si="12"/>
        <v>7</v>
      </c>
      <c r="D35">
        <f t="shared" si="12"/>
        <v>7</v>
      </c>
      <c r="E35">
        <f t="shared" si="12"/>
        <v>5</v>
      </c>
      <c r="F35">
        <f t="shared" si="12"/>
        <v>2</v>
      </c>
      <c r="G35">
        <f t="shared" si="12"/>
        <v>5</v>
      </c>
      <c r="H35">
        <f t="shared" si="12"/>
        <v>2</v>
      </c>
      <c r="I35">
        <f t="shared" si="12"/>
        <v>5</v>
      </c>
      <c r="J35">
        <f t="shared" si="12"/>
        <v>2</v>
      </c>
      <c r="K35">
        <f t="shared" si="12"/>
        <v>4</v>
      </c>
      <c r="L35">
        <f t="shared" si="12"/>
        <v>5</v>
      </c>
      <c r="M35" s="1">
        <f t="shared" si="13"/>
        <v>44</v>
      </c>
      <c r="N35">
        <f t="shared" si="14"/>
        <v>5</v>
      </c>
    </row>
    <row r="36" spans="2:14" x14ac:dyDescent="0.4">
      <c r="B36" t="str">
        <f t="shared" si="11"/>
        <v>Max House</v>
      </c>
      <c r="C36">
        <f t="shared" si="12"/>
        <v>1</v>
      </c>
      <c r="D36">
        <f t="shared" si="12"/>
        <v>1</v>
      </c>
      <c r="E36">
        <f t="shared" si="12"/>
        <v>1</v>
      </c>
      <c r="F36">
        <f t="shared" si="12"/>
        <v>3</v>
      </c>
      <c r="G36">
        <f t="shared" si="12"/>
        <v>1</v>
      </c>
      <c r="H36">
        <f t="shared" si="12"/>
        <v>3</v>
      </c>
      <c r="I36">
        <f t="shared" si="12"/>
        <v>1</v>
      </c>
      <c r="J36">
        <f t="shared" si="12"/>
        <v>3</v>
      </c>
      <c r="K36">
        <f t="shared" si="12"/>
        <v>2</v>
      </c>
      <c r="L36">
        <f t="shared" si="12"/>
        <v>1</v>
      </c>
      <c r="M36" s="1">
        <f t="shared" si="13"/>
        <v>17</v>
      </c>
      <c r="N36" s="1">
        <f t="shared" si="14"/>
        <v>1</v>
      </c>
    </row>
    <row r="37" spans="2:14" x14ac:dyDescent="0.4">
      <c r="B37" t="str">
        <f t="shared" si="11"/>
        <v>Costco</v>
      </c>
      <c r="C37">
        <f t="shared" si="12"/>
        <v>5</v>
      </c>
      <c r="D37">
        <f t="shared" si="12"/>
        <v>4</v>
      </c>
      <c r="E37">
        <f t="shared" si="12"/>
        <v>7</v>
      </c>
      <c r="F37">
        <f t="shared" si="12"/>
        <v>8</v>
      </c>
      <c r="G37">
        <f t="shared" si="12"/>
        <v>7</v>
      </c>
      <c r="H37">
        <f t="shared" si="12"/>
        <v>8</v>
      </c>
      <c r="I37">
        <f t="shared" si="12"/>
        <v>7</v>
      </c>
      <c r="J37">
        <f t="shared" si="12"/>
        <v>8</v>
      </c>
      <c r="K37">
        <f t="shared" si="12"/>
        <v>8</v>
      </c>
      <c r="L37">
        <f t="shared" si="12"/>
        <v>7</v>
      </c>
      <c r="M37" s="1">
        <f t="shared" si="13"/>
        <v>69</v>
      </c>
      <c r="N37">
        <f t="shared" si="14"/>
        <v>8</v>
      </c>
    </row>
    <row r="38" spans="2:14" x14ac:dyDescent="0.4">
      <c r="B38" t="str">
        <f t="shared" si="11"/>
        <v>Bone Fis</v>
      </c>
      <c r="C38" s="4">
        <f t="shared" si="12"/>
        <v>3</v>
      </c>
      <c r="D38" s="4">
        <f t="shared" si="12"/>
        <v>3</v>
      </c>
      <c r="E38" s="4">
        <f t="shared" si="12"/>
        <v>2</v>
      </c>
      <c r="F38" s="4">
        <f t="shared" si="12"/>
        <v>1</v>
      </c>
      <c r="G38" s="4">
        <f t="shared" si="12"/>
        <v>2</v>
      </c>
      <c r="H38" s="4">
        <f t="shared" si="12"/>
        <v>1</v>
      </c>
      <c r="I38" s="4">
        <f t="shared" si="12"/>
        <v>2</v>
      </c>
      <c r="J38" s="4">
        <f t="shared" si="12"/>
        <v>1</v>
      </c>
      <c r="K38" s="4">
        <f t="shared" si="12"/>
        <v>1</v>
      </c>
      <c r="L38" s="4">
        <f t="shared" si="12"/>
        <v>2</v>
      </c>
      <c r="M38" s="1">
        <f t="shared" si="13"/>
        <v>18</v>
      </c>
      <c r="N38">
        <f t="shared" si="14"/>
        <v>2</v>
      </c>
    </row>
    <row r="39" spans="2:14" x14ac:dyDescent="0.4">
      <c r="C39" s="1">
        <f t="shared" ref="C39:L39" si="15">SUM(C30:C38)</f>
        <v>36</v>
      </c>
      <c r="D39" s="1">
        <f t="shared" si="15"/>
        <v>36</v>
      </c>
      <c r="E39" s="1">
        <f t="shared" si="15"/>
        <v>36</v>
      </c>
      <c r="F39" s="1">
        <f t="shared" si="15"/>
        <v>35</v>
      </c>
      <c r="G39" s="1">
        <f t="shared" si="15"/>
        <v>36</v>
      </c>
      <c r="H39" s="1">
        <f t="shared" si="15"/>
        <v>35</v>
      </c>
      <c r="I39" s="1">
        <f t="shared" si="15"/>
        <v>36</v>
      </c>
      <c r="J39" s="1">
        <f t="shared" si="15"/>
        <v>35</v>
      </c>
      <c r="K39" s="1">
        <f t="shared" si="15"/>
        <v>35</v>
      </c>
      <c r="L39" s="1">
        <f t="shared" si="15"/>
        <v>35</v>
      </c>
    </row>
    <row r="40" spans="2:14" x14ac:dyDescent="0.4"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2:14" x14ac:dyDescent="0.4">
      <c r="C41" t="str">
        <f>+C16</f>
        <v>Jane</v>
      </c>
      <c r="D41" t="str">
        <f t="shared" ref="D41:L41" si="16">+D16</f>
        <v>Max</v>
      </c>
      <c r="E41" t="str">
        <f t="shared" si="16"/>
        <v>Anna Maria</v>
      </c>
      <c r="F41" t="str">
        <f t="shared" si="16"/>
        <v>Letizia</v>
      </c>
      <c r="G41" t="str">
        <f t="shared" si="16"/>
        <v>Daniele</v>
      </c>
      <c r="H41" t="str">
        <f t="shared" si="16"/>
        <v>Brooke</v>
      </c>
      <c r="I41" t="str">
        <f t="shared" si="16"/>
        <v>David</v>
      </c>
      <c r="J41" t="str">
        <f t="shared" si="16"/>
        <v>Joe</v>
      </c>
      <c r="K41" t="str">
        <f t="shared" si="16"/>
        <v>Diana</v>
      </c>
      <c r="L41" t="str">
        <f t="shared" si="16"/>
        <v>Jeremy</v>
      </c>
    </row>
    <row r="42" spans="2:14" x14ac:dyDescent="0.4">
      <c r="B42" t="str">
        <f t="shared" ref="B42:B49" si="17">+B2</f>
        <v>flacos</v>
      </c>
    </row>
    <row r="43" spans="2:14" x14ac:dyDescent="0.4">
      <c r="B43" t="str">
        <f t="shared" si="17"/>
        <v>Pizza Hut</v>
      </c>
    </row>
    <row r="44" spans="2:14" x14ac:dyDescent="0.4">
      <c r="B44" t="str">
        <f t="shared" si="17"/>
        <v>Flat Bread</v>
      </c>
    </row>
    <row r="45" spans="2:14" x14ac:dyDescent="0.4">
      <c r="B45" t="str">
        <f t="shared" si="17"/>
        <v>10 Barrels</v>
      </c>
    </row>
    <row r="46" spans="2:14" x14ac:dyDescent="0.4">
      <c r="B46" t="str">
        <f t="shared" si="17"/>
        <v>The Fork</v>
      </c>
    </row>
    <row r="47" spans="2:14" x14ac:dyDescent="0.4">
      <c r="B47" t="str">
        <f t="shared" si="17"/>
        <v>Max House</v>
      </c>
    </row>
    <row r="48" spans="2:14" x14ac:dyDescent="0.4">
      <c r="B48" t="str">
        <f t="shared" si="17"/>
        <v>Costco</v>
      </c>
    </row>
    <row r="49" spans="2:8" x14ac:dyDescent="0.4">
      <c r="B49" t="str">
        <f t="shared" si="17"/>
        <v>Bone Fis</v>
      </c>
    </row>
    <row r="58" spans="2:8" x14ac:dyDescent="0.4">
      <c r="C58" s="1" t="s">
        <v>45</v>
      </c>
      <c r="D58" s="3" t="s">
        <v>41</v>
      </c>
      <c r="E58" s="3" t="s">
        <v>42</v>
      </c>
      <c r="F58" s="3" t="s">
        <v>43</v>
      </c>
    </row>
    <row r="59" spans="2:8" x14ac:dyDescent="0.4">
      <c r="C59" t="s">
        <v>38</v>
      </c>
      <c r="D59">
        <v>1.2</v>
      </c>
      <c r="E59">
        <v>6.2</v>
      </c>
      <c r="F59">
        <v>5.4</v>
      </c>
      <c r="G59" s="1">
        <f>SUM(C59:F59)</f>
        <v>12.8</v>
      </c>
      <c r="H59">
        <f>RANK(G59,$G$59:$G$61)</f>
        <v>3</v>
      </c>
    </row>
    <row r="60" spans="2:8" x14ac:dyDescent="0.4">
      <c r="C60" t="s">
        <v>40</v>
      </c>
      <c r="D60">
        <v>1</v>
      </c>
      <c r="E60">
        <v>5.4</v>
      </c>
      <c r="F60">
        <v>6.5</v>
      </c>
      <c r="G60" s="1">
        <f>SUM(C60:F60)</f>
        <v>12.9</v>
      </c>
      <c r="H60">
        <f>RANK(G60,$G$59:$G$61)</f>
        <v>2</v>
      </c>
    </row>
    <row r="61" spans="2:8" x14ac:dyDescent="0.4">
      <c r="C61" t="s">
        <v>39</v>
      </c>
      <c r="D61">
        <v>6.5</v>
      </c>
      <c r="E61">
        <v>6.1</v>
      </c>
      <c r="F61">
        <v>5.3</v>
      </c>
      <c r="G61" s="1">
        <f>SUM(C61:F61)</f>
        <v>17.899999999999999</v>
      </c>
      <c r="H61">
        <f>RANK(G61,$G$59:$G$61)</f>
        <v>1</v>
      </c>
    </row>
    <row r="62" spans="2:8" x14ac:dyDescent="0.4">
      <c r="D62" s="1"/>
      <c r="E62" s="1"/>
      <c r="F62" s="1"/>
    </row>
    <row r="63" spans="2:8" x14ac:dyDescent="0.4">
      <c r="C63" s="1" t="s">
        <v>46</v>
      </c>
      <c r="D63" s="3" t="s">
        <v>41</v>
      </c>
      <c r="E63" s="3" t="s">
        <v>42</v>
      </c>
      <c r="F63" s="3" t="s">
        <v>43</v>
      </c>
      <c r="G63" s="3" t="s">
        <v>44</v>
      </c>
      <c r="H63" s="3"/>
    </row>
    <row r="64" spans="2:8" x14ac:dyDescent="0.4">
      <c r="C64" t="s">
        <v>38</v>
      </c>
      <c r="D64">
        <f>_xlfn.RANK.EQ(D59,D$59:D$61)</f>
        <v>2</v>
      </c>
      <c r="E64">
        <f t="shared" ref="E64:F64" si="18">_xlfn.RANK.EQ(E59,E$59:E$61)</f>
        <v>1</v>
      </c>
      <c r="F64">
        <f t="shared" si="18"/>
        <v>2</v>
      </c>
      <c r="G64" s="1">
        <f>-SUM(D64:F64)</f>
        <v>-5</v>
      </c>
      <c r="H64" s="3">
        <f>RANK(G64,$G$64:$G$66)</f>
        <v>1</v>
      </c>
    </row>
    <row r="65" spans="3:10" x14ac:dyDescent="0.4">
      <c r="C65" t="s">
        <v>40</v>
      </c>
      <c r="D65">
        <f t="shared" ref="D65:F66" si="19">_xlfn.RANK.EQ(D60,D$59:D$61)</f>
        <v>3</v>
      </c>
      <c r="E65">
        <f t="shared" si="19"/>
        <v>3</v>
      </c>
      <c r="F65">
        <f t="shared" si="19"/>
        <v>1</v>
      </c>
      <c r="G65" s="1">
        <f>-SUM(D65:F65)</f>
        <v>-7</v>
      </c>
      <c r="H65" s="3">
        <f>RANK(G65,$G$64:$G$66)</f>
        <v>3</v>
      </c>
    </row>
    <row r="66" spans="3:10" x14ac:dyDescent="0.4">
      <c r="C66" t="s">
        <v>39</v>
      </c>
      <c r="D66">
        <f t="shared" si="19"/>
        <v>1</v>
      </c>
      <c r="E66">
        <f t="shared" si="19"/>
        <v>2</v>
      </c>
      <c r="F66">
        <f t="shared" si="19"/>
        <v>3</v>
      </c>
      <c r="G66" s="1">
        <f>-SUM(D66:F66)</f>
        <v>-6</v>
      </c>
      <c r="H66" s="3">
        <f>RANK(G66,$G$64:$G$66)</f>
        <v>2</v>
      </c>
    </row>
    <row r="67" spans="3:10" x14ac:dyDescent="0.4">
      <c r="C67" t="s">
        <v>44</v>
      </c>
      <c r="D67" s="1">
        <f>SUM(D64:D66)</f>
        <v>6</v>
      </c>
      <c r="E67" s="1">
        <f>SUM(E64:E66)</f>
        <v>6</v>
      </c>
      <c r="F67" s="1">
        <f>SUM(F64:F66)</f>
        <v>6</v>
      </c>
    </row>
    <row r="69" spans="3:10" x14ac:dyDescent="0.4">
      <c r="D69" t="s">
        <v>47</v>
      </c>
      <c r="I69" s="3"/>
      <c r="J69" s="3"/>
    </row>
    <row r="70" spans="3:10" x14ac:dyDescent="0.4">
      <c r="C70" s="1" t="s">
        <v>45</v>
      </c>
      <c r="D70" s="3" t="s">
        <v>41</v>
      </c>
      <c r="E70" s="3" t="s">
        <v>42</v>
      </c>
      <c r="F70" s="3" t="s">
        <v>43</v>
      </c>
    </row>
    <row r="71" spans="3:10" x14ac:dyDescent="0.4">
      <c r="C71" t="s">
        <v>38</v>
      </c>
      <c r="D71">
        <f>(+D59-AVERAGE(D$59:D$61))/_xlfn.STDEV.P(D$59:D$61)</f>
        <v>-0.66747980557694153</v>
      </c>
      <c r="E71">
        <f t="shared" ref="E71:F71" si="20">(+E59-AVERAGE(E$59:E$61))/_xlfn.STDEV.P(E$59:E$61)</f>
        <v>0.84292723042352202</v>
      </c>
      <c r="F71">
        <f t="shared" si="20"/>
        <v>-0.61313933948496524</v>
      </c>
      <c r="G71" s="1">
        <f>SUM(C71:F71)</f>
        <v>-0.43769191463838475</v>
      </c>
      <c r="H71" s="3">
        <f>RANK(G71,$G$71:$G$73)</f>
        <v>2</v>
      </c>
    </row>
    <row r="72" spans="3:10" x14ac:dyDescent="0.4">
      <c r="C72" t="s">
        <v>40</v>
      </c>
      <c r="D72">
        <f t="shared" ref="D72:F73" si="21">(+D60-AVERAGE(D$59:D$61))/_xlfn.STDEV.P(D$59:D$61)</f>
        <v>-0.74600684152717001</v>
      </c>
      <c r="E72">
        <f t="shared" si="21"/>
        <v>-1.4048787173725441</v>
      </c>
      <c r="F72">
        <f t="shared" si="21"/>
        <v>1.4102204808154211</v>
      </c>
      <c r="G72" s="1">
        <f>SUM(C72:F72)</f>
        <v>-0.74066507808429316</v>
      </c>
      <c r="H72" s="3">
        <f>RANK(G72,$G$71:$G$73)</f>
        <v>3</v>
      </c>
    </row>
    <row r="73" spans="3:10" x14ac:dyDescent="0.4">
      <c r="C73" t="s">
        <v>39</v>
      </c>
      <c r="D73">
        <f t="shared" si="21"/>
        <v>1.4134866471041116</v>
      </c>
      <c r="E73">
        <f t="shared" si="21"/>
        <v>0.5619514869490122</v>
      </c>
      <c r="F73">
        <f t="shared" si="21"/>
        <v>-0.79708114133045593</v>
      </c>
      <c r="G73" s="1">
        <f>SUM(C73:F73)</f>
        <v>1.1783569927226678</v>
      </c>
      <c r="H73" s="3">
        <f>RANK(G73,$G$71:$G$73)</f>
        <v>1</v>
      </c>
    </row>
    <row r="74" spans="3:10" x14ac:dyDescent="0.4">
      <c r="D74" s="3"/>
      <c r="E74" s="3"/>
      <c r="F74" s="3"/>
    </row>
    <row r="75" spans="3:10" x14ac:dyDescent="0.4">
      <c r="C75" s="1"/>
      <c r="D75" s="3" t="s">
        <v>48</v>
      </c>
      <c r="E75" s="3"/>
      <c r="F75" s="3"/>
      <c r="G75" s="3"/>
    </row>
    <row r="76" spans="3:10" x14ac:dyDescent="0.4">
      <c r="C76" s="1" t="s">
        <v>45</v>
      </c>
      <c r="D76" s="3" t="s">
        <v>41</v>
      </c>
      <c r="E76" s="3" t="s">
        <v>42</v>
      </c>
      <c r="F76" s="3" t="s">
        <v>43</v>
      </c>
    </row>
    <row r="77" spans="3:10" x14ac:dyDescent="0.4">
      <c r="C77" t="s">
        <v>38</v>
      </c>
      <c r="D77">
        <f>LN(D59)</f>
        <v>0.18232155679395459</v>
      </c>
      <c r="E77">
        <f t="shared" ref="E77:F77" si="22">LN(E59)</f>
        <v>1.824549292051046</v>
      </c>
      <c r="F77">
        <f t="shared" si="22"/>
        <v>1.6863989535702288</v>
      </c>
      <c r="G77" s="1">
        <f>SUM(C77:F77)</f>
        <v>3.6932698024152293</v>
      </c>
      <c r="H77" s="3">
        <f>_xlfn.RANK.AVG(G77,$G$77:$G$79)</f>
        <v>2</v>
      </c>
    </row>
    <row r="78" spans="3:10" x14ac:dyDescent="0.4">
      <c r="C78" t="s">
        <v>40</v>
      </c>
      <c r="D78">
        <f t="shared" ref="D78:F78" si="23">LN(D60)</f>
        <v>0</v>
      </c>
      <c r="E78">
        <f t="shared" si="23"/>
        <v>1.6863989535702288</v>
      </c>
      <c r="F78">
        <f t="shared" si="23"/>
        <v>1.8718021769015913</v>
      </c>
      <c r="G78" s="1">
        <f>SUM(C78:F78)</f>
        <v>3.5582011304718204</v>
      </c>
      <c r="H78" s="3">
        <f>_xlfn.RANK.AVG(G78,$G$77:$G$79)</f>
        <v>3</v>
      </c>
    </row>
    <row r="79" spans="3:10" x14ac:dyDescent="0.4">
      <c r="C79" t="s">
        <v>39</v>
      </c>
      <c r="D79">
        <f t="shared" ref="D79:F79" si="24">LN(D61)</f>
        <v>1.8718021769015913</v>
      </c>
      <c r="E79">
        <f t="shared" si="24"/>
        <v>1.8082887711792655</v>
      </c>
      <c r="F79">
        <f t="shared" si="24"/>
        <v>1.6677068205580761</v>
      </c>
      <c r="G79" s="1">
        <f>SUM(C79:F79)</f>
        <v>5.3477977686389329</v>
      </c>
      <c r="H79" s="3">
        <f>_xlfn.RANK.AVG(G79,$G$77:$G$79)</f>
        <v>1</v>
      </c>
    </row>
  </sheetData>
  <mergeCells count="1">
    <mergeCell ref="M16:N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9581-5665-4818-A2E4-4B2BC7C3A167}">
  <dimension ref="A1:V30"/>
  <sheetViews>
    <sheetView workbookViewId="0">
      <selection activeCell="I12" sqref="I12"/>
    </sheetView>
  </sheetViews>
  <sheetFormatPr defaultRowHeight="14.6" x14ac:dyDescent="0.4"/>
  <cols>
    <col min="2" max="2" width="10.84375" bestFit="1" customWidth="1"/>
  </cols>
  <sheetData>
    <row r="1" spans="1:20" x14ac:dyDescent="0.4">
      <c r="C1" t="s">
        <v>16</v>
      </c>
      <c r="D1" t="s">
        <v>17</v>
      </c>
      <c r="E1" t="s">
        <v>18</v>
      </c>
      <c r="F1" t="s">
        <v>19</v>
      </c>
      <c r="K1" t="s">
        <v>30</v>
      </c>
      <c r="L1" t="s">
        <v>31</v>
      </c>
      <c r="M1" t="s">
        <v>18</v>
      </c>
      <c r="N1" t="s">
        <v>32</v>
      </c>
      <c r="Q1" t="s">
        <v>21</v>
      </c>
      <c r="R1" t="s">
        <v>33</v>
      </c>
    </row>
    <row r="2" spans="1:20" x14ac:dyDescent="0.4">
      <c r="A2" t="s">
        <v>0</v>
      </c>
      <c r="B2" t="s">
        <v>8</v>
      </c>
      <c r="C2">
        <v>2</v>
      </c>
      <c r="D2">
        <v>1</v>
      </c>
      <c r="E2">
        <v>1</v>
      </c>
      <c r="F2">
        <v>2</v>
      </c>
      <c r="J2" t="s">
        <v>20</v>
      </c>
      <c r="K2">
        <v>4</v>
      </c>
      <c r="L2">
        <v>1</v>
      </c>
      <c r="M2">
        <v>1</v>
      </c>
      <c r="N2">
        <v>5</v>
      </c>
      <c r="Q2">
        <f t="array" ref="Q2">SUM(C2:F2*$K$3:$N$3)</f>
        <v>19</v>
      </c>
      <c r="R2">
        <f>_xlfn.RANK.EQ(Q2,$Q$2:$Q$9)</f>
        <v>8</v>
      </c>
      <c r="S2">
        <f t="shared" ref="S2:T2" si="0">+M2*E2:E9</f>
        <v>1</v>
      </c>
      <c r="T2">
        <f t="shared" si="0"/>
        <v>10</v>
      </c>
    </row>
    <row r="3" spans="1:20" x14ac:dyDescent="0.4">
      <c r="A3" t="s">
        <v>1</v>
      </c>
      <c r="B3" t="s">
        <v>9</v>
      </c>
      <c r="C3">
        <v>4</v>
      </c>
      <c r="D3">
        <v>1</v>
      </c>
      <c r="E3">
        <v>5</v>
      </c>
      <c r="F3">
        <v>2</v>
      </c>
      <c r="J3" t="s">
        <v>21</v>
      </c>
      <c r="K3">
        <v>2</v>
      </c>
      <c r="L3">
        <v>5</v>
      </c>
      <c r="M3">
        <v>2</v>
      </c>
      <c r="N3">
        <v>4</v>
      </c>
      <c r="Q3">
        <f t="array" ref="Q3">SUM(C3:F3*$K$3:$N$3)</f>
        <v>31</v>
      </c>
      <c r="R3">
        <f t="shared" ref="R3:R9" si="1">_xlfn.RANK.EQ(Q3,$Q$2:$Q$9)</f>
        <v>5</v>
      </c>
    </row>
    <row r="4" spans="1:20" x14ac:dyDescent="0.4">
      <c r="A4" t="s">
        <v>2</v>
      </c>
      <c r="B4" t="s">
        <v>10</v>
      </c>
      <c r="C4">
        <v>4</v>
      </c>
      <c r="D4">
        <v>2</v>
      </c>
      <c r="E4">
        <v>2</v>
      </c>
      <c r="F4">
        <v>3</v>
      </c>
      <c r="J4" t="s">
        <v>22</v>
      </c>
      <c r="K4">
        <v>1</v>
      </c>
      <c r="L4">
        <v>5</v>
      </c>
      <c r="M4">
        <v>3</v>
      </c>
      <c r="N4">
        <v>1</v>
      </c>
      <c r="Q4">
        <f t="array" ref="Q4">SUM(C4:F4*$K$3:$N$3)</f>
        <v>34</v>
      </c>
      <c r="R4">
        <f t="shared" si="1"/>
        <v>3</v>
      </c>
    </row>
    <row r="5" spans="1:20" x14ac:dyDescent="0.4">
      <c r="A5" t="s">
        <v>3</v>
      </c>
      <c r="B5" t="s">
        <v>11</v>
      </c>
      <c r="C5">
        <v>3</v>
      </c>
      <c r="D5">
        <v>2</v>
      </c>
      <c r="E5">
        <v>3</v>
      </c>
      <c r="F5">
        <v>2</v>
      </c>
      <c r="J5" t="s">
        <v>23</v>
      </c>
      <c r="K5">
        <v>2</v>
      </c>
      <c r="L5">
        <v>1</v>
      </c>
      <c r="M5">
        <v>4</v>
      </c>
      <c r="N5">
        <v>2</v>
      </c>
      <c r="Q5">
        <f t="array" ref="Q5">SUM(C5:F5*$K$3:$N$3)</f>
        <v>30</v>
      </c>
      <c r="R5">
        <f t="shared" si="1"/>
        <v>6</v>
      </c>
    </row>
    <row r="6" spans="1:20" x14ac:dyDescent="0.4">
      <c r="A6" t="s">
        <v>4</v>
      </c>
      <c r="B6" t="s">
        <v>12</v>
      </c>
      <c r="C6">
        <v>2</v>
      </c>
      <c r="D6">
        <v>5</v>
      </c>
      <c r="E6">
        <v>1</v>
      </c>
      <c r="F6">
        <v>4</v>
      </c>
      <c r="J6" t="s">
        <v>24</v>
      </c>
      <c r="K6">
        <v>5</v>
      </c>
      <c r="L6">
        <v>5</v>
      </c>
      <c r="M6">
        <v>5</v>
      </c>
      <c r="N6">
        <v>4</v>
      </c>
      <c r="Q6">
        <f t="array" ref="Q6">SUM(C6:F6*$K$3:$N$3)</f>
        <v>47</v>
      </c>
      <c r="R6">
        <f t="shared" si="1"/>
        <v>2</v>
      </c>
    </row>
    <row r="7" spans="1:20" x14ac:dyDescent="0.4">
      <c r="A7" t="s">
        <v>5</v>
      </c>
      <c r="B7" t="s">
        <v>13</v>
      </c>
      <c r="C7">
        <v>5</v>
      </c>
      <c r="D7">
        <v>1</v>
      </c>
      <c r="E7">
        <v>5</v>
      </c>
      <c r="F7">
        <v>2</v>
      </c>
      <c r="J7" t="s">
        <v>25</v>
      </c>
      <c r="K7">
        <v>5</v>
      </c>
      <c r="L7">
        <v>1</v>
      </c>
      <c r="M7">
        <v>4</v>
      </c>
      <c r="N7">
        <v>2</v>
      </c>
      <c r="Q7">
        <f t="array" ref="Q7">SUM(C7:F7*$K$3:$N$3)</f>
        <v>33</v>
      </c>
      <c r="R7">
        <f t="shared" si="1"/>
        <v>4</v>
      </c>
    </row>
    <row r="8" spans="1:20" x14ac:dyDescent="0.4">
      <c r="A8" t="s">
        <v>6</v>
      </c>
      <c r="B8" t="s">
        <v>14</v>
      </c>
      <c r="C8">
        <v>3</v>
      </c>
      <c r="D8">
        <v>1</v>
      </c>
      <c r="E8">
        <v>4</v>
      </c>
      <c r="F8">
        <v>1</v>
      </c>
      <c r="J8" t="s">
        <v>26</v>
      </c>
      <c r="K8">
        <v>5</v>
      </c>
      <c r="L8">
        <v>1</v>
      </c>
      <c r="M8">
        <v>3</v>
      </c>
      <c r="N8">
        <v>3</v>
      </c>
      <c r="Q8">
        <f t="array" ref="Q8">SUM(C8:F8*$K$3:$N$3)</f>
        <v>23</v>
      </c>
      <c r="R8">
        <f t="shared" si="1"/>
        <v>7</v>
      </c>
    </row>
    <row r="9" spans="1:20" x14ac:dyDescent="0.4">
      <c r="A9" t="s">
        <v>7</v>
      </c>
      <c r="B9" t="s">
        <v>15</v>
      </c>
      <c r="C9">
        <v>3</v>
      </c>
      <c r="D9">
        <v>4</v>
      </c>
      <c r="E9">
        <v>2</v>
      </c>
      <c r="F9">
        <v>5</v>
      </c>
      <c r="J9" t="s">
        <v>27</v>
      </c>
      <c r="K9">
        <v>4</v>
      </c>
      <c r="L9">
        <v>1</v>
      </c>
      <c r="M9">
        <v>2</v>
      </c>
      <c r="N9">
        <v>1</v>
      </c>
      <c r="Q9">
        <f t="array" ref="Q9">SUM(C9:F9*$K$3:$N$3)</f>
        <v>50</v>
      </c>
      <c r="R9">
        <f t="shared" si="1"/>
        <v>1</v>
      </c>
    </row>
    <row r="10" spans="1:20" x14ac:dyDescent="0.4">
      <c r="J10" t="s">
        <v>28</v>
      </c>
      <c r="K10">
        <v>1</v>
      </c>
      <c r="L10">
        <v>1</v>
      </c>
      <c r="M10">
        <v>1</v>
      </c>
      <c r="N10">
        <v>2</v>
      </c>
    </row>
    <row r="11" spans="1:20" x14ac:dyDescent="0.4">
      <c r="J11" t="s">
        <v>29</v>
      </c>
      <c r="K11">
        <v>1</v>
      </c>
      <c r="L11">
        <v>5</v>
      </c>
      <c r="M11">
        <v>5</v>
      </c>
      <c r="N11">
        <v>1</v>
      </c>
    </row>
    <row r="12" spans="1:20" x14ac:dyDescent="0.4">
      <c r="K12" s="1">
        <f>SUM(K1:K11)</f>
        <v>30</v>
      </c>
      <c r="L12" s="1">
        <f t="shared" ref="L12:N12" si="2">SUM(L1:L11)</f>
        <v>26</v>
      </c>
      <c r="M12" s="1">
        <f t="shared" si="2"/>
        <v>30</v>
      </c>
      <c r="N12" s="1">
        <f t="shared" si="2"/>
        <v>25</v>
      </c>
    </row>
    <row r="16" spans="1:20" x14ac:dyDescent="0.4"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s="5" t="s">
        <v>35</v>
      </c>
      <c r="L16" s="5"/>
    </row>
    <row r="17" spans="2:22" x14ac:dyDescent="0.4">
      <c r="B17" t="s">
        <v>20</v>
      </c>
      <c r="C17" s="2">
        <f t="array" ref="C17">SUM($C$2:$F$2*$K2:$N2)</f>
        <v>20</v>
      </c>
      <c r="D17" s="2">
        <f t="array" ref="D17">SUM($C$3:$F$3*$K2:$N2)</f>
        <v>32</v>
      </c>
      <c r="E17" s="2">
        <f t="array" ref="E17">SUM($C$4:$F$4*$K2:$N2)</f>
        <v>35</v>
      </c>
      <c r="F17" s="2">
        <f t="array" ref="F17">SUM($C$5:$F$5*$K2:$N2)</f>
        <v>27</v>
      </c>
      <c r="G17" s="2">
        <f t="array" ref="G17">SUM($C$6:$F$6*$K2:$N2)</f>
        <v>34</v>
      </c>
      <c r="H17" s="2">
        <f t="array" ref="H17">SUM($C$7:$F$7*$K2:$N2)</f>
        <v>36</v>
      </c>
      <c r="I17" s="2">
        <f t="array" ref="I17">SUM($C$8:$F$8*$K2:$N2)</f>
        <v>22</v>
      </c>
      <c r="J17" s="2">
        <f t="array" ref="J17">SUM($C$9:$F$9*$K2:$N2)</f>
        <v>43</v>
      </c>
      <c r="K17" s="1">
        <f>SUM(C17:J17)</f>
        <v>249</v>
      </c>
      <c r="L17">
        <f>_xlfn.RANK.EQ(K17,$K$17:$K$26)</f>
        <v>5</v>
      </c>
      <c r="N17" t="str">
        <f>"[" &amp; C17&amp;"."</f>
        <v>[20.</v>
      </c>
      <c r="O17" t="str">
        <f>","&amp;D17&amp;"."</f>
        <v>,32.</v>
      </c>
      <c r="P17" t="str">
        <f t="shared" ref="P17:T26" si="3">","&amp;E17&amp;"."</f>
        <v>,35.</v>
      </c>
      <c r="Q17" t="str">
        <f t="shared" si="3"/>
        <v>,27.</v>
      </c>
      <c r="R17" t="str">
        <f t="shared" si="3"/>
        <v>,34.</v>
      </c>
      <c r="S17" t="str">
        <f t="shared" si="3"/>
        <v>,36.</v>
      </c>
      <c r="T17" t="str">
        <f t="shared" si="3"/>
        <v>,22.</v>
      </c>
      <c r="U17" t="str">
        <f>","&amp;J17&amp;".],"</f>
        <v>,43.],</v>
      </c>
      <c r="V17" t="str">
        <f>_xlfn.CONCAT(N17:U17)</f>
        <v>[20.,32.,35.,27.,34.,36.,22.,43.],</v>
      </c>
    </row>
    <row r="18" spans="2:22" x14ac:dyDescent="0.4">
      <c r="B18" s="1" t="s">
        <v>21</v>
      </c>
      <c r="C18" s="1">
        <f t="array" ref="C18">SUM($C$2:$F$2*$K3:$N3)</f>
        <v>19</v>
      </c>
      <c r="D18" s="1">
        <f t="array" ref="D18">SUM($C$3:$F$3*$K3:$N3)</f>
        <v>31</v>
      </c>
      <c r="E18" s="1">
        <f t="array" ref="E18">SUM($C$4:$F$4*$K3:$N3)</f>
        <v>34</v>
      </c>
      <c r="F18" s="1">
        <f t="array" ref="F18">SUM($C$5:$F$5*$K3:$N3)</f>
        <v>30</v>
      </c>
      <c r="G18" s="1">
        <f t="array" ref="G18">SUM($C$6:$F$6*$K3:$N3)</f>
        <v>47</v>
      </c>
      <c r="H18" s="1">
        <f t="array" ref="H18">SUM($C$7:$F$7*$K3:$N3)</f>
        <v>33</v>
      </c>
      <c r="I18" s="1">
        <f t="array" ref="I18">SUM($C$8:$F$8*$K3:$N3)</f>
        <v>23</v>
      </c>
      <c r="J18" s="1">
        <f t="array" ref="J18">SUM($C$9:$F$9*$K3:$N3)</f>
        <v>50</v>
      </c>
      <c r="K18" s="1">
        <f t="shared" ref="K18:K26" si="4">SUM(C18:J18)</f>
        <v>267</v>
      </c>
      <c r="L18">
        <f t="shared" ref="L18:L26" si="5">_xlfn.RANK.EQ(K18,$K$17:$K$26)</f>
        <v>4</v>
      </c>
      <c r="N18" t="str">
        <f t="shared" ref="N18:N26" si="6">"[" &amp; C18&amp;"."</f>
        <v>[19.</v>
      </c>
      <c r="O18" t="str">
        <f t="shared" ref="O18:O26" si="7">","&amp;D18&amp;"."</f>
        <v>,31.</v>
      </c>
      <c r="P18" t="str">
        <f t="shared" si="3"/>
        <v>,34.</v>
      </c>
      <c r="Q18" t="str">
        <f t="shared" si="3"/>
        <v>,30.</v>
      </c>
      <c r="R18" t="str">
        <f t="shared" si="3"/>
        <v>,47.</v>
      </c>
      <c r="S18" t="str">
        <f t="shared" si="3"/>
        <v>,33.</v>
      </c>
      <c r="T18" t="str">
        <f t="shared" si="3"/>
        <v>,23.</v>
      </c>
      <c r="U18" t="str">
        <f t="shared" ref="U18:U26" si="8">","&amp;J18&amp;".],"</f>
        <v>,50.],</v>
      </c>
      <c r="V18" t="str">
        <f t="shared" ref="V18:V26" si="9">_xlfn.CONCAT(N18:U18)</f>
        <v>[19.,31.,34.,30.,47.,33.,23.,50.],</v>
      </c>
    </row>
    <row r="19" spans="2:22" x14ac:dyDescent="0.4">
      <c r="B19" t="s">
        <v>22</v>
      </c>
      <c r="C19" s="2">
        <f t="array" ref="C19">SUM($C$2:$F$2*$K4:$N4)</f>
        <v>12</v>
      </c>
      <c r="D19" s="2">
        <f t="array" ref="D19">SUM($C$3:$F$3*$K4:$N4)</f>
        <v>26</v>
      </c>
      <c r="E19" s="2">
        <f t="array" ref="E19">SUM($C$4:$F$4*$K4:$N4)</f>
        <v>23</v>
      </c>
      <c r="F19" s="2">
        <f t="array" ref="F19">SUM($C$5:$F$5*$K4:$N4)</f>
        <v>24</v>
      </c>
      <c r="G19" s="2">
        <f t="array" ref="G19">SUM($C$6:$F$6*$K4:$N4)</f>
        <v>34</v>
      </c>
      <c r="H19" s="2">
        <f t="array" ref="H19">SUM($C$7:$F$7*$K4:$N4)</f>
        <v>27</v>
      </c>
      <c r="I19" s="2">
        <f t="array" ref="I19">SUM($C$8:$F$8*$K4:$N4)</f>
        <v>21</v>
      </c>
      <c r="J19" s="2">
        <f t="array" ref="J19">SUM($C$9:$F$9*$K4:$N4)</f>
        <v>34</v>
      </c>
      <c r="K19" s="1">
        <f t="shared" si="4"/>
        <v>201</v>
      </c>
      <c r="L19">
        <f t="shared" si="5"/>
        <v>8</v>
      </c>
      <c r="N19" t="str">
        <f t="shared" si="6"/>
        <v>[12.</v>
      </c>
      <c r="O19" t="str">
        <f t="shared" si="7"/>
        <v>,26.</v>
      </c>
      <c r="P19" t="str">
        <f t="shared" si="3"/>
        <v>,23.</v>
      </c>
      <c r="Q19" t="str">
        <f t="shared" si="3"/>
        <v>,24.</v>
      </c>
      <c r="R19" t="str">
        <f t="shared" si="3"/>
        <v>,34.</v>
      </c>
      <c r="S19" t="str">
        <f t="shared" si="3"/>
        <v>,27.</v>
      </c>
      <c r="T19" t="str">
        <f t="shared" si="3"/>
        <v>,21.</v>
      </c>
      <c r="U19" t="str">
        <f t="shared" si="8"/>
        <v>,34.],</v>
      </c>
      <c r="V19" t="str">
        <f t="shared" si="9"/>
        <v>[12.,26.,23.,24.,34.,27.,21.,34.],</v>
      </c>
    </row>
    <row r="20" spans="2:22" x14ac:dyDescent="0.4">
      <c r="B20" t="s">
        <v>23</v>
      </c>
      <c r="C20" s="2">
        <f t="array" ref="C20">SUM($C$2:$F$2*$K5:$N5)</f>
        <v>13</v>
      </c>
      <c r="D20" s="2">
        <f t="array" ref="D20">SUM($C$3:$F$3*$K5:$N5)</f>
        <v>33</v>
      </c>
      <c r="E20" s="2">
        <f t="array" ref="E20">SUM($C$4:$F$4*$K5:$N5)</f>
        <v>24</v>
      </c>
      <c r="F20" s="2">
        <f t="array" ref="F20">SUM($C$5:$F$5*$K5:$N5)</f>
        <v>24</v>
      </c>
      <c r="G20" s="2">
        <f t="array" ref="G20">SUM($C$6:$F$6*$K5:$N5)</f>
        <v>21</v>
      </c>
      <c r="H20" s="2">
        <f t="array" ref="H20">SUM($C$7:$F$7*$K5:$N5)</f>
        <v>35</v>
      </c>
      <c r="I20" s="2">
        <f t="array" ref="I20">SUM($C$8:$F$8*$K5:$N5)</f>
        <v>25</v>
      </c>
      <c r="J20" s="2">
        <f t="array" ref="J20">SUM($C$9:$F$9*$K5:$N5)</f>
        <v>28</v>
      </c>
      <c r="K20" s="1">
        <f t="shared" si="4"/>
        <v>203</v>
      </c>
      <c r="L20">
        <f t="shared" si="5"/>
        <v>7</v>
      </c>
      <c r="N20" t="str">
        <f t="shared" si="6"/>
        <v>[13.</v>
      </c>
      <c r="O20" t="str">
        <f t="shared" si="7"/>
        <v>,33.</v>
      </c>
      <c r="P20" t="str">
        <f t="shared" si="3"/>
        <v>,24.</v>
      </c>
      <c r="Q20" t="str">
        <f t="shared" si="3"/>
        <v>,24.</v>
      </c>
      <c r="R20" t="str">
        <f t="shared" si="3"/>
        <v>,21.</v>
      </c>
      <c r="S20" t="str">
        <f t="shared" si="3"/>
        <v>,35.</v>
      </c>
      <c r="T20" t="str">
        <f t="shared" si="3"/>
        <v>,25.</v>
      </c>
      <c r="U20" t="str">
        <f t="shared" si="8"/>
        <v>,28.],</v>
      </c>
      <c r="V20" t="str">
        <f t="shared" si="9"/>
        <v>[13.,33.,24.,24.,21.,35.,25.,28.],</v>
      </c>
    </row>
    <row r="21" spans="2:22" x14ac:dyDescent="0.4">
      <c r="B21" t="s">
        <v>24</v>
      </c>
      <c r="C21" s="2">
        <f t="array" ref="C21">SUM($C$2:$F$2*$K6:$N6)</f>
        <v>28</v>
      </c>
      <c r="D21" s="2">
        <f t="array" ref="D21">SUM($C$3:$F$3*$K6:$N6)</f>
        <v>58</v>
      </c>
      <c r="E21" s="2">
        <f t="array" ref="E21">SUM($C$4:$F$4*$K6:$N6)</f>
        <v>52</v>
      </c>
      <c r="F21" s="2">
        <f t="array" ref="F21">SUM($C$5:$F$5*$K6:$N6)</f>
        <v>48</v>
      </c>
      <c r="G21" s="2">
        <f t="array" ref="G21">SUM($C$6:$F$6*$K6:$N6)</f>
        <v>56</v>
      </c>
      <c r="H21" s="2">
        <f t="array" ref="H21">SUM($C$7:$F$7*$K6:$N6)</f>
        <v>63</v>
      </c>
      <c r="I21" s="2">
        <f t="array" ref="I21">SUM($C$8:$F$8*$K6:$N6)</f>
        <v>44</v>
      </c>
      <c r="J21" s="2">
        <f t="array" ref="J21">SUM($C$9:$F$9*$K6:$N6)</f>
        <v>65</v>
      </c>
      <c r="K21" s="1">
        <f t="shared" si="4"/>
        <v>414</v>
      </c>
      <c r="L21">
        <f t="shared" si="5"/>
        <v>1</v>
      </c>
      <c r="N21" t="str">
        <f t="shared" si="6"/>
        <v>[28.</v>
      </c>
      <c r="O21" t="str">
        <f t="shared" si="7"/>
        <v>,58.</v>
      </c>
      <c r="P21" t="str">
        <f t="shared" si="3"/>
        <v>,52.</v>
      </c>
      <c r="Q21" t="str">
        <f t="shared" si="3"/>
        <v>,48.</v>
      </c>
      <c r="R21" t="str">
        <f t="shared" si="3"/>
        <v>,56.</v>
      </c>
      <c r="S21" t="str">
        <f t="shared" si="3"/>
        <v>,63.</v>
      </c>
      <c r="T21" t="str">
        <f t="shared" si="3"/>
        <v>,44.</v>
      </c>
      <c r="U21" t="str">
        <f t="shared" si="8"/>
        <v>,65.],</v>
      </c>
      <c r="V21" t="str">
        <f t="shared" si="9"/>
        <v>[28.,58.,52.,48.,56.,63.,44.,65.],</v>
      </c>
    </row>
    <row r="22" spans="2:22" x14ac:dyDescent="0.4">
      <c r="B22" t="s">
        <v>25</v>
      </c>
      <c r="C22" s="2">
        <f t="array" ref="C22">SUM($C$2:$F$2*$K7:$N7)</f>
        <v>19</v>
      </c>
      <c r="D22" s="2">
        <f t="array" ref="D22">SUM($C$3:$F$3*$K7:$N7)</f>
        <v>45</v>
      </c>
      <c r="E22" s="2">
        <f t="array" ref="E22">SUM($C$4:$F$4*$K7:$N7)</f>
        <v>36</v>
      </c>
      <c r="F22" s="2">
        <f t="array" ref="F22">SUM($C$5:$F$5*$K7:$N7)</f>
        <v>33</v>
      </c>
      <c r="G22" s="2">
        <f t="array" ref="G22">SUM($C$6:$F$6*$K7:$N7)</f>
        <v>27</v>
      </c>
      <c r="H22" s="2">
        <f t="array" ref="H22">SUM($C$7:$F$7*$K7:$N7)</f>
        <v>50</v>
      </c>
      <c r="I22" s="2">
        <f t="array" ref="I22">SUM($C$8:$F$8*$K7:$N7)</f>
        <v>34</v>
      </c>
      <c r="J22" s="2">
        <f t="array" ref="J22">SUM($C$9:$F$9*$K7:$N7)</f>
        <v>37</v>
      </c>
      <c r="K22" s="1">
        <f t="shared" si="4"/>
        <v>281</v>
      </c>
      <c r="L22">
        <f t="shared" si="5"/>
        <v>2</v>
      </c>
      <c r="N22" t="str">
        <f t="shared" si="6"/>
        <v>[19.</v>
      </c>
      <c r="O22" t="str">
        <f t="shared" si="7"/>
        <v>,45.</v>
      </c>
      <c r="P22" t="str">
        <f t="shared" si="3"/>
        <v>,36.</v>
      </c>
      <c r="Q22" t="str">
        <f t="shared" si="3"/>
        <v>,33.</v>
      </c>
      <c r="R22" t="str">
        <f t="shared" si="3"/>
        <v>,27.</v>
      </c>
      <c r="S22" t="str">
        <f t="shared" si="3"/>
        <v>,50.</v>
      </c>
      <c r="T22" t="str">
        <f t="shared" si="3"/>
        <v>,34.</v>
      </c>
      <c r="U22" t="str">
        <f t="shared" si="8"/>
        <v>,37.],</v>
      </c>
      <c r="V22" t="str">
        <f t="shared" si="9"/>
        <v>[19.,45.,36.,33.,27.,50.,34.,37.],</v>
      </c>
    </row>
    <row r="23" spans="2:22" x14ac:dyDescent="0.4">
      <c r="B23" t="s">
        <v>26</v>
      </c>
      <c r="C23" s="2">
        <f t="array" ref="C23">SUM($C$2:$F$2*$K8:$N8)</f>
        <v>20</v>
      </c>
      <c r="D23" s="2">
        <f t="array" ref="D23">SUM($C$3:$F$3*$K8:$N8)</f>
        <v>42</v>
      </c>
      <c r="E23" s="2">
        <f t="array" ref="E23">SUM($C$4:$F$4*$K8:$N8)</f>
        <v>37</v>
      </c>
      <c r="F23" s="2">
        <f t="array" ref="F23">SUM($C$5:$F$5*$K8:$N8)</f>
        <v>32</v>
      </c>
      <c r="G23" s="2">
        <f t="array" ref="G23">SUM($C$6:$F$6*$K8:$N8)</f>
        <v>30</v>
      </c>
      <c r="H23" s="2">
        <f t="array" ref="H23">SUM($C$7:$F$7*$K8:$N8)</f>
        <v>47</v>
      </c>
      <c r="I23" s="2">
        <f t="array" ref="I23">SUM($C$8:$F$8*$K8:$N8)</f>
        <v>31</v>
      </c>
      <c r="J23" s="2">
        <f t="array" ref="J23">SUM($C$9:$F$9*$K8:$N8)</f>
        <v>40</v>
      </c>
      <c r="K23" s="1">
        <f t="shared" si="4"/>
        <v>279</v>
      </c>
      <c r="L23">
        <f t="shared" si="5"/>
        <v>3</v>
      </c>
      <c r="N23" t="str">
        <f t="shared" si="6"/>
        <v>[20.</v>
      </c>
      <c r="O23" t="str">
        <f t="shared" si="7"/>
        <v>,42.</v>
      </c>
      <c r="P23" t="str">
        <f t="shared" si="3"/>
        <v>,37.</v>
      </c>
      <c r="Q23" t="str">
        <f t="shared" si="3"/>
        <v>,32.</v>
      </c>
      <c r="R23" t="str">
        <f t="shared" si="3"/>
        <v>,30.</v>
      </c>
      <c r="S23" t="str">
        <f t="shared" si="3"/>
        <v>,47.</v>
      </c>
      <c r="T23" t="str">
        <f t="shared" si="3"/>
        <v>,31.</v>
      </c>
      <c r="U23" t="str">
        <f t="shared" si="8"/>
        <v>,40.],</v>
      </c>
      <c r="V23" t="str">
        <f t="shared" si="9"/>
        <v>[20.,42.,37.,32.,30.,47.,31.,40.],</v>
      </c>
    </row>
    <row r="24" spans="2:22" x14ac:dyDescent="0.4">
      <c r="B24" t="s">
        <v>27</v>
      </c>
      <c r="C24" s="2">
        <f t="array" ref="C24">SUM($C$2:$F$2*$K9:$N9)</f>
        <v>13</v>
      </c>
      <c r="D24" s="2">
        <f t="array" ref="D24">SUM($C$3:$F$3*$K9:$N9)</f>
        <v>29</v>
      </c>
      <c r="E24" s="2">
        <f t="array" ref="E24">SUM($C$4:$F$4*$K9:$N9)</f>
        <v>25</v>
      </c>
      <c r="F24" s="2">
        <f t="array" ref="F24">SUM($C$5:$F$5*$K9:$N9)</f>
        <v>22</v>
      </c>
      <c r="G24" s="2">
        <f t="array" ref="G24">SUM($C$6:$F$6*$K9:$N9)</f>
        <v>19</v>
      </c>
      <c r="H24" s="2">
        <f t="array" ref="H24">SUM($C$7:$F$7*$K9:$N9)</f>
        <v>33</v>
      </c>
      <c r="I24" s="2">
        <f t="array" ref="I24">SUM($C$8:$F$8*$K9:$N9)</f>
        <v>22</v>
      </c>
      <c r="J24" s="2">
        <f t="array" ref="J24">SUM($C$9:$F$9*$K9:$N9)</f>
        <v>25</v>
      </c>
      <c r="K24" s="1">
        <f t="shared" si="4"/>
        <v>188</v>
      </c>
      <c r="L24">
        <f t="shared" si="5"/>
        <v>9</v>
      </c>
      <c r="N24" t="str">
        <f t="shared" si="6"/>
        <v>[13.</v>
      </c>
      <c r="O24" t="str">
        <f t="shared" si="7"/>
        <v>,29.</v>
      </c>
      <c r="P24" t="str">
        <f t="shared" si="3"/>
        <v>,25.</v>
      </c>
      <c r="Q24" t="str">
        <f t="shared" si="3"/>
        <v>,22.</v>
      </c>
      <c r="R24" t="str">
        <f t="shared" si="3"/>
        <v>,19.</v>
      </c>
      <c r="S24" t="str">
        <f t="shared" si="3"/>
        <v>,33.</v>
      </c>
      <c r="T24" t="str">
        <f t="shared" si="3"/>
        <v>,22.</v>
      </c>
      <c r="U24" t="str">
        <f t="shared" si="8"/>
        <v>,25.],</v>
      </c>
      <c r="V24" t="str">
        <f t="shared" si="9"/>
        <v>[13.,29.,25.,22.,19.,33.,22.,25.],</v>
      </c>
    </row>
    <row r="25" spans="2:22" x14ac:dyDescent="0.4">
      <c r="B25" t="s">
        <v>28</v>
      </c>
      <c r="C25" s="2">
        <f t="array" ref="C25">SUM($C$2:$F$2*$K10:$N10)</f>
        <v>8</v>
      </c>
      <c r="D25" s="2">
        <f t="array" ref="D25">SUM($C$3:$F$3*$K10:$N10)</f>
        <v>14</v>
      </c>
      <c r="E25" s="2">
        <f t="array" ref="E25">SUM($C$4:$F$4*$K10:$N10)</f>
        <v>14</v>
      </c>
      <c r="F25" s="2">
        <f t="array" ref="F25">SUM($C$5:$F$5*$K10:$N10)</f>
        <v>12</v>
      </c>
      <c r="G25" s="2">
        <f t="array" ref="G25">SUM($C$6:$F$6*$K10:$N10)</f>
        <v>16</v>
      </c>
      <c r="H25" s="2">
        <f t="array" ref="H25">SUM($C$7:$F$7*$K10:$N10)</f>
        <v>15</v>
      </c>
      <c r="I25" s="2">
        <f t="array" ref="I25">SUM($C$8:$F$8*$K10:$N10)</f>
        <v>10</v>
      </c>
      <c r="J25" s="2">
        <f t="array" ref="J25">SUM($C$9:$F$9*$K10:$N10)</f>
        <v>19</v>
      </c>
      <c r="K25" s="1">
        <f t="shared" si="4"/>
        <v>108</v>
      </c>
      <c r="L25">
        <f t="shared" si="5"/>
        <v>10</v>
      </c>
      <c r="N25" t="str">
        <f t="shared" si="6"/>
        <v>[8.</v>
      </c>
      <c r="O25" t="str">
        <f t="shared" si="7"/>
        <v>,14.</v>
      </c>
      <c r="P25" t="str">
        <f t="shared" si="3"/>
        <v>,14.</v>
      </c>
      <c r="Q25" t="str">
        <f t="shared" si="3"/>
        <v>,12.</v>
      </c>
      <c r="R25" t="str">
        <f t="shared" si="3"/>
        <v>,16.</v>
      </c>
      <c r="S25" t="str">
        <f t="shared" si="3"/>
        <v>,15.</v>
      </c>
      <c r="T25" t="str">
        <f t="shared" si="3"/>
        <v>,10.</v>
      </c>
      <c r="U25" t="str">
        <f t="shared" si="8"/>
        <v>,19.],</v>
      </c>
      <c r="V25" t="str">
        <f t="shared" si="9"/>
        <v>[8.,14.,14.,12.,16.,15.,10.,19.],</v>
      </c>
    </row>
    <row r="26" spans="2:22" x14ac:dyDescent="0.4">
      <c r="B26" t="s">
        <v>29</v>
      </c>
      <c r="C26" s="2">
        <f t="array" ref="C26">SUM($C$2:$F$2*$K11:$N11)</f>
        <v>14</v>
      </c>
      <c r="D26" s="2">
        <f t="array" ref="D26">SUM($C$3:$F$3*$K11:$N11)</f>
        <v>36</v>
      </c>
      <c r="E26" s="2">
        <f t="array" ref="E26">SUM($C$4:$F$4*$K11:$N11)</f>
        <v>27</v>
      </c>
      <c r="F26" s="2">
        <f t="array" ref="F26">SUM($C$5:$F$5*$K11:$N11)</f>
        <v>30</v>
      </c>
      <c r="G26" s="2">
        <f t="array" ref="G26">SUM($C$6:$F$6*$K11:$N11)</f>
        <v>36</v>
      </c>
      <c r="H26" s="2">
        <f t="array" ref="H26">SUM($C$7:$F$7*$K11:$N11)</f>
        <v>37</v>
      </c>
      <c r="I26" s="2">
        <f t="array" ref="I26">SUM($C$8:$F$8*$K11:$N11)</f>
        <v>29</v>
      </c>
      <c r="J26" s="2">
        <f t="array" ref="J26">SUM($C$9:$F$9*$K11:$N11)</f>
        <v>38</v>
      </c>
      <c r="K26" s="1">
        <f t="shared" si="4"/>
        <v>247</v>
      </c>
      <c r="L26">
        <f t="shared" si="5"/>
        <v>6</v>
      </c>
      <c r="N26" t="str">
        <f t="shared" si="6"/>
        <v>[14.</v>
      </c>
      <c r="O26" t="str">
        <f t="shared" si="7"/>
        <v>,36.</v>
      </c>
      <c r="P26" t="str">
        <f t="shared" si="3"/>
        <v>,27.</v>
      </c>
      <c r="Q26" t="str">
        <f t="shared" si="3"/>
        <v>,30.</v>
      </c>
      <c r="R26" t="str">
        <f t="shared" si="3"/>
        <v>,36.</v>
      </c>
      <c r="S26" t="str">
        <f t="shared" si="3"/>
        <v>,37.</v>
      </c>
      <c r="T26" t="str">
        <f t="shared" si="3"/>
        <v>,29.</v>
      </c>
      <c r="U26" t="str">
        <f t="shared" si="8"/>
        <v>,38.],</v>
      </c>
      <c r="V26" t="str">
        <f t="shared" si="9"/>
        <v>[14.,36.,27.,30.,36.,37.,29.,38.],</v>
      </c>
    </row>
    <row r="27" spans="2:22" x14ac:dyDescent="0.4">
      <c r="B27" s="1" t="s">
        <v>34</v>
      </c>
      <c r="C27" s="1">
        <f>SUM(C16:C26)</f>
        <v>166</v>
      </c>
      <c r="D27" s="1">
        <f t="shared" ref="D27:J27" si="10">SUM(D16:D26)</f>
        <v>346</v>
      </c>
      <c r="E27" s="1">
        <f t="shared" si="10"/>
        <v>307</v>
      </c>
      <c r="F27" s="1">
        <f t="shared" si="10"/>
        <v>282</v>
      </c>
      <c r="G27" s="1">
        <f t="shared" si="10"/>
        <v>320</v>
      </c>
      <c r="H27" s="1">
        <f t="shared" si="10"/>
        <v>376</v>
      </c>
      <c r="I27" s="1">
        <f t="shared" si="10"/>
        <v>261</v>
      </c>
      <c r="J27" s="1">
        <f t="shared" si="10"/>
        <v>379</v>
      </c>
    </row>
    <row r="28" spans="2:22" x14ac:dyDescent="0.4">
      <c r="C28" s="2">
        <f>_xlfn.RANK.EQ(C27,$C$27:$J$27)</f>
        <v>8</v>
      </c>
      <c r="D28" s="2">
        <f t="shared" ref="D28:J28" si="11">_xlfn.RANK.EQ(D27,$C$27:$J$27)</f>
        <v>3</v>
      </c>
      <c r="E28" s="2">
        <f t="shared" si="11"/>
        <v>5</v>
      </c>
      <c r="F28" s="2">
        <f t="shared" si="11"/>
        <v>6</v>
      </c>
      <c r="G28" s="2">
        <f t="shared" si="11"/>
        <v>4</v>
      </c>
      <c r="H28" s="2">
        <f t="shared" si="11"/>
        <v>2</v>
      </c>
      <c r="I28" s="2">
        <f t="shared" si="11"/>
        <v>7</v>
      </c>
      <c r="J28" s="1">
        <f t="shared" si="11"/>
        <v>1</v>
      </c>
    </row>
    <row r="29" spans="2:22" x14ac:dyDescent="0.4">
      <c r="B29" t="s">
        <v>36</v>
      </c>
      <c r="C29">
        <f t="shared" ref="C29:I29" si="12">MAX(C17:C26)</f>
        <v>28</v>
      </c>
      <c r="D29">
        <f t="shared" si="12"/>
        <v>58</v>
      </c>
      <c r="E29">
        <f t="shared" si="12"/>
        <v>52</v>
      </c>
      <c r="F29">
        <f t="shared" si="12"/>
        <v>48</v>
      </c>
      <c r="G29">
        <f t="shared" si="12"/>
        <v>56</v>
      </c>
      <c r="H29">
        <f t="shared" si="12"/>
        <v>63</v>
      </c>
      <c r="I29">
        <f t="shared" si="12"/>
        <v>44</v>
      </c>
      <c r="J29">
        <f>MAX(J17:J26)</f>
        <v>65</v>
      </c>
    </row>
    <row r="30" spans="2:22" x14ac:dyDescent="0.4">
      <c r="B30" t="s">
        <v>37</v>
      </c>
      <c r="C30">
        <f t="array" ref="C30">ABS(AVERAGE(C17:C26-C$29))</f>
        <v>11.4</v>
      </c>
      <c r="D30">
        <f t="array" ref="D30">ABS(AVERAGE(D17:D26-D$29))</f>
        <v>23.4</v>
      </c>
      <c r="E30">
        <f t="array" ref="E30">ABS(AVERAGE(E17:E26-E$29))</f>
        <v>21.3</v>
      </c>
      <c r="F30">
        <f t="array" ref="F30">ABS(AVERAGE(F17:F26-F$29))</f>
        <v>19.8</v>
      </c>
      <c r="G30">
        <f t="array" ref="G30">ABS(AVERAGE(G17:G26-G$29))</f>
        <v>24</v>
      </c>
      <c r="H30">
        <f t="array" ref="H30">ABS(AVERAGE(H17:H26-H$29))</f>
        <v>25.4</v>
      </c>
      <c r="I30">
        <f t="array" ref="I30">ABS(AVERAGE(I17:I26-I$29))</f>
        <v>17.899999999999999</v>
      </c>
      <c r="J30">
        <f t="array" ref="J30">ABS(AVERAGE(J17:J26-J$29))</f>
        <v>27.1</v>
      </c>
    </row>
  </sheetData>
  <mergeCells count="1">
    <mergeCell ref="K16:L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1B2F-CE7C-457F-8A3B-F46AF5050B1D}">
  <dimension ref="A1:C8"/>
  <sheetViews>
    <sheetView workbookViewId="0">
      <selection activeCell="D6" sqref="D6"/>
    </sheetView>
  </sheetViews>
  <sheetFormatPr defaultRowHeight="14.6" x14ac:dyDescent="0.4"/>
  <cols>
    <col min="2" max="2" width="15.15234375" customWidth="1"/>
    <col min="3" max="3" width="13.4609375" customWidth="1"/>
  </cols>
  <sheetData>
    <row r="1" spans="1:3" x14ac:dyDescent="0.4">
      <c r="A1" t="s">
        <v>50</v>
      </c>
      <c r="B1" t="s">
        <v>55</v>
      </c>
      <c r="C1" t="s">
        <v>56</v>
      </c>
    </row>
    <row r="4" spans="1:3" x14ac:dyDescent="0.4">
      <c r="A4" t="s">
        <v>51</v>
      </c>
      <c r="B4" t="s">
        <v>54</v>
      </c>
    </row>
    <row r="5" spans="1:3" x14ac:dyDescent="0.4">
      <c r="B5" t="s">
        <v>55</v>
      </c>
      <c r="C5" t="s">
        <v>57</v>
      </c>
    </row>
    <row r="7" spans="1:3" x14ac:dyDescent="0.4">
      <c r="A7" t="s">
        <v>52</v>
      </c>
      <c r="B7" t="s">
        <v>53</v>
      </c>
    </row>
    <row r="8" spans="1:3" x14ac:dyDescent="0.4">
      <c r="B8" t="s">
        <v>55</v>
      </c>
      <c r="C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HW3</vt:lpstr>
      <vt:lpstr>Last Question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Mancini</dc:creator>
  <cp:lastModifiedBy>Anna Maria Mancini</cp:lastModifiedBy>
  <dcterms:created xsi:type="dcterms:W3CDTF">2019-10-06T23:51:45Z</dcterms:created>
  <dcterms:modified xsi:type="dcterms:W3CDTF">2019-10-21T00:04:50Z</dcterms:modified>
</cp:coreProperties>
</file>