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딥러닝머신러닝" sheetId="1" r:id="rId4"/>
    <sheet state="visible" name="정리 중" sheetId="2" r:id="rId5"/>
  </sheets>
  <definedNames>
    <definedName hidden="1" localSheetId="0" name="_xlnm._FilterDatabase">'딥러닝머신러닝'!$A$2:$AE$32</definedName>
    <definedName hidden="1" localSheetId="1" name="_xlnm._FilterDatabase">'정리 중'!$A$9:$CE$38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세부 분야가 많은 관계로 
이미지, 영상은 컴퓨터 비전으로
텍스트, 자연어 처리는 NLP로
분야를 분류했습니다.</t>
      </text>
    </comment>
    <comment authorId="0" ref="A1">
      <text>
        <t xml:space="preserve">+d2tea@hanbit.co.kr 입력 요망
_d2tea님에게 할당되었습니다._
	-이상복</t>
      </text>
    </comment>
  </commentList>
</comments>
</file>

<file path=xl/comments2.xml><?xml version="1.0" encoding="utf-8"?>
<comments xmlns:r="http://schemas.openxmlformats.org/officeDocument/2006/relationships" xmlns="http://schemas.openxmlformats.org/spreadsheetml/2006/main">
  <authors>
    <author/>
  </authors>
  <commentList>
    <comment authorId="0" ref="P4">
      <text>
        <t xml:space="preserve">연관된 측정값 통한 예측</t>
      </text>
    </comment>
    <comment authorId="0" ref="Q4">
      <text>
        <t xml:space="preserve">연관된 측정값 통한 예측</t>
      </text>
    </comment>
    <comment authorId="0" ref="R4">
      <text>
        <t xml:space="preserve">연관된 측정값 통한 예측</t>
      </text>
    </comment>
    <comment authorId="0" ref="S4">
      <text>
        <t xml:space="preserve">그룹핑</t>
      </text>
    </comment>
    <comment authorId="0" ref="T4">
      <text>
        <t xml:space="preserve">그룹핑</t>
      </text>
    </comment>
    <comment authorId="0" ref="U4">
      <text>
        <t xml:space="preserve">그룹핑</t>
      </text>
    </comment>
    <comment authorId="0" ref="V4">
      <text>
        <t xml:space="preserve">그룹핑</t>
      </text>
    </comment>
    <comment authorId="0" ref="Y4">
      <text>
        <t xml:space="preserve">값의 선택 및 분류</t>
      </text>
    </comment>
    <comment authorId="0" ref="Z4">
      <text>
        <t xml:space="preserve">값의 선택 및 분류</t>
      </text>
    </comment>
    <comment authorId="0" ref="F9">
      <text>
        <t xml:space="preserve">세부 분야가 많은 관계로 
이미지, 영상은 컴퓨터 비전으로
텍스트, 자연어 처리는 NLP로
분야를 분류했습니다.</t>
      </text>
    </comment>
    <comment authorId="0" ref="P9">
      <text>
        <t xml:space="preserve">Regression</t>
      </text>
    </comment>
    <comment authorId="0" ref="Q9">
      <text>
        <t xml:space="preserve">Decsion Trees
어떤 항목에 대한 관측값과 목표값을 연결시켜주는 예측 모델</t>
      </text>
    </comment>
    <comment authorId="0" ref="R9">
      <text>
        <t xml:space="preserve">(Gradient Boosted Decision Trees)</t>
      </text>
    </comment>
    <comment authorId="0" ref="T9">
      <text>
        <t xml:space="preserve">DBSCAN
</t>
      </text>
    </comment>
    <comment authorId="0" ref="U9">
      <text>
        <t xml:space="preserve">Hidden Markov Model</t>
      </text>
    </comment>
    <comment authorId="0" ref="V9">
      <text>
        <t xml:space="preserve">Goussion Mixture
패턴을 분류함에 따라 여러 데이터이ㅡ 분포 특징을 알기 위한 혼합 모델의 하나
</t>
      </text>
    </comment>
    <comment authorId="0" ref="W9">
      <text>
        <t xml:space="preserve">믿음 또는 인과 네트워크와 도 같은 의미.다. Bayesian network 또는 Bayesian belief network 는 변수를 표현하는 노드 (node) 와 변수들 간의 의존관계를 표현하는 호 (arc) 의 방향성 비순환 그래프 (directed acyclic graph) 이다.
랜덤 변수의 집합과 방향성 비순환 그래프를 통해 그 집합을 조건부 독립으로 표현하는 롹률 그래픽 모델. 질환과 증상 사이의 확률 관계를 나타낼 수 있다</t>
      </text>
    </comment>
    <comment authorId="0" ref="Y9">
      <text>
        <t xml:space="preserve">기계 학습의 분야 중 하나로 패턴 인식, 자료 분석을 위한 지도 학습 모델이며, 주로 분류와 회귀 분석을 위해 사용한다.</t>
      </text>
    </comment>
    <comment authorId="0" ref="AA9">
      <text>
        <t xml:space="preserve">머신러닝에서 여러 개의 모델을 학습시켜 하나의 모델을 사용했을 때보다 더 나은 값을 예측하는 것을 말한다.</t>
      </text>
    </comment>
    <comment authorId="0" ref="AB9">
      <text>
        <t xml:space="preserve">앙상블 학습법의 대표적인 예. 
여러 개의 의사결정나무(Decision Tree)를 생성한 다음, 각 트리의 계측값들 중 가장 많은 선택을 받은 클래스로 예측하는 알고리즘. 
</t>
      </text>
    </comment>
    <comment authorId="0" ref="AC9">
      <text>
        <t xml:space="preserve">마르코프 연쇄 몬테카를로 방법</t>
      </text>
    </comment>
    <comment authorId="0" ref="AD9">
      <text>
        <t xml:space="preserve">통계적 추론의 한 방법으로, 추론 대상의 사전 확률과 추가적인 정보를 통해 해당 대상의 사후 확률을 추론하는 방법이다.</t>
      </text>
    </comment>
    <comment authorId="0" ref="AF9">
      <text>
        <t xml:space="preserve">신경 튜링 기계
통계적 분포를 기반으로 한 단어 그룹이 포함된 주제로 문서의 코퍼스를 구성하는 데 사용되는 비지도 학습 알고리즘입니다. 예를 들어, "오토바이", "자동차", "기차", "주행 거리" 및 "속도" 등과 같은 단어가 자주 발생하는 문서는 "운송"에 대한 주제를 공유할 가능성이 큽니다. 주제 모델링은 감지된 주제를 기반으로 문서를 분류 또는 요약하거나, 주제의 유사성을 기반으로 정보를 검색하거나 콘텐츠를 추천하는 데 사용할 수 있습니다. </t>
      </text>
    </comment>
    <comment authorId="0" ref="AH9">
      <text>
        <t xml:space="preserve">VGGNet은 2014년 ILSVRC에서 비록 다음에 배울 GoogLeNet에 밀려 2위를 했지만, 훨씬 간단한 구조로 이해와 변형이 쉽다는 장점이 있어 많이 응용된 모델이다.
16개 또는 19개의 층으로 구성된 모델을 의미한다. 2014년 이미지넷 대회에서 준우승.</t>
      </text>
    </comment>
    <comment authorId="0" ref="AI9">
      <text>
        <t xml:space="preserve">이전의 연구들로 모델의 깊이가 그 성능에 큰 영향을 미친다는 것을 알 수 있다. 그저 네트워크를 깊게 만들면, gradient vanishing/exploding 문제 때문에 학습이 잘 이루어지지 않고, 비용함수 값이 수렴하지 않는다. 다행히, 이에 대한 해결책으로 정규화 레이어 추가, 가중치 초기화 방법 등이 소개 되었고 꽤 깊은 모델이라도 학습을 수렴시킬 수 있게 되었다. 하지만 학습이 수렴했다 하더라도 모델의 깊이가 깊어지다 보면 어느 순간 더 얕은 모델의 성능보다 더 나빠지는 현상이 발생한다. 이를 Degradation 문제라고 한다. 이는 과적합 문제와는 다르다. 과적합 문제는 테스트 성능에 대한 문제이지만, Degradation은 훈련용 데이터에 대한 성능의 문제이다. ResNet의 저자들은 이 Degradation 문제를 해결하기 위한 구조를 제시했다.</t>
      </text>
    </comment>
    <comment authorId="0" ref="AJ9">
      <text>
        <t xml:space="preserve">Word2vec는 단어 포함을 생성하는 데 사용되는 관련 모델 그룹입니다. 이 모델은 단어의 언어 적 맥락을 재구성하도록 훈련 된 얕은 2 계층 신경망입니다. Word2vec는 입력으로 큰 텍스트 모음을 가져 와서 일반적으로 수백 차원의 벡터 공간을 생성합니다.</t>
      </text>
    </comment>
    <comment authorId="0" ref="AK9">
      <text>
        <t xml:space="preserve">글로브(Global Vectors for Word Representation, GloVe)는 카운트 기반과 예측 기반을 모두 사용하는 방법론으로 2014년에 미국 스탠포드대학에서 개발한 단어 임베딩 방법론입니다. 앞서 학습하였던 기존의 카운트 기반의 LSA(Latent Semantic Analysis)와 예측 기반의 Word2Vec의 단점을 지적하며 이를 보완한다는 목적으로 나왔고, 실제로도 Word2Vec만큼 뛰어난 성능을 보여줍니다. 현재까지의 연구에 따르면 단정적으로 Word2Vec와 GloVe 중에서 어떤 것이 더 뛰어나다고 말할 수는 없고, 이 두 가지 전부를 사용해보고 성능이 더 좋은 것을 사용하는 것이 바람직합니다.</t>
      </text>
    </comment>
    <comment authorId="0" ref="AM9">
      <text>
        <t xml:space="preserve">n-gram 언어 모델은 여전히 카운트에 기반한 통계적 접근을 사용하고 있으므로 SLM의 일종이다. 다만, 앞서 배운 언어 모델과는 달리 이전에 등장한 모든 단어를 고려하는 것이 아니라 일부 단어만 고려하는 접근 방법을 사용한다. 그리고 이때 일부 단어를 몇 개 보느냐를 결정해야하는데 이것이 n-gram에서의 n이 가지는 의미이다.</t>
      </text>
    </comment>
    <comment authorId="0" ref="AN9">
      <text>
        <t xml:space="preserve">Recurrent Neural Network Language
n-gram 언어 모델과 NNLM은 고정된 개수의 단어만을 입력으로 받아야한다는 단점이 있었습니다. 하지만 시점(time step)이라는 개념이 도입된 RNN으로 언어 모델을 만들면 입력의 길이를 고정하지 않을 수 있습니다. 이처럼 RNN으로 만든 언어 모델을 RNNLM(Recurrent Neural Network Language Model)이라고 합니다.</t>
      </text>
    </comment>
    <comment authorId="0" ref="AO9">
      <text>
        <t xml:space="preserve">신경 언어 모델의 시초. </t>
      </text>
    </comment>
    <comment authorId="0" ref="AR9">
      <text>
        <t xml:space="preserve">그렇다면 같은 표기의 단어라도 문맥에 따라서 다르게 워드 임베딩을 할 수 있으면 자연어 처리의 성능이 더 올라가지 않을까요? 단어를 임베딩하기 전에 전체 문장을 고려해서 임베딩을 하겠다는 것이죠. 그래서 탄생한 것이 문맥을 반영한 워드 임베딩(Contextualized Word Embedding)입니다.</t>
      </text>
    </comment>
    <comment authorId="0" ref="AS9">
      <text>
        <t xml:space="preserve">(Bidirectional Encoder Representations from Transformers)</t>
      </text>
    </comment>
    <comment authorId="0" ref="AT9">
      <text>
        <t xml:space="preserve">학습 데이터가 부족한 분야의 모델 구축을 위해 데이터가 풍부한 분야에서 훈련된 모델을 재사용하는 머신러닝 학습 기법
출처: https://finewink.tistory.com/entry/학습데이터-부족현상-해결법-전이학습Transfer-Learning [한페이지 토픽 리뷰]</t>
      </text>
    </comment>
    <comment authorId="0" ref="AU9">
      <text>
        <t xml:space="preserve">MDP는 의사결정 과정을 확률과 그래프를 이용하여 모델링한 것으로써</t>
      </text>
    </comment>
    <comment authorId="0" ref="AV9">
      <text>
        <t xml:space="preserve">제한된 볼츠만 머신
볼츠만 머신에서 층간 연결을 없앤 형태의 모델. 가중치 계산에 경사하강법 사용
RBM은 우선 DBN(DBN, Deep Belief Network)이라고 하는 딥러닝의 일종인 심층신뢰신경망을 구성하는 기본적인 요소이다. 즉 RBM을 여러겹 쌓아서 심층신뢰신경망을 만든다.</t>
      </text>
    </comment>
    <comment authorId="0" ref="AW9">
      <text>
        <t xml:space="preserve">quay-Newton 방식의 최적화 알고리즘으로 제한된 양의 컴퓨터 메모리를 사용하는 Broyden-Fletcher-Goldfarb-Shanno 알고리즘과 비슷합니다. 머신 러닝에서 파라미터 추정에 널리 사용되는 알고리즘입니다.</t>
      </text>
    </comment>
    <comment authorId="0" ref="AX9">
      <text>
        <t xml:space="preserve">최적의 예측 모델을 만들기 위해서는 실제값(true)과 예측값(predict)과의 Error(cost function)가 최소가 되는 모델을 찾는 것
</t>
      </text>
    </comment>
    <comment authorId="0" ref="AZ9">
      <text>
        <t xml:space="preserve">2개의 RNN으로 구성됨
시퀀스-투-시퀀스(Sequence-to-Sequence)는 입력된 시퀀스로부터 다른 도메인의 시퀀스를 출력하는 다양한 분야에서 사용되는 모델입니다. 예를 들어 챗봇(Chatbot)과 기계 번역(Machine Translation)이 그러한 대표적인 예인데, 입력 시퀀스와 출력 시퀀스를 각각 질문과 대답으로 구성하면 챗봇으로 만들 수 있고, 입력 시퀀스와 출력 시퀀스를 각각 입력 문장과 번역 문장으로 만들면 번역기로 만들 수 있습니다. 그 외에도 내용 요약(Text Summarization), STT(Speech to Text) 등에서 쓰일 수 있습니다.</t>
      </text>
    </comment>
    <comment authorId="0" ref="BA9">
      <text>
        <t xml:space="preserve">Q 러닝은 모델 없이 학습하는 강화 학습 기법 가운데 하나이다. Q 러닝은 주어진 유한 마르코프 결정 과정의 최적의 정책을 찾기 위해 사용할 수 있다.
DQN : 게임</t>
      </text>
    </comment>
    <comment authorId="0" ref="BB9">
      <text>
        <t xml:space="preserve">Asynchronous한 Action Learner(Agent)를 사용해서 붙은 이름입니다. 여러개의 Agent가 각각 다른 Environment에 Action을 취하며 경험을 얻습니다. 이 과정이 Async하다고 해서 붙었습니다.</t>
      </text>
    </comment>
    <comment authorId="0" ref="BC9">
      <text>
        <t xml:space="preserve">미분 가능 신경 컴퓨터
인간이 추론하는 과정이 신경망에 내지된 기억을 재편하는 사실로부터 출판한 방법론. 심층학습은 정보 저장 기능이 없는데, DNC는 인공신경망의 계산 기능에 정보 저장 기능을 추가했다.
</t>
      </text>
    </comment>
    <comment authorId="0" ref="BD9">
      <text>
        <t xml:space="preserve">RNN의 일종으로, RNN의 히든 state에 cell-state를 추가한 구조입니다.</t>
      </text>
    </comment>
    <comment authorId="0" ref="BE9">
      <text>
        <t xml:space="preserve">LSTM의 장기 의존성 문제에 대한 해결책을 유지하면서, 은닉 상태를 업데이트하는 계산을 줄였습니다. 다시 말해서, GRU는 성능은 LSTM과 유사하면서 복잡했던 LSTM의 구조를 간단화 시켰습니다.</t>
      </text>
    </comment>
    <comment authorId="0" ref="BF9">
      <text>
        <t xml:space="preserve">피드 포워드 신경 회로망 : 단위 간의 연결이 주기를 형성하지 않는 인공신경망. 고안된 인경 신경망의 초기 모델로 가장 단순한 형태다.</t>
      </text>
    </comment>
    <comment authorId="0" ref="BI9">
      <text>
        <t xml:space="preserve">다계층 퍼셉트론의 한 종류</t>
      </text>
    </comment>
    <comment authorId="0" ref="BJ9">
      <text>
        <t xml:space="preserve">저차원과 고차원 정보를 모두 사용하여 이미지의 경계를 비롯한 특징을 추출하는 인공신경망입니다. 이미지 특징 추출에 용이</t>
      </text>
    </comment>
    <comment authorId="0" ref="BK9">
      <text>
        <t xml:space="preserve">순환 인공 신경망(Recurrent neural network, RNN)
인공 신경망의 한 종류로, 유닛간의 연결이 순환적 구조를 갖는 특징을 갖고 있다. 이러한 구조는 시변적 동적 특징을 모델링 할 수 있도록 신경망 내부에 상태를 저장할 수 있게 해준다. 전방 전달 신경망과 달리, 순환 인공 신경망은 내부의 메모리를 이용해시퀀스 형태의 입력을 처리할 수 있다. 따라서 순환 인공 신경망은 필기체 인식이나 음성 인식과 같이 시변적 특징을 가지는 데이터를 처리할 수 있다.
순환 신경망을 훈련(Training)시키기 위해 대표적으로 경사 하강법, Hessian Free Optimization, Global Optimization Methods 방식이 쓰이고 있다.</t>
      </text>
    </comment>
    <comment authorId="0" ref="BL9">
      <text>
        <t xml:space="preserve">기계학습 방법의 일종으로 비지도학습이다. 입력에서 계산된 출력이 입력과 비슷해지도록 비지도 학습으로 훈련한다.
오토 인코더는 감독되지 않은 방식으로 효율적인 데이터 코딩을 학습하는 데 사용되는 인공 신경 네트워크 유형입니다. 오토 인코더의 목적은 신호“잡음”을 무시하도록 네트워크를 훈련시킴으로써 일반적으로 차원 축소를위한 일련의 데이터에 대한 표현을 배우는 것</t>
      </text>
    </comment>
    <comment authorId="0" ref="BM9">
      <text>
        <t xml:space="preserve">확률분포( 𝑃(𝑥) )를 학습함으로써, 데이터를 생성하는 것이 목적</t>
      </text>
    </comment>
    <comment authorId="0" ref="BO9">
      <text>
        <t xml:space="preserve">GAN의 조건부 버전. y를 추가해 만든 적대적 신경망이다. 2014년 발표된 알고리즘. Pix2Pix, CycleGAN에 영향을 끼쳤다.</t>
      </text>
    </comment>
    <comment authorId="0" ref="BP9">
      <text>
        <t xml:space="preserve">입력 이미지를 다른 도메인의 출력 이미지로 대응시켜주는 신경망. 논문에선 이를 image translation이라고 칭함. 흑백 이미지에 채색하는 등에 사용
</t>
      </text>
    </comment>
    <comment authorId="0" ref="BU9">
      <text>
        <t xml:space="preserve">(Progressive Growing of GANs)</t>
      </text>
    </comment>
    <comment authorId="0" ref="BZ9">
      <text>
        <t xml:space="preserve">DRQN은 DQN에서 첫번째 FC 레이어를 LSTM 레이어로 변경한, RNN+CNN 구조의 DQN이다.</t>
      </text>
    </comment>
    <comment authorId="0" ref="CA9">
      <text>
        <t xml:space="preserve">영어의 의미 어휘목록이다. 워드넷은 영어 단어를 'synset'이라는 유의어 집단으로 분류하여 간략하고 일반적인 정의를 제공하고, 이러한 어휘목록 사이의 다양한 의미 관계를 기록한다. 그 목적은 두가지이다. 하나는 사전(단어집)과 시소러스(유의어·반의어 사전)의 배합을 만들어, 보다 직관적으로 사용할 수 있고 자동화된 본문 분석과 인공 지능 응용을 뒷받침하려는 것이다.</t>
      </text>
    </comment>
    <comment authorId="0" ref="CB9">
      <text>
        <t xml:space="preserve">(Modified National Institute of Standards and Technology database)</t>
      </text>
    </comment>
  </commentList>
</comments>
</file>

<file path=xl/sharedStrings.xml><?xml version="1.0" encoding="utf-8"?>
<sst xmlns="http://schemas.openxmlformats.org/spreadsheetml/2006/main" count="789" uniqueCount="275">
  <si>
    <t>분류</t>
  </si>
  <si>
    <t>알고리즘</t>
  </si>
  <si>
    <t>제목</t>
  </si>
  <si>
    <t>모델</t>
  </si>
  <si>
    <t>부제</t>
  </si>
  <si>
    <t>한줄 설명</t>
  </si>
  <si>
    <r>
      <t xml:space="preserve">예스24
독자 평점
</t>
    </r>
    <r>
      <rPr/>
      <t>(10점 만점)</t>
    </r>
  </si>
  <si>
    <t>출간일</t>
  </si>
  <si>
    <t>활용 분야</t>
  </si>
  <si>
    <t>난이도</t>
  </si>
  <si>
    <r>
      <t xml:space="preserve">세부 난이도
</t>
    </r>
    <r>
      <rPr/>
      <t>(쉬움 1~10 어려움)</t>
    </r>
  </si>
  <si>
    <t>언어</t>
  </si>
  <si>
    <t>라이브러리</t>
  </si>
  <si>
    <t>프로젝트/예제</t>
  </si>
  <si>
    <t>예제
소스 제공</t>
  </si>
  <si>
    <t>언어
기초 입문</t>
  </si>
  <si>
    <t>아키텍처</t>
  </si>
  <si>
    <t>미분</t>
  </si>
  <si>
    <t>적분</t>
  </si>
  <si>
    <t>회귀
분석</t>
  </si>
  <si>
    <t>군집화
(k-평균 알고리즘 등)</t>
  </si>
  <si>
    <t>신경망</t>
  </si>
  <si>
    <t>경사 하강법</t>
  </si>
  <si>
    <t>역전파 알고리즘</t>
  </si>
  <si>
    <t>ANN(인공 신경망)</t>
  </si>
  <si>
    <t>DNN(심층 신경망)</t>
  </si>
  <si>
    <t>CNN(합성곱 신경망)</t>
  </si>
  <si>
    <t>RNN(순환 신경망)</t>
  </si>
  <si>
    <t>강화학습(Q러닝/DQN 등)</t>
  </si>
  <si>
    <t>분산 인공지능</t>
  </si>
  <si>
    <t>오토인코더(AE)</t>
  </si>
  <si>
    <t>VAE(변이형 오토인코더)</t>
  </si>
  <si>
    <t>U-NET</t>
  </si>
  <si>
    <t>MDP(마르코프 결정 과정)</t>
  </si>
  <si>
    <t>기법</t>
  </si>
  <si>
    <t>A3C(Asynchronous Advantage Actor-Critic)</t>
  </si>
  <si>
    <t>에이전트</t>
  </si>
  <si>
    <t>GAN(생성적 적대 신경망)</t>
  </si>
  <si>
    <t>데이터셋</t>
  </si>
  <si>
    <t>툴킷</t>
  </si>
  <si>
    <t>기타</t>
  </si>
  <si>
    <t>주 활용 분야</t>
  </si>
  <si>
    <t>의학</t>
  </si>
  <si>
    <t>NLP</t>
  </si>
  <si>
    <t>비전</t>
  </si>
  <si>
    <t>파이썬으로 익히는 딥러닝 이론과 구현</t>
  </si>
  <si>
    <t>-</t>
  </si>
  <si>
    <t>게임(DQN)</t>
  </si>
  <si>
    <t xml:space="preserve">국내 누적 판매 1위, 가장 많이 팔린 딥러닝 기술서 </t>
  </si>
  <si>
    <t>비전/음성</t>
  </si>
  <si>
    <t>의학/비전</t>
  </si>
  <si>
    <t>필기 인식/NLP</t>
  </si>
  <si>
    <t>소리</t>
  </si>
  <si>
    <t>보안</t>
  </si>
  <si>
    <t>컴퓨터 비전</t>
  </si>
  <si>
    <t>학습 방법</t>
  </si>
  <si>
    <t>초급</t>
  </si>
  <si>
    <t>파이썬</t>
  </si>
  <si>
    <t>http://www.hanbit.co.kr/store/books/look.php?p_code=B8475831198</t>
  </si>
  <si>
    <t>지도학습</t>
  </si>
  <si>
    <t>비지도학습</t>
  </si>
  <si>
    <t>지도/비지도학습</t>
  </si>
  <si>
    <t>바지도학습</t>
  </si>
  <si>
    <t>전이학습</t>
  </si>
  <si>
    <t>강화학습</t>
  </si>
  <si>
    <t>지도/비지도 학습</t>
  </si>
  <si>
    <t>심층 강화학습</t>
  </si>
  <si>
    <t>입력의 규칙성(문제?)</t>
  </si>
  <si>
    <t>회귀</t>
  </si>
  <si>
    <t>군집</t>
  </si>
  <si>
    <t>군집? 의존 구조</t>
  </si>
  <si>
    <t>분류/회귀</t>
  </si>
  <si>
    <t>파이썬으로 직접 구현하며 배우는 순환 신경망과 자연어 처리</t>
  </si>
  <si>
    <t>밑바닥의 그 명성 그대로, NLP 1위</t>
  </si>
  <si>
    <t>전처리?</t>
  </si>
  <si>
    <t>http://www.hanbit.co.kr/store/books/look.php?p_code=B8950212853</t>
  </si>
  <si>
    <t>연속 데이터에 적합</t>
  </si>
  <si>
    <t>특징</t>
  </si>
  <si>
    <t>이미지 인식 모델을 만들면서 익히는 딥러닝</t>
  </si>
  <si>
    <t>베스트셀러 저자, Aidemy 인기 강의를 책으로 만듬</t>
  </si>
  <si>
    <t>CNN 기반 DNN</t>
  </si>
  <si>
    <t>한글형태소분석기</t>
  </si>
  <si>
    <t>신경망 기반 자동 번역</t>
  </si>
  <si>
    <t>NLP 분야의 트랜스포머. 추론, 예측</t>
  </si>
  <si>
    <t>워드 임베딩 방법론
사전 훈련된 언오 모델 사용</t>
  </si>
  <si>
    <t>구글의 AI 언어모델</t>
  </si>
  <si>
    <t>DBN의 기본 뼈대</t>
  </si>
  <si>
    <t>AI 번역기의 대표 모델</t>
  </si>
  <si>
    <t>Pandas, Numpy</t>
  </si>
  <si>
    <t>http://www.hanbit.co.kr/store/books/look.php?p_code=B5364144898</t>
  </si>
  <si>
    <t>미분 가능한 신경 컴퓨터</t>
  </si>
  <si>
    <t>RNN의 일종</t>
  </si>
  <si>
    <t>RNN의 
게이트
순환 유닛</t>
  </si>
  <si>
    <t>노이즈 제거에 효과적</t>
  </si>
  <si>
    <t>숫자 필기 데이터베이스</t>
  </si>
  <si>
    <t>추론/확률</t>
  </si>
  <si>
    <t>패턴/확률 혼합</t>
  </si>
  <si>
    <t>패턴인식</t>
  </si>
  <si>
    <t>예측</t>
  </si>
  <si>
    <t>확률</t>
  </si>
  <si>
    <t>알기 쉬운 비유와 기초 수학으로 시작하는</t>
  </si>
  <si>
    <t>딥러닝으로 유명해진 저자의 책으로 매닝 출판사의 그로킹 시리즈로 출간</t>
  </si>
  <si>
    <t>컴퓨터 비전, NLP</t>
  </si>
  <si>
    <t>Numpy</t>
  </si>
  <si>
    <t>선행 학습</t>
  </si>
  <si>
    <t>경사하강법, 볼츠만 머신</t>
  </si>
  <si>
    <t>퍼셉트론</t>
  </si>
  <si>
    <t>ANN</t>
  </si>
  <si>
    <t>CNN</t>
  </si>
  <si>
    <t>DNN</t>
  </si>
  <si>
    <t>cGAN</t>
  </si>
  <si>
    <t>GAN으로 쓰기, 그리기, 게임하기, 작곡하기</t>
  </si>
  <si>
    <t xml:space="preserve">GAN 1위 책 </t>
  </si>
  <si>
    <t>후행 학습</t>
  </si>
  <si>
    <t>컴퓨터 비전, NLP, 음성</t>
  </si>
  <si>
    <t>초·중급</t>
  </si>
  <si>
    <t>CycleGAN, MusicGAN, LSTM Network</t>
  </si>
  <si>
    <t>● VAE를 사용한 얼굴 이미지 합성
● CycleGAN으로 모네 그림 그리기
● 질문 대답 생성기
● MuseGAN을 이용한 작곡
● AI로 게임하기</t>
  </si>
  <si>
    <t>VAE, DAE</t>
  </si>
  <si>
    <r>
      <t xml:space="preserve">예스24
독자 평점
</t>
    </r>
    <r>
      <rPr/>
      <t>(10점 만점)</t>
    </r>
  </si>
  <si>
    <r>
      <t xml:space="preserve">세부 난이도
</t>
    </r>
    <r>
      <rPr/>
      <t>(쉬움 1~10 어려움)</t>
    </r>
  </si>
  <si>
    <t>라이브러리/프레임워크</t>
  </si>
  <si>
    <t>PyTorch 코드로 맛보는 CNN, GAN, RNN, DQN, Autoencoder, ResNet, Seq2Seq, Adversarial Attack</t>
  </si>
  <si>
    <t>깊은 맛의 딥러닝, 초보자에게 추천</t>
  </si>
  <si>
    <t>결정 트리</t>
  </si>
  <si>
    <t>GBDT</t>
  </si>
  <si>
    <t>군집화
(k-평균, 중심 등)</t>
  </si>
  <si>
    <t>밀도 기반 군집화</t>
  </si>
  <si>
    <t>은닉 마르코프 모델</t>
  </si>
  <si>
    <t>PyTorch</t>
  </si>
  <si>
    <t>● 영화 리뷰 감정 분석
● 패션 아이템 생성
● 카드폴 게임 마스터</t>
  </si>
  <si>
    <t>GMM(가우시안 혼합 모델)</t>
  </si>
  <si>
    <t>http://www.hanbit.co.kr/store/books/look.php?p_code=B7193109877</t>
  </si>
  <si>
    <t>베이즈 네트워크(Bayesian network)</t>
  </si>
  <si>
    <t>최근접 이웃(K-Nearest Neighbor)</t>
  </si>
  <si>
    <t>SVM(Suppoer Vector Machines)</t>
  </si>
  <si>
    <t>나이브 베이즈(naive bayes)</t>
  </si>
  <si>
    <t>앙상블 학습법(Ensemble Methods)</t>
  </si>
  <si>
    <t>랜덤 포레스트(random forest)</t>
  </si>
  <si>
    <t>Markov Chain Monte Carlo</t>
  </si>
  <si>
    <t>베이즈 추론(Bayesian inference)</t>
  </si>
  <si>
    <t>매니폴드 학습(manifold Learning)</t>
  </si>
  <si>
    <t>NTM(Neural Turing Machine)</t>
  </si>
  <si>
    <t>GoogLeNet(Inception)</t>
  </si>
  <si>
    <t>VGGNet</t>
  </si>
  <si>
    <t>ResNet</t>
  </si>
  <si>
    <t>Word2Vec</t>
  </si>
  <si>
    <t>GloVe</t>
  </si>
  <si>
    <t>KoNLPy</t>
  </si>
  <si>
    <t>n-gram</t>
  </si>
  <si>
    <t>RNNLM</t>
  </si>
  <si>
    <t>NNLM(Neural Probabilistic Language Model)</t>
  </si>
  <si>
    <t>NMT(Neural Machine Translation)</t>
  </si>
  <si>
    <t>GPT-2</t>
  </si>
  <si>
    <t>ELMo(Embeddings from Language Model)</t>
  </si>
  <si>
    <t>BERT</t>
  </si>
  <si>
    <t>전이학습(Transfer Learnning)</t>
  </si>
  <si>
    <t>RBM(Restricted Boltzmann Machines)</t>
  </si>
  <si>
    <t>L-BFGS(Limited memory BFGS)</t>
  </si>
  <si>
    <t>경사 하강법
(Gradient descent)</t>
  </si>
  <si>
    <t>역전파 알고리즘(back propagation)</t>
  </si>
  <si>
    <t>seq2seq</t>
  </si>
  <si>
    <t>DNC(Differential Neural Computer)</t>
  </si>
  <si>
    <t>LSTM(Long Short-Term Memory)</t>
  </si>
  <si>
    <t>GRU(Gated Recurrent Unit)</t>
  </si>
  <si>
    <t>FFNN(Feed-forward Neural network)</t>
  </si>
  <si>
    <t>U-NET(U-shaped network)</t>
  </si>
  <si>
    <t>전처리에서 딥러닝까지, 판다스와 사이킷런 중심의 실전 문제 해결 200선</t>
  </si>
  <si>
    <t>쿡북, 오직 실전을 위해~!</t>
  </si>
  <si>
    <t>cGAN(Conditional GAN)</t>
  </si>
  <si>
    <t>Pix2Pix</t>
  </si>
  <si>
    <t>DiscoGAN</t>
  </si>
  <si>
    <t>SRGAN</t>
  </si>
  <si>
    <t>DCGAN</t>
  </si>
  <si>
    <t>PatchGAN</t>
  </si>
  <si>
    <t>중·고급</t>
  </si>
  <si>
    <t>ProGAN</t>
  </si>
  <si>
    <t>StyleGAN</t>
  </si>
  <si>
    <t>CycleGAN</t>
  </si>
  <si>
    <t>MuseGan</t>
  </si>
  <si>
    <t>Cross Validation(교차검증)</t>
  </si>
  <si>
    <t>Pandas, Scikit-learn</t>
  </si>
  <si>
    <t>DRQN</t>
  </si>
  <si>
    <t>WordNet</t>
  </si>
  <si>
    <t>MNIST</t>
  </si>
  <si>
    <t>Gym</t>
  </si>
  <si>
    <t>적대적 공격(Adversarial Attack)</t>
  </si>
  <si>
    <t>텐서플로로 살펴보는 Q 러닝, MDP, DQN, A3C 강화학습 알고리즘</t>
  </si>
  <si>
    <t>강화학습 기본 원리부터 심화까지</t>
  </si>
  <si>
    <t>봇, 자율주행 등 다양한 분야에 활용 가능</t>
  </si>
  <si>
    <t>중급</t>
  </si>
  <si>
    <t>Tensorflow</t>
  </si>
  <si>
    <t>- 카트폴 등 오픈 AI 짐의 예제
- 비즈둠(&lt;둠&gt; 게임 플레잉)</t>
  </si>
  <si>
    <t>프레임워크 없이 단층 퍼셉트론에서 GAN까지</t>
  </si>
  <si>
    <t>쉽게 말고 제대로 배울 사람을 위한 책으로 날코딩 맛보기 무료 강의 자료도 인기</t>
  </si>
  <si>
    <t>컴퓨터 비전, 음성</t>
  </si>
  <si>
    <t>● 천체의 펄서 여부 판정
● 철판 분량 상태 분류
● 꽃 이미지 분류
● 오피스31 다차원 분류
● 오토마타 문장 판별
● 도시 소음 분류
● 장면 전환 판별
● 이미지 재편 및 분류
● 이미지 숫자 읽기
● 회화 및 숫자 이미지 생성</t>
  </si>
  <si>
    <t>http://www.hanbit.co.kr/store/books/look.php?p_code=B8585180187</t>
  </si>
  <si>
    <t>딥러닝 기반의 자연어 처리 기초부터 심화까지</t>
  </si>
  <si>
    <t xml:space="preserve">패캠 명강의를 책으로 </t>
  </si>
  <si>
    <t>고급</t>
  </si>
  <si>
    <t>딥러닝 기초부터 RNN, 오토인코더, GAN 실전 기법까지</t>
  </si>
  <si>
    <t>텐서플로 코드로 맛보는 CNN, AE, GAN, RNN, DQN (+ Inception)</t>
  </si>
  <si>
    <t>저자님이 파이토치 코리아 운영진으로 활동 중</t>
  </si>
  <si>
    <t xml:space="preserve">골빈해커가 집필함 </t>
  </si>
  <si>
    <t>● MNIST 학습
● GAN 기본 모델
● 이미지 인식
● 강화학습</t>
  </si>
  <si>
    <t>http://www.hanbit.co.kr/store/books/look.php?p_code=B7818450418</t>
  </si>
  <si>
    <t>http://www.hanbit.co.kr/store/books/look.php?p_code=B7257101308</t>
  </si>
  <si>
    <t>사이킷런 핵심 개발자가 쓴 머신러닝과 데이터 과학 실무서</t>
  </si>
  <si>
    <t>홍대 머신러닝 스터디로 유명한 바로 그 책</t>
  </si>
  <si>
    <t>ML 기초이므로 여러 분야에 응용 가능</t>
  </si>
  <si>
    <t>Scikit-learn</t>
  </si>
  <si>
    <t>그림으로 쉽게 개념부터 익히는 머신러닝, 딥러닝 입문서</t>
  </si>
  <si>
    <t>텐서플로와 머신러닝을 한 권에</t>
  </si>
  <si>
    <t>http://www.hanbit.co.kr/store/books/look.php?p_code=B8108682495</t>
  </si>
  <si>
    <t>회귀분석에서 강화학습까지 최고의 딥러닝 입문서</t>
  </si>
  <si>
    <t>빠르게 훑어보고, 바로 실습으로!</t>
  </si>
  <si>
    <t>http://www.hanbit.co.kr/store/books/look.php?p_code=B1266184916</t>
  </si>
  <si>
    <t>그림으로 이해하고 코드로 확인하는 머신러닝, 딥러닝 기초</t>
  </si>
  <si>
    <t>머신러닝, 수학, 파이썬 기초부터</t>
  </si>
  <si>
    <t>ML 기초</t>
  </si>
  <si>
    <t>Tensorflow, Keras</t>
  </si>
  <si>
    <t>http://www.hanbit.co.kr/store/books/look.php?p_code=B8718279503</t>
  </si>
  <si>
    <t>딥러닝 입문부터 DL4J를 이용한 신경망 구현과 스파크⋅하둡 연동까지</t>
  </si>
  <si>
    <t>Java!</t>
  </si>
  <si>
    <t>자바</t>
  </si>
  <si>
    <t>DL4J</t>
  </si>
  <si>
    <t>http://www.hanbit.co.kr/store/books/look.php?p_code=B4774300045</t>
  </si>
  <si>
    <t>머신러닝에서 컨벌루션 신경망까지</t>
  </si>
  <si>
    <t xml:space="preserve">MATLAB, Python, 가볍게 그리고 빠르게 </t>
  </si>
  <si>
    <t>MATLAB/Octave, 파이썬</t>
  </si>
  <si>
    <t>http://www.hanbit.co.kr/store/books/look.php?p_code=B4370590649</t>
  </si>
  <si>
    <t>실전에 필요한 머신러닝 시스템 설계, 데이터 수집, 효과 검증 노하우</t>
  </si>
  <si>
    <t>얇음, 진짜 실무로 알려줌</t>
  </si>
  <si>
    <t>● 영화 추천 시스템 만들기
● 킥스타터 분석하기
● 업리프트 모델링으로 마케팅 효율 높이기</t>
  </si>
  <si>
    <t>http://www.hanbit.co.kr/store/books/look.php?p_code=B2700797734</t>
  </si>
  <si>
    <t>인공지능을 이해하기 위한 최소한의 기술 상식</t>
  </si>
  <si>
    <t>교양서, 개념을 쉽게 설명해줘서 깜짝 놀랄 수 있음.</t>
  </si>
  <si>
    <t>텐서플로와 최신 기법으로 배우는 딥러닝 알고리즘 설계</t>
  </si>
  <si>
    <t>빌게이츠 책 장에 있는 딥러닝의 정석</t>
  </si>
  <si>
    <t>딥러닝 영상처리와 NLP부터 텐서보드 시각화, 멀티스레딩, 분산처리까지</t>
  </si>
  <si>
    <t>Tensorflow, 
SyntaxNet</t>
  </si>
  <si>
    <t>텐서플로 입문자를 위한 2호</t>
  </si>
  <si>
    <t>http://www.hanbit.co.kr/store/books/look.php?p_code=B5128867520</t>
  </si>
  <si>
    <t>Tensorflow, Keras, TF-Slim</t>
  </si>
  <si>
    <t>사이킷런과 텐서플로를 활용한 머신러닝, 딥러닝 실무</t>
  </si>
  <si>
    <t>아마존 인공지능 분야 부동의 1위 도서</t>
  </si>
  <si>
    <t>Tensorflow, Scikit-learn</t>
  </si>
  <si>
    <t>http://www.hanbit.co.kr/store/books/look.php?p_code=B9267655530</t>
  </si>
  <si>
    <t>그림으로 이해하고 엑셀로 확인하는 딥러닝 수학 기본</t>
  </si>
  <si>
    <t>수학 책인데 너무 인기가 높아, 만든 사람이 더 놀란 책</t>
  </si>
  <si>
    <t>Excel</t>
  </si>
  <si>
    <t>http://www.hanbit.co.kr/store/books/look.php?p_code=B6703128448</t>
  </si>
  <si>
    <t>Keras 코드로 맛보는 ANN, DNN, CNN, RNN, AE, GAN, UNET</t>
  </si>
  <si>
    <t>깔끔하고 군살 없이</t>
  </si>
  <si>
    <t>Keras</t>
  </si>
  <si>
    <t>● 필기체를 구분
● 시계열 데이터 예측
● 컬러 이미지를 분류
● 필기체를 생성</t>
  </si>
  <si>
    <t>http://www.hanbit.co.kr/store/books/look.php?p_code=B6313947129</t>
  </si>
  <si>
    <t>기초부터 모델링, 실전 예제, 문제 해결까지</t>
  </si>
  <si>
    <t>중국에 판권 수출된 머신러닝 입문서, 좋은 구성과 적절한 예제로 쉽게 설명</t>
  </si>
  <si>
    <t>● 구매 이력 데이터를 이용한 사용자 그룹 생성 
● 문서분석 시스템(word2vec), 추천 시스템
● 이미지 인식 시스템</t>
  </si>
  <si>
    <t>http://www.hanbit.co.kr/store/books/look.php?p_code=B8660115730</t>
  </si>
  <si>
    <t>개발자를 위한 인공지능 알고리즘과 인프라 기초</t>
  </si>
  <si>
    <t>인공지능을 감잡고, 다음 단계로 나아갈 수 있도록 도와 드림</t>
  </si>
  <si>
    <t>http://www.hanbit.co.kr/store/books/look.php?p_code=B1908490055</t>
  </si>
  <si>
    <t>수포자도 이해하는 신경망 동작 원리와 딥러닝 기초</t>
  </si>
  <si>
    <t xml:space="preserve">신경망을 정말 쉽게 설명한 책 </t>
  </si>
  <si>
    <t>회귀분석, 군집화, 합성곱 신경망까지 딥 러닝 제대로 입문하기(텐서플로 1.0 버전 테스트 완료)</t>
  </si>
  <si>
    <t>텐서플로 1.0 시절을 평정함</t>
  </si>
  <si>
    <t>http://www.hanbit.co.kr/store/books/look.php?p_code=B3286570432</t>
  </si>
  <si>
    <t>제작에 도움을 주신 분들 : 한빛미디어, 박해선 저·역자</t>
  </si>
  <si>
    <t>DL4J, rl4j(d4j)</t>
  </si>
  <si>
    <t>● 구매 이력 데이터를 이용한 사용자 그룹 생성 
● 문서분석 시스템(word2vec), 추천 시스템
● 이미지 인식 시스템(사람 얼굴, 손글씨)</t>
  </si>
  <si>
    <t>Scikit-learn, Numpy, SciPy, matplotlib, pandas, mglearn</t>
  </si>
  <si>
    <t>Pandas, Numpy, matplotlib, DataFrame, OpenCV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</si>
</sst>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 M. d"/>
    <numFmt numFmtId="165" formatCode="yyyy. m. d"/>
  </numFmts>
  <fonts count="15">
    <font>
      <sz val="10.0"/>
      <color rgb="FF000000"/>
      <name val="Arial"/>
    </font>
    <font>
      <b/>
      <color rgb="FF000000"/>
      <name val="Arial"/>
    </font>
    <font>
      <color rgb="FF000000"/>
      <name val="Arial"/>
    </font>
    <font>
      <color theme="1"/>
      <name val="Arial"/>
    </font>
    <font>
      <b/>
      <color theme="1"/>
      <name val="Arial"/>
    </font>
    <font>
      <b/>
      <u/>
      <color rgb="FF000000"/>
    </font>
    <font>
      <color rgb="FF222222"/>
      <name val="Arial"/>
    </font>
    <font>
      <u/>
      <color rgb="FFB7B7B7"/>
    </font>
    <font>
      <sz val="7.0"/>
      <color theme="1"/>
      <name val="Arial"/>
    </font>
    <font>
      <color rgb="FFB7B7B7"/>
      <name val="Arial"/>
    </font>
    <font>
      <sz val="11.0"/>
      <color rgb="FF222222"/>
      <name val="Arial"/>
    </font>
    <font>
      <sz val="7.0"/>
      <color rgb="FF222222"/>
      <name val="Arial"/>
    </font>
    <font>
      <color rgb="FF333333"/>
      <name val="Arial"/>
    </font>
    <font>
      <b/>
      <u/>
      <color rgb="FF000000"/>
    </font>
    <font>
      <u/>
      <color rgb="FFB7B7B7"/>
    </font>
  </fonts>
  <fills count="7">
    <fill>
      <patternFill patternType="none"/>
    </fill>
    <fill>
      <patternFill patternType="lightGray"/>
    </fill>
    <fill>
      <patternFill patternType="solid">
        <fgColor rgb="FFA8D1BC"/>
        <bgColor rgb="FFA8D1BC"/>
      </patternFill>
    </fill>
    <fill>
      <patternFill patternType="solid">
        <fgColor rgb="FFC7E6D7"/>
        <bgColor rgb="FFC7E6D7"/>
      </patternFill>
    </fill>
    <fill>
      <patternFill patternType="solid">
        <fgColor rgb="FFE4F5ED"/>
        <bgColor rgb="FFE4F5ED"/>
      </patternFill>
    </fill>
    <fill>
      <patternFill patternType="solid">
        <fgColor rgb="FFFFFFFF"/>
        <bgColor rgb="FFFFFFFF"/>
      </patternFill>
    </fill>
    <fill>
      <patternFill patternType="solid">
        <fgColor rgb="FFD9EAD3"/>
        <bgColor rgb="FFD9EAD3"/>
      </patternFill>
    </fill>
  </fills>
  <borders count="4">
    <border/>
    <border>
      <left style="thin">
        <color rgb="FFCCCCCC"/>
      </left>
      <right style="thin">
        <color rgb="FFCCCCCC"/>
      </right>
      <top style="thin">
        <color rgb="FFCCCCCC"/>
      </top>
      <bottom style="thin">
        <color rgb="FFCCCCCC"/>
      </bottom>
    </border>
    <border>
      <left style="thin">
        <color rgb="FF999999"/>
      </left>
      <right style="thin">
        <color rgb="FF999999"/>
      </right>
      <top style="thin">
        <color rgb="FF999999"/>
      </top>
      <bottom style="thin">
        <color rgb="FF999999"/>
      </bottom>
    </border>
    <border>
      <left style="thin">
        <color rgb="FF999999"/>
      </left>
      <right style="thin">
        <color rgb="FF999999"/>
      </right>
      <bottom style="thin">
        <color rgb="FF999999"/>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1"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3" fontId="1" numFmtId="0" xfId="0" applyAlignment="1" applyFill="1" applyFont="1">
      <alignment horizontal="center" readingOrder="0" shrinkToFit="0" vertical="center" wrapText="1"/>
    </xf>
    <xf borderId="0" fillId="0" fontId="3"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3" fontId="1"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2" fillId="3" fontId="4" numFmtId="0" xfId="0" applyAlignment="1" applyBorder="1" applyFont="1">
      <alignment horizontal="center" readingOrder="0" shrinkToFit="0" vertical="center" wrapText="1"/>
    </xf>
    <xf borderId="1" fillId="0" fontId="3" numFmtId="0" xfId="0" applyAlignment="1" applyBorder="1" applyFont="1">
      <alignment horizontal="center" vertical="center"/>
    </xf>
    <xf borderId="2" fillId="4" fontId="5" numFmtId="0" xfId="0" applyAlignment="1" applyBorder="1" applyFill="1" applyFont="1">
      <alignment horizontal="left" readingOrder="0" shrinkToFit="0" vertical="center" wrapText="1"/>
    </xf>
    <xf borderId="2" fillId="0" fontId="6"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center" wrapText="1"/>
    </xf>
    <xf borderId="2" fillId="0" fontId="3" numFmtId="4" xfId="0" applyAlignment="1" applyBorder="1" applyFont="1" applyNumberFormat="1">
      <alignment horizontal="center" readingOrder="0" shrinkToFit="0" vertical="center" wrapText="1"/>
    </xf>
    <xf borderId="2" fillId="0" fontId="3" numFmtId="164" xfId="0" applyAlignment="1" applyBorder="1" applyFont="1" applyNumberFormat="1">
      <alignment horizontal="left" readingOrder="0"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vertical="center"/>
    </xf>
    <xf borderId="2" fillId="0" fontId="2" numFmtId="0" xfId="0" applyAlignment="1" applyBorder="1" applyFont="1">
      <alignment horizontal="center" readingOrder="0" shrinkToFit="0" vertical="center" wrapText="1"/>
    </xf>
    <xf borderId="2" fillId="0" fontId="7" numFmtId="0" xfId="0" applyAlignment="1" applyBorder="1" applyFont="1">
      <alignment horizontal="left" readingOrder="0" shrinkToFit="0" vertical="center" wrapText="0"/>
    </xf>
    <xf borderId="2" fillId="0" fontId="8" numFmtId="0" xfId="0" applyAlignment="1" applyBorder="1" applyFont="1">
      <alignment horizontal="center" readingOrder="0" shrinkToFit="0" vertical="center" wrapText="1"/>
    </xf>
    <xf borderId="2" fillId="0" fontId="8" numFmtId="0" xfId="0" applyAlignment="1" applyBorder="1" applyFont="1">
      <alignment horizontal="center" shrinkToFit="0" vertical="center" wrapText="1"/>
    </xf>
    <xf borderId="1" fillId="0" fontId="3" numFmtId="0" xfId="0" applyAlignment="1" applyBorder="1" applyFont="1">
      <alignment horizontal="center"/>
    </xf>
    <xf borderId="2" fillId="0" fontId="6"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2" fillId="0" fontId="8" numFmtId="0" xfId="0" applyBorder="1" applyFont="1"/>
    <xf borderId="2" fillId="5" fontId="2" numFmtId="0" xfId="0" applyAlignment="1" applyBorder="1" applyFill="1" applyFont="1">
      <alignment horizontal="center" readingOrder="0" vertical="center"/>
    </xf>
    <xf borderId="2" fillId="0" fontId="9" numFmtId="0" xfId="0" applyAlignment="1" applyBorder="1" applyFont="1">
      <alignment horizontal="left" readingOrder="0" shrinkToFit="0" vertical="center" wrapText="0"/>
    </xf>
    <xf borderId="0" fillId="0" fontId="3" numFmtId="0" xfId="0" applyAlignment="1" applyFont="1">
      <alignment horizontal="center" vertical="center"/>
    </xf>
    <xf borderId="3" fillId="6" fontId="4" numFmtId="0" xfId="0" applyAlignment="1" applyBorder="1" applyFill="1" applyFont="1">
      <alignment horizontal="center" readingOrder="0" shrinkToFit="0" vertical="center" wrapText="1"/>
    </xf>
    <xf borderId="2" fillId="5" fontId="10" numFmtId="0" xfId="0" applyAlignment="1" applyBorder="1" applyFont="1">
      <alignment horizontal="center" readingOrder="0" vertical="center"/>
    </xf>
    <xf borderId="2" fillId="0" fontId="3" numFmtId="165" xfId="0" applyAlignment="1" applyBorder="1" applyFont="1" applyNumberFormat="1">
      <alignment horizontal="left" readingOrder="0" shrinkToFit="0" vertical="center" wrapText="1"/>
    </xf>
    <xf borderId="2" fillId="0" fontId="11" numFmtId="0" xfId="0" applyAlignment="1" applyBorder="1" applyFont="1">
      <alignment horizontal="center" readingOrder="0" shrinkToFit="0" vertical="center" wrapText="1"/>
    </xf>
    <xf borderId="2" fillId="0" fontId="12" numFmtId="0" xfId="0" applyAlignment="1" applyBorder="1" applyFont="1">
      <alignment horizontal="left" readingOrder="0" shrinkToFit="0" vertical="center" wrapText="1"/>
    </xf>
    <xf borderId="0" fillId="0" fontId="9" numFmtId="0" xfId="0" applyAlignment="1" applyFont="1">
      <alignment horizontal="left" readingOrder="0" shrinkToFit="0" vertical="top" wrapText="0"/>
    </xf>
    <xf borderId="0" fillId="0" fontId="3" numFmtId="0" xfId="0" applyAlignment="1" applyFont="1">
      <alignment horizontal="left" readingOrder="0" shrinkToFit="0" vertical="center" wrapText="1"/>
    </xf>
    <xf borderId="0" fillId="0" fontId="3" numFmtId="4" xfId="0" applyAlignment="1" applyFont="1" applyNumberFormat="1">
      <alignment horizontal="center" readingOrder="0" shrinkToFit="0" vertical="center" wrapText="1"/>
    </xf>
    <xf borderId="0" fillId="0" fontId="3" numFmtId="164" xfId="0" applyAlignment="1" applyFont="1" applyNumberFormat="1">
      <alignment horizontal="left" readingOrder="0" shrinkToFit="0" vertical="center" wrapText="1"/>
    </xf>
    <xf borderId="0" fillId="0" fontId="2" numFmtId="0" xfId="0" applyAlignment="1" applyFont="1">
      <alignment horizontal="center" readingOrder="0" vertical="center"/>
    </xf>
    <xf borderId="0" fillId="0" fontId="9" numFmtId="0" xfId="0" applyAlignment="1" applyFont="1">
      <alignment horizontal="left" readingOrder="0" shrinkToFit="0" vertical="center" wrapText="0"/>
    </xf>
    <xf borderId="0" fillId="0" fontId="8" numFmtId="0" xfId="0" applyAlignment="1" applyFont="1">
      <alignment horizontal="center" readingOrder="0" shrinkToFit="0" vertical="center" wrapText="1"/>
    </xf>
    <xf borderId="0" fillId="0" fontId="8" numFmtId="0" xfId="0" applyAlignment="1" applyFont="1">
      <alignment horizontal="center" shrinkToFit="0" vertical="center" wrapText="1"/>
    </xf>
    <xf borderId="2" fillId="5" fontId="10" numFmtId="0" xfId="0" applyAlignment="1" applyBorder="1" applyFont="1">
      <alignment horizontal="center" readingOrder="0" shrinkToFit="0" vertical="center" wrapText="1"/>
    </xf>
    <xf borderId="2" fillId="0" fontId="8" numFmtId="0" xfId="0" applyAlignment="1" applyBorder="1" applyFont="1">
      <alignment vertical="center"/>
    </xf>
    <xf borderId="0" fillId="4" fontId="13"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14" numFmtId="0" xfId="0" applyAlignment="1" applyFont="1">
      <alignment horizontal="left" readingOrder="0" shrinkToFit="0" vertical="center" wrapText="0"/>
    </xf>
  </cellXfs>
  <cellStyles count="1">
    <cellStyle xfId="0" name="Normal" builtinId="0"/>
  </cellStyles>
  <dxfs count="3">
    <dxf>
      <font/>
      <fill>
        <patternFill patternType="solid">
          <fgColor rgb="FFE4F5ED"/>
          <bgColor rgb="FFE4F5ED"/>
        </patternFill>
      </fill>
      <border/>
    </dxf>
    <dxf>
      <font>
        <color rgb="FF000000"/>
      </font>
      <fill>
        <patternFill patternType="solid">
          <fgColor rgb="FFC7E6D7"/>
          <bgColor rgb="FFC7E6D7"/>
        </patternFill>
      </fill>
      <border/>
    </dxf>
    <dxf>
      <font/>
      <fill>
        <patternFill patternType="solid">
          <fgColor rgb="FFD7F2E5"/>
          <bgColor rgb="FFD7F2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www.hanbit.co.kr/store/books/look.php?p_code=B4370590649" TargetMode="External"/><Relationship Id="rId11" Type="http://schemas.openxmlformats.org/officeDocument/2006/relationships/hyperlink" Target="http://www.hanbit.co.kr/store/books/look.php?p_code=B4774300045" TargetMode="External"/><Relationship Id="rId22" Type="http://schemas.openxmlformats.org/officeDocument/2006/relationships/drawing" Target="../drawings/drawing1.xml"/><Relationship Id="rId10" Type="http://schemas.openxmlformats.org/officeDocument/2006/relationships/hyperlink" Target="http://www.hanbit.co.kr/store/books/look.php?p_code=B8718279503" TargetMode="External"/><Relationship Id="rId21" Type="http://schemas.openxmlformats.org/officeDocument/2006/relationships/hyperlink" Target="http://www.hanbit.co.kr/store/books/look.php?p_code=B3286570432" TargetMode="External"/><Relationship Id="rId13" Type="http://schemas.openxmlformats.org/officeDocument/2006/relationships/hyperlink" Target="http://www.hanbit.co.kr/store/books/look.php?p_code=B9267655530" TargetMode="External"/><Relationship Id="rId12" Type="http://schemas.openxmlformats.org/officeDocument/2006/relationships/hyperlink" Target="http://www.hanbit.co.kr/store/books/look.php?p_code=B2700797734" TargetMode="External"/><Relationship Id="rId23"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www.hanbit.co.kr/store/books/look.php?p_code=B8475831198" TargetMode="External"/><Relationship Id="rId3" Type="http://schemas.openxmlformats.org/officeDocument/2006/relationships/hyperlink" Target="http://www.hanbit.co.kr/store/books/look.php?p_code=B8950212853" TargetMode="External"/><Relationship Id="rId4" Type="http://schemas.openxmlformats.org/officeDocument/2006/relationships/hyperlink" Target="http://www.hanbit.co.kr/store/books/look.php?p_code=B5364144898" TargetMode="External"/><Relationship Id="rId9" Type="http://schemas.openxmlformats.org/officeDocument/2006/relationships/hyperlink" Target="http://www.hanbit.co.kr/store/books/look.php?p_code=B1266184916" TargetMode="External"/><Relationship Id="rId15" Type="http://schemas.openxmlformats.org/officeDocument/2006/relationships/hyperlink" Target="http://www.hanbit.co.kr/store/books/look.php?p_code=B6703128448" TargetMode="External"/><Relationship Id="rId14" Type="http://schemas.openxmlformats.org/officeDocument/2006/relationships/hyperlink" Target="http://www.hanbit.co.kr/store/books/look.php?p_code=B5128867520" TargetMode="External"/><Relationship Id="rId17" Type="http://schemas.openxmlformats.org/officeDocument/2006/relationships/hyperlink" Target="http://www.hanbit.co.kr/store/books/look.php?p_code=B8660115730" TargetMode="External"/><Relationship Id="rId16" Type="http://schemas.openxmlformats.org/officeDocument/2006/relationships/hyperlink" Target="http://www.hanbit.co.kr/store/books/look.php?p_code=B6313947129" TargetMode="External"/><Relationship Id="rId5" Type="http://schemas.openxmlformats.org/officeDocument/2006/relationships/hyperlink" Target="http://www.hanbit.co.kr/store/books/look.php?p_code=B7193109877" TargetMode="External"/><Relationship Id="rId19" Type="http://schemas.openxmlformats.org/officeDocument/2006/relationships/hyperlink" Target="http://www.hanbit.co.kr/store/books/look.php?p_code=B1908490055" TargetMode="External"/><Relationship Id="rId6" Type="http://schemas.openxmlformats.org/officeDocument/2006/relationships/hyperlink" Target="http://www.hanbit.co.kr/store/books/look.php?p_code=B8585180187" TargetMode="External"/><Relationship Id="rId18" Type="http://schemas.openxmlformats.org/officeDocument/2006/relationships/hyperlink" Target="http://www.hanbit.co.kr/store/books/look.php?p_code=B7257101308" TargetMode="External"/><Relationship Id="rId7" Type="http://schemas.openxmlformats.org/officeDocument/2006/relationships/hyperlink" Target="http://www.hanbit.co.kr/store/books/look.php?p_code=B7818450418" TargetMode="External"/><Relationship Id="rId8" Type="http://schemas.openxmlformats.org/officeDocument/2006/relationships/hyperlink" Target="http://www.hanbit.co.kr/store/books/look.php?p_code=B8108682495"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www.hanbit.co.kr/store/books/look.php?p_code=B1266184916" TargetMode="External"/><Relationship Id="rId11" Type="http://schemas.openxmlformats.org/officeDocument/2006/relationships/hyperlink" Target="http://www.hanbit.co.kr/store/books/look.php?p_code=B1908490055" TargetMode="External"/><Relationship Id="rId22" Type="http://schemas.openxmlformats.org/officeDocument/2006/relationships/drawing" Target="../drawings/drawing2.xml"/><Relationship Id="rId10" Type="http://schemas.openxmlformats.org/officeDocument/2006/relationships/hyperlink" Target="http://www.hanbit.co.kr/store/books/look.php?p_code=B8660115730" TargetMode="External"/><Relationship Id="rId21" Type="http://schemas.openxmlformats.org/officeDocument/2006/relationships/hyperlink" Target="http://www.hanbit.co.kr/store/books/look.php?p_code=B9267655530" TargetMode="External"/><Relationship Id="rId13" Type="http://schemas.openxmlformats.org/officeDocument/2006/relationships/hyperlink" Target="http://www.hanbit.co.kr/store/books/look.php?p_code=B3286570432" TargetMode="External"/><Relationship Id="rId12" Type="http://schemas.openxmlformats.org/officeDocument/2006/relationships/hyperlink" Target="http://www.hanbit.co.kr/store/books/look.php?p_code=B6313947129" TargetMode="External"/><Relationship Id="rId23"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www.hanbit.co.kr/store/books/look.php?p_code=B7257101308" TargetMode="External"/><Relationship Id="rId3" Type="http://schemas.openxmlformats.org/officeDocument/2006/relationships/hyperlink" Target="http://www.hanbit.co.kr/store/books/look.php?p_code=B4370590649" TargetMode="External"/><Relationship Id="rId4" Type="http://schemas.openxmlformats.org/officeDocument/2006/relationships/hyperlink" Target="http://www.hanbit.co.kr/store/books/look.php?p_code=B5128867520" TargetMode="External"/><Relationship Id="rId9" Type="http://schemas.openxmlformats.org/officeDocument/2006/relationships/hyperlink" Target="http://www.hanbit.co.kr/store/books/look.php?p_code=B6703128448" TargetMode="External"/><Relationship Id="rId15" Type="http://schemas.openxmlformats.org/officeDocument/2006/relationships/hyperlink" Target="http://www.hanbit.co.kr/store/books/look.php?p_code=B8585180187" TargetMode="External"/><Relationship Id="rId14" Type="http://schemas.openxmlformats.org/officeDocument/2006/relationships/hyperlink" Target="http://www.hanbit.co.kr/store/books/look.php?p_code=B8108682495" TargetMode="External"/><Relationship Id="rId17" Type="http://schemas.openxmlformats.org/officeDocument/2006/relationships/hyperlink" Target="http://www.hanbit.co.kr/store/books/look.php?p_code=B8718279503" TargetMode="External"/><Relationship Id="rId16" Type="http://schemas.openxmlformats.org/officeDocument/2006/relationships/hyperlink" Target="http://www.hanbit.co.kr/store/books/look.php?p_code=B5364144898" TargetMode="External"/><Relationship Id="rId5" Type="http://schemas.openxmlformats.org/officeDocument/2006/relationships/hyperlink" Target="http://www.hanbit.co.kr/store/books/look.php?p_code=B2700797734" TargetMode="External"/><Relationship Id="rId19" Type="http://schemas.openxmlformats.org/officeDocument/2006/relationships/hyperlink" Target="http://www.hanbit.co.kr/store/books/look.php?p_code=B7193109877" TargetMode="External"/><Relationship Id="rId6" Type="http://schemas.openxmlformats.org/officeDocument/2006/relationships/hyperlink" Target="http://www.hanbit.co.kr/store/books/look.php?p_code=B8475831198" TargetMode="External"/><Relationship Id="rId18" Type="http://schemas.openxmlformats.org/officeDocument/2006/relationships/hyperlink" Target="http://www.hanbit.co.kr/store/books/look.php?p_code=B7818450418" TargetMode="External"/><Relationship Id="rId7" Type="http://schemas.openxmlformats.org/officeDocument/2006/relationships/hyperlink" Target="http://www.hanbit.co.kr/store/books/look.php?p_code=B8950212853" TargetMode="External"/><Relationship Id="rId8" Type="http://schemas.openxmlformats.org/officeDocument/2006/relationships/hyperlink" Target="http://www.hanbit.co.kr/store/books/look.php?p_code=B477430004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28.0"/>
    <col customWidth="1" min="2" max="2" width="30.14"/>
    <col customWidth="1" min="3" max="3" width="23.43"/>
    <col customWidth="1" min="4" max="4" width="14.14"/>
    <col customWidth="1" min="5" max="5" width="11.43"/>
    <col customWidth="1" min="6" max="6" width="18.29"/>
    <col customWidth="1" min="7" max="7" width="10.29"/>
    <col customWidth="1" min="8" max="8" width="19.14"/>
    <col customWidth="1" min="9" max="9" width="15.57"/>
    <col customWidth="1" min="10" max="10" width="16.71"/>
    <col customWidth="1" min="11" max="11" width="35.29"/>
    <col customWidth="1" min="12" max="29" width="10.0"/>
    <col customWidth="1" min="30" max="30" width="14.71"/>
    <col customWidth="1" min="31" max="31" width="10.86"/>
  </cols>
  <sheetData>
    <row r="1">
      <c r="A1" s="2"/>
      <c r="B1" s="2"/>
      <c r="C1" s="2"/>
      <c r="D1" s="2"/>
      <c r="E1" s="2"/>
      <c r="F1" s="2"/>
      <c r="G1" s="2"/>
      <c r="H1" s="2"/>
      <c r="I1" s="2"/>
      <c r="J1" s="2"/>
      <c r="K1" s="2"/>
      <c r="L1" s="4"/>
      <c r="M1" s="6"/>
      <c r="N1" s="6"/>
      <c r="O1" s="6"/>
      <c r="P1" s="6"/>
      <c r="Q1" s="6"/>
      <c r="R1" s="6"/>
      <c r="S1" s="6"/>
      <c r="T1" s="6"/>
      <c r="U1" s="6"/>
      <c r="V1" s="6"/>
      <c r="W1" s="6"/>
      <c r="X1" s="6"/>
      <c r="Y1" s="6"/>
      <c r="Z1" s="6"/>
      <c r="AA1" s="6"/>
      <c r="AB1" s="6"/>
      <c r="AC1" s="6"/>
      <c r="AD1" s="6"/>
      <c r="AE1" s="6"/>
    </row>
    <row r="2">
      <c r="A2" s="8" t="s">
        <v>2</v>
      </c>
      <c r="B2" s="8" t="s">
        <v>4</v>
      </c>
      <c r="C2" s="8" t="s">
        <v>5</v>
      </c>
      <c r="D2" s="8" t="s">
        <v>6</v>
      </c>
      <c r="E2" s="8" t="s">
        <v>7</v>
      </c>
      <c r="F2" s="8" t="s">
        <v>8</v>
      </c>
      <c r="G2" s="8" t="s">
        <v>9</v>
      </c>
      <c r="H2" s="8" t="s">
        <v>10</v>
      </c>
      <c r="I2" s="8" t="s">
        <v>11</v>
      </c>
      <c r="J2" s="8" t="s">
        <v>12</v>
      </c>
      <c r="K2" s="8" t="s">
        <v>13</v>
      </c>
      <c r="L2" s="9" t="s">
        <v>14</v>
      </c>
      <c r="M2" s="11" t="s">
        <v>15</v>
      </c>
      <c r="N2" s="11" t="s">
        <v>17</v>
      </c>
      <c r="O2" s="11" t="s">
        <v>18</v>
      </c>
      <c r="P2" s="11" t="s">
        <v>19</v>
      </c>
      <c r="Q2" s="11" t="s">
        <v>20</v>
      </c>
      <c r="R2" s="11" t="s">
        <v>22</v>
      </c>
      <c r="S2" s="11" t="s">
        <v>23</v>
      </c>
      <c r="T2" s="11" t="s">
        <v>24</v>
      </c>
      <c r="U2" s="11" t="s">
        <v>25</v>
      </c>
      <c r="V2" s="11" t="s">
        <v>26</v>
      </c>
      <c r="W2" s="11" t="s">
        <v>27</v>
      </c>
      <c r="X2" s="11" t="s">
        <v>28</v>
      </c>
      <c r="Y2" s="11" t="s">
        <v>29</v>
      </c>
      <c r="Z2" s="11" t="s">
        <v>30</v>
      </c>
      <c r="AA2" s="11" t="s">
        <v>31</v>
      </c>
      <c r="AB2" s="11" t="s">
        <v>32</v>
      </c>
      <c r="AC2" s="11" t="s">
        <v>33</v>
      </c>
      <c r="AD2" s="11" t="s">
        <v>35</v>
      </c>
      <c r="AE2" s="11" t="s">
        <v>37</v>
      </c>
    </row>
    <row r="3">
      <c r="A3" s="13" t="str">
        <f>HYPERLINK("http://www.hanbit.co.kr/store/books/look.php?p_code=B8475831198","밑바닥부터 시작하는 딥러닝")</f>
        <v>밑바닥부터 시작하는 딥러닝</v>
      </c>
      <c r="B3" s="14" t="s">
        <v>45</v>
      </c>
      <c r="C3" s="15" t="s">
        <v>48</v>
      </c>
      <c r="D3" s="16">
        <f>IFERROR(__xludf.DUMMYFUNCTION("IMPORTXML(""http://www.yes24.com/Product/Goods/34970929?scode=032&amp;OzSrank=1"", ""/html/body/div[2]/div[4]/div[2]/div[1]/span[3]/span[1]/a/em"")"),9.6)</f>
        <v>9.6</v>
      </c>
      <c r="E3" s="17">
        <v>42738.0</v>
      </c>
      <c r="F3" s="18" t="s">
        <v>54</v>
      </c>
      <c r="G3" s="20" t="s">
        <v>56</v>
      </c>
      <c r="H3" s="20">
        <v>3.0</v>
      </c>
      <c r="I3" s="18" t="s">
        <v>57</v>
      </c>
      <c r="J3" s="18" t="s">
        <v>46</v>
      </c>
      <c r="K3" s="18" t="s">
        <v>46</v>
      </c>
      <c r="L3" s="21" t="s">
        <v>58</v>
      </c>
      <c r="M3" s="22" t="b">
        <v>1</v>
      </c>
      <c r="N3" s="22" t="b">
        <v>1</v>
      </c>
      <c r="O3" s="23" t="b">
        <v>0</v>
      </c>
      <c r="P3" s="23" t="b">
        <v>0</v>
      </c>
      <c r="Q3" s="23" t="b">
        <v>0</v>
      </c>
      <c r="R3" s="22" t="b">
        <v>1</v>
      </c>
      <c r="S3" s="22" t="b">
        <v>1</v>
      </c>
      <c r="T3" s="22" t="b">
        <v>1</v>
      </c>
      <c r="U3" s="23" t="b">
        <v>0</v>
      </c>
      <c r="V3" s="22" t="b">
        <v>1</v>
      </c>
      <c r="W3" s="23" t="b">
        <v>0</v>
      </c>
      <c r="X3" s="22" t="b">
        <v>1</v>
      </c>
      <c r="Y3" s="23" t="b">
        <v>0</v>
      </c>
      <c r="Z3" s="23" t="b">
        <v>0</v>
      </c>
      <c r="AA3" s="23" t="b">
        <v>0</v>
      </c>
      <c r="AB3" s="23" t="b">
        <v>0</v>
      </c>
      <c r="AC3" s="23" t="b">
        <v>0</v>
      </c>
      <c r="AD3" s="23" t="b">
        <v>0</v>
      </c>
      <c r="AE3" s="23" t="b">
        <v>0</v>
      </c>
    </row>
    <row r="4">
      <c r="A4" s="13" t="str">
        <f>HYPERLINK("http://www.hanbit.co.kr/store/books/look.php?p_code=B8950212853","밑바닥부터 시작하는 딥러닝 2")</f>
        <v>밑바닥부터 시작하는 딥러닝 2</v>
      </c>
      <c r="B4" s="14" t="s">
        <v>72</v>
      </c>
      <c r="C4" s="15" t="s">
        <v>73</v>
      </c>
      <c r="D4" s="16">
        <f>IFERROR(__xludf.DUMMYFUNCTION("IMPORTXML(""http://www.yes24.com/Product/Goods/72173703?scode=032&amp;OzSrank=2"", ""/html/body/div[2]/div[4]/div[2]/div[1]/span[3]/span[1]/a/em"")"),9.7)</f>
        <v>9.7</v>
      </c>
      <c r="E4" s="17">
        <v>43586.0</v>
      </c>
      <c r="F4" s="18" t="s">
        <v>43</v>
      </c>
      <c r="G4" s="20" t="s">
        <v>56</v>
      </c>
      <c r="H4" s="20">
        <v>4.0</v>
      </c>
      <c r="I4" s="18" t="s">
        <v>57</v>
      </c>
      <c r="J4" s="18" t="s">
        <v>46</v>
      </c>
      <c r="K4" s="18" t="s">
        <v>46</v>
      </c>
      <c r="L4" s="21" t="s">
        <v>75</v>
      </c>
      <c r="M4" s="23" t="b">
        <v>0</v>
      </c>
      <c r="N4" s="22" t="b">
        <v>1</v>
      </c>
      <c r="O4" s="23" t="b">
        <v>0</v>
      </c>
      <c r="P4" s="23" t="b">
        <v>0</v>
      </c>
      <c r="Q4" s="23" t="b">
        <v>0</v>
      </c>
      <c r="R4" s="22" t="b">
        <v>1</v>
      </c>
      <c r="S4" s="22" t="b">
        <v>1</v>
      </c>
      <c r="T4" s="22" t="b">
        <v>1</v>
      </c>
      <c r="U4" s="23" t="b">
        <v>0</v>
      </c>
      <c r="V4" s="23" t="b">
        <v>0</v>
      </c>
      <c r="W4" s="22" t="b">
        <v>1</v>
      </c>
      <c r="X4" s="23" t="b">
        <v>0</v>
      </c>
      <c r="Y4" s="23" t="b">
        <v>0</v>
      </c>
      <c r="Z4" s="23" t="b">
        <v>0</v>
      </c>
      <c r="AA4" s="23" t="b">
        <v>0</v>
      </c>
      <c r="AB4" s="23" t="b">
        <v>0</v>
      </c>
      <c r="AC4" s="23" t="b">
        <v>0</v>
      </c>
      <c r="AD4" s="23" t="b">
        <v>0</v>
      </c>
      <c r="AE4" s="23" t="b">
        <v>0</v>
      </c>
    </row>
    <row r="5">
      <c r="A5" s="13" t="str">
        <f>HYPERLINK("http://www.hanbit.co.kr/store/books/look.php?p_code=B5364144898","파이썬으로 배우는 딥러닝 교과서")</f>
        <v>파이썬으로 배우는 딥러닝 교과서</v>
      </c>
      <c r="B5" s="25" t="s">
        <v>78</v>
      </c>
      <c r="C5" s="26" t="s">
        <v>79</v>
      </c>
      <c r="D5" s="16" t="str">
        <f>IFERROR(__xludf.DUMMYFUNCTION("iferror(IMPORTXML(""http://www.yes24.com/Product/Goods/89233031?scode=032&amp;OzSrank=1"", ""/html/body/div[2]/div[4]/div[2]/div[1]/span[3]/span[1]/a/em""), ""-"")"),"-")</f>
        <v>-</v>
      </c>
      <c r="E5" s="17">
        <v>43891.0</v>
      </c>
      <c r="F5" s="18" t="s">
        <v>54</v>
      </c>
      <c r="G5" s="20" t="s">
        <v>56</v>
      </c>
      <c r="H5" s="20">
        <v>4.0</v>
      </c>
      <c r="I5" s="18" t="s">
        <v>57</v>
      </c>
      <c r="J5" s="18" t="s">
        <v>88</v>
      </c>
      <c r="K5" s="18" t="s">
        <v>46</v>
      </c>
      <c r="L5" s="21" t="s">
        <v>89</v>
      </c>
      <c r="M5" s="22" t="b">
        <v>1</v>
      </c>
      <c r="N5" s="22" t="b">
        <v>0</v>
      </c>
      <c r="O5" s="23" t="b">
        <v>0</v>
      </c>
      <c r="P5" s="22" t="b">
        <v>1</v>
      </c>
      <c r="Q5" s="22" t="b">
        <v>1</v>
      </c>
      <c r="R5" s="22" t="b">
        <v>0</v>
      </c>
      <c r="S5" s="22" t="b">
        <v>0</v>
      </c>
      <c r="T5" s="27" t="b">
        <v>0</v>
      </c>
      <c r="U5" s="22" t="b">
        <v>1</v>
      </c>
      <c r="V5" s="22" t="b">
        <v>1</v>
      </c>
      <c r="W5" s="23" t="b">
        <v>0</v>
      </c>
      <c r="X5" s="23" t="b">
        <v>0</v>
      </c>
      <c r="Y5" s="23" t="b">
        <v>0</v>
      </c>
      <c r="Z5" s="23" t="b">
        <v>0</v>
      </c>
      <c r="AA5" s="23" t="b">
        <v>0</v>
      </c>
      <c r="AB5" s="23" t="b">
        <v>0</v>
      </c>
      <c r="AC5" s="23" t="b">
        <v>0</v>
      </c>
      <c r="AD5" s="23" t="b">
        <v>0</v>
      </c>
      <c r="AE5" s="23" t="b">
        <v>0</v>
      </c>
    </row>
    <row r="6">
      <c r="A6" s="13" t="str">
        <f>HYPERLINK("http://www.hanbit.co.kr/store/books/look.php?p_code=B9638759159","그로킹 딥러닝")</f>
        <v>그로킹 딥러닝</v>
      </c>
      <c r="B6" s="26" t="s">
        <v>100</v>
      </c>
      <c r="C6" s="26" t="s">
        <v>101</v>
      </c>
      <c r="D6" s="16">
        <f>IFERROR(__xludf.DUMMYFUNCTION("iferror(IMPORTXML(""http://www.yes24.com/Product/Goods/83556452?scode=032&amp;OzSrank=1"", ""/html/body/div[2]/div[4]/div[2]/div[1]/span[3]/span[1]/a/em""), ""-"")"),9.4)</f>
        <v>9.4</v>
      </c>
      <c r="E6" s="17">
        <v>43800.0</v>
      </c>
      <c r="F6" s="18" t="s">
        <v>102</v>
      </c>
      <c r="G6" s="20" t="s">
        <v>56</v>
      </c>
      <c r="H6" s="20">
        <v>4.0</v>
      </c>
      <c r="I6" s="18" t="s">
        <v>57</v>
      </c>
      <c r="J6" s="28" t="s">
        <v>103</v>
      </c>
      <c r="K6" s="18" t="s">
        <v>46</v>
      </c>
      <c r="L6" s="29"/>
      <c r="M6" s="23" t="b">
        <v>0</v>
      </c>
      <c r="N6" s="22" t="b">
        <v>1</v>
      </c>
      <c r="O6" s="23" t="b">
        <v>0</v>
      </c>
      <c r="P6" s="23" t="b">
        <v>0</v>
      </c>
      <c r="Q6" s="23" t="b">
        <v>0</v>
      </c>
      <c r="R6" s="22" t="b">
        <v>1</v>
      </c>
      <c r="S6" s="22" t="b">
        <v>1</v>
      </c>
      <c r="T6" s="22" t="b">
        <v>1</v>
      </c>
      <c r="U6" s="22" t="b">
        <v>1</v>
      </c>
      <c r="V6" s="22" t="b">
        <v>1</v>
      </c>
      <c r="W6" s="22" t="b">
        <v>1</v>
      </c>
      <c r="X6" s="23" t="b">
        <v>0</v>
      </c>
      <c r="Y6" s="23" t="b">
        <v>0</v>
      </c>
      <c r="Z6" s="23" t="b">
        <v>0</v>
      </c>
      <c r="AA6" s="23" t="b">
        <v>0</v>
      </c>
      <c r="AB6" s="23" t="b">
        <v>0</v>
      </c>
      <c r="AC6" s="23" t="b">
        <v>0</v>
      </c>
      <c r="AD6" s="23" t="b">
        <v>0</v>
      </c>
      <c r="AE6" s="23" t="b">
        <v>0</v>
      </c>
    </row>
    <row r="7">
      <c r="A7" s="13" t="str">
        <f>HYPERLINK("http://www.hanbit.co.kr/store/books/look.php?p_code=B9882286651","미술관에 GAN 딥러닝 실전 프로젝트")</f>
        <v>미술관에 GAN 딥러닝 실전 프로젝트</v>
      </c>
      <c r="B7" s="26" t="s">
        <v>111</v>
      </c>
      <c r="C7" s="26" t="s">
        <v>112</v>
      </c>
      <c r="D7" s="16">
        <f>IFERROR(__xludf.DUMMYFUNCTION("IMPORTXML(""http://www.yes24.com/Product/Goods/81538614?scode=032&amp;OzSrank=1"", ""/html/body/div[2]/div[4]/div[2]/div[1]/span[3]/span[1]/a/em"")"),9.4)</f>
        <v>9.4</v>
      </c>
      <c r="E7" s="17">
        <v>43774.0</v>
      </c>
      <c r="F7" s="18" t="s">
        <v>114</v>
      </c>
      <c r="G7" s="20" t="s">
        <v>115</v>
      </c>
      <c r="H7" s="20">
        <v>7.0</v>
      </c>
      <c r="I7" s="18" t="s">
        <v>57</v>
      </c>
      <c r="J7" s="18" t="s">
        <v>116</v>
      </c>
      <c r="K7" s="26" t="s">
        <v>117</v>
      </c>
      <c r="L7" s="29"/>
      <c r="M7" s="23" t="b">
        <v>0</v>
      </c>
      <c r="N7" s="23" t="b">
        <v>0</v>
      </c>
      <c r="O7" s="22" t="b">
        <v>0</v>
      </c>
      <c r="P7" s="23" t="b">
        <v>0</v>
      </c>
      <c r="Q7" s="23" t="b">
        <v>0</v>
      </c>
      <c r="R7" s="23" t="b">
        <v>0</v>
      </c>
      <c r="S7" s="22" t="b">
        <v>1</v>
      </c>
      <c r="T7" s="22" t="b">
        <v>1</v>
      </c>
      <c r="U7" s="22" t="b">
        <v>1</v>
      </c>
      <c r="V7" s="23" t="b">
        <v>0</v>
      </c>
      <c r="W7" s="22" t="b">
        <v>1</v>
      </c>
      <c r="X7" s="22" t="b">
        <v>0</v>
      </c>
      <c r="Y7" s="23" t="b">
        <v>0</v>
      </c>
      <c r="Z7" s="22" t="b">
        <v>1</v>
      </c>
      <c r="AA7" s="22" t="b">
        <v>1</v>
      </c>
      <c r="AB7" s="22" t="b">
        <v>1</v>
      </c>
      <c r="AC7" s="23" t="b">
        <v>0</v>
      </c>
      <c r="AD7" s="23" t="b">
        <v>0</v>
      </c>
      <c r="AE7" s="22" t="b">
        <v>1</v>
      </c>
    </row>
    <row r="8">
      <c r="A8" s="13" t="str">
        <f>HYPERLINK("http://www.hanbit.co.kr/store/books/look.php?p_code=B7193109877","펭귄브로의 3분 딥러닝, 파이토치맛")</f>
        <v>펭귄브로의 3분 딥러닝, 파이토치맛</v>
      </c>
      <c r="B8" s="26" t="s">
        <v>122</v>
      </c>
      <c r="C8" s="26" t="s">
        <v>123</v>
      </c>
      <c r="D8" s="16">
        <f>IFERROR(__xludf.DUMMYFUNCTION("IMPORTXML(""http://www.yes24.com/Product/Goods/80218706?scode=032&amp;OzSrank=1"", ""/html/body/div[2]/div[4]/div[2]/div[1]/span[3]/span[1]/a/em"")"),9.6)</f>
        <v>9.6</v>
      </c>
      <c r="E8" s="17">
        <v>43770.0</v>
      </c>
      <c r="F8" s="18" t="s">
        <v>102</v>
      </c>
      <c r="G8" s="20" t="s">
        <v>56</v>
      </c>
      <c r="H8" s="20">
        <v>5.0</v>
      </c>
      <c r="I8" s="18" t="s">
        <v>57</v>
      </c>
      <c r="J8" s="18" t="s">
        <v>129</v>
      </c>
      <c r="K8" s="26" t="s">
        <v>130</v>
      </c>
      <c r="L8" s="21" t="s">
        <v>132</v>
      </c>
      <c r="M8" s="22" t="b">
        <v>0</v>
      </c>
      <c r="N8" s="23" t="b">
        <v>0</v>
      </c>
      <c r="O8" s="23" t="b">
        <v>0</v>
      </c>
      <c r="P8" s="22" t="b">
        <v>0</v>
      </c>
      <c r="Q8" s="23" t="b">
        <v>0</v>
      </c>
      <c r="R8" s="22" t="b">
        <v>1</v>
      </c>
      <c r="S8" s="22" t="b">
        <v>0</v>
      </c>
      <c r="T8" s="22" t="b">
        <v>1</v>
      </c>
      <c r="U8" s="22" t="b">
        <v>1</v>
      </c>
      <c r="V8" s="22" t="b">
        <v>1</v>
      </c>
      <c r="W8" s="22" t="b">
        <v>1</v>
      </c>
      <c r="X8" s="22" t="b">
        <v>1</v>
      </c>
      <c r="Y8" s="22" t="b">
        <v>0</v>
      </c>
      <c r="Z8" s="22" t="b">
        <v>1</v>
      </c>
      <c r="AA8" s="23" t="b">
        <v>0</v>
      </c>
      <c r="AB8" s="23" t="b">
        <v>0</v>
      </c>
      <c r="AC8" s="22" t="b">
        <v>0</v>
      </c>
      <c r="AD8" s="22" t="b">
        <v>0</v>
      </c>
      <c r="AE8" s="22" t="b">
        <v>1</v>
      </c>
    </row>
    <row r="9">
      <c r="A9" s="13" t="str">
        <f>HYPERLINK("http://www.hanbit.co.kr/store/books/look.php?p_code=B1652696754","파이썬을 활용한 머신러닝 쿡북")</f>
        <v>파이썬을 활용한 머신러닝 쿡북</v>
      </c>
      <c r="B9" s="26" t="s">
        <v>167</v>
      </c>
      <c r="C9" s="26" t="s">
        <v>168</v>
      </c>
      <c r="D9" s="16">
        <f>IFERROR(__xludf.DUMMYFUNCTION("IMPORTXML(""http://www.yes24.com/Product/Goods/78222401?scode=032&amp;OzSrank=1"", ""/html/body/div[2]/div[4]/div[2]/div[1]/span[3]/span[1]/a/em"")"),9.4)</f>
        <v>9.4</v>
      </c>
      <c r="E9" s="17">
        <v>43709.0</v>
      </c>
      <c r="F9" s="18" t="s">
        <v>54</v>
      </c>
      <c r="G9" s="20" t="s">
        <v>175</v>
      </c>
      <c r="H9" s="20">
        <v>5.0</v>
      </c>
      <c r="I9" s="18" t="s">
        <v>57</v>
      </c>
      <c r="J9" s="18" t="s">
        <v>181</v>
      </c>
      <c r="K9" s="18" t="s">
        <v>46</v>
      </c>
      <c r="L9" s="29"/>
      <c r="M9" s="22" t="b">
        <v>0</v>
      </c>
      <c r="N9" s="23" t="b">
        <v>0</v>
      </c>
      <c r="O9" s="23" t="b">
        <v>0</v>
      </c>
      <c r="P9" s="22" t="b">
        <v>1</v>
      </c>
      <c r="Q9" s="22" t="b">
        <v>1</v>
      </c>
      <c r="R9" s="22" t="b">
        <v>1</v>
      </c>
      <c r="S9" s="22" t="b">
        <v>1</v>
      </c>
      <c r="T9" s="22" t="b">
        <v>1</v>
      </c>
      <c r="U9" s="23" t="b">
        <v>0</v>
      </c>
      <c r="V9" s="22" t="b">
        <v>1</v>
      </c>
      <c r="W9" s="22" t="b">
        <v>1</v>
      </c>
      <c r="X9" s="23" t="b">
        <v>0</v>
      </c>
      <c r="Y9" s="23" t="b">
        <v>0</v>
      </c>
      <c r="Z9" s="23" t="b">
        <v>0</v>
      </c>
      <c r="AA9" s="23" t="b">
        <v>0</v>
      </c>
      <c r="AB9" s="23" t="b">
        <v>0</v>
      </c>
      <c r="AC9" s="23" t="b">
        <v>0</v>
      </c>
      <c r="AD9" s="23" t="b">
        <v>0</v>
      </c>
      <c r="AE9" s="23" t="b">
        <v>0</v>
      </c>
    </row>
    <row r="10">
      <c r="A10" s="13" t="str">
        <f>HYPERLINK("http://www.hanbit.co.kr/store/books/look.php?p_code=B8585180187","파이썬 날코딩으로 알고 짜는 딥러닝")</f>
        <v>파이썬 날코딩으로 알고 짜는 딥러닝</v>
      </c>
      <c r="B10" s="26" t="s">
        <v>193</v>
      </c>
      <c r="C10" s="26" t="s">
        <v>194</v>
      </c>
      <c r="D10" s="16">
        <f>IFERROR(__xludf.DUMMYFUNCTION("IMPORTXML(""http://www.yes24.com/Product/Goods/75732024?scode=032&amp;OzSrank=1"", ""/html/body/div[2]/div[4]/div[2]/div[1]/span[3]/span[1]/a/em"")"),9.5)</f>
        <v>9.5</v>
      </c>
      <c r="E10" s="17">
        <v>43661.0</v>
      </c>
      <c r="F10" s="18" t="s">
        <v>195</v>
      </c>
      <c r="G10" s="20" t="s">
        <v>175</v>
      </c>
      <c r="H10" s="20">
        <v>8.0</v>
      </c>
      <c r="I10" s="18" t="s">
        <v>57</v>
      </c>
      <c r="J10" s="18" t="s">
        <v>46</v>
      </c>
      <c r="K10" s="26" t="s">
        <v>196</v>
      </c>
      <c r="L10" s="21" t="s">
        <v>197</v>
      </c>
      <c r="M10" s="22" t="b">
        <v>0</v>
      </c>
      <c r="N10" s="22" t="b">
        <v>1</v>
      </c>
      <c r="O10" s="22" t="b">
        <v>0</v>
      </c>
      <c r="P10" s="22" t="b">
        <v>1</v>
      </c>
      <c r="Q10" s="22" t="b">
        <v>1</v>
      </c>
      <c r="R10" s="22" t="b">
        <v>1</v>
      </c>
      <c r="S10" s="22" t="b">
        <v>1</v>
      </c>
      <c r="T10" s="22" t="b">
        <v>1</v>
      </c>
      <c r="U10" s="22" t="b">
        <v>1</v>
      </c>
      <c r="V10" s="22" t="b">
        <v>1</v>
      </c>
      <c r="W10" s="22" t="b">
        <v>1</v>
      </c>
      <c r="X10" s="23" t="b">
        <v>0</v>
      </c>
      <c r="Y10" s="23" t="b">
        <v>0</v>
      </c>
      <c r="Z10" s="22" t="b">
        <v>1</v>
      </c>
      <c r="AA10" s="22" t="b">
        <v>0</v>
      </c>
      <c r="AB10" s="23" t="b">
        <v>0</v>
      </c>
      <c r="AC10" s="22" t="b">
        <v>0</v>
      </c>
      <c r="AD10" s="23" t="b">
        <v>0</v>
      </c>
      <c r="AE10" s="22" t="b">
        <v>1</v>
      </c>
    </row>
    <row r="11">
      <c r="A11" s="13" t="str">
        <f>HYPERLINK("http://www.hanbit.co.kr/store/books/look.php?p_code=B1294694476","김기현의 자연어 처리 딥러닝 캠프")</f>
        <v>김기현의 자연어 처리 딥러닝 캠프</v>
      </c>
      <c r="B11" s="26" t="s">
        <v>198</v>
      </c>
      <c r="C11" s="26" t="s">
        <v>199</v>
      </c>
      <c r="D11" s="16">
        <f>IFERROR(__xludf.DUMMYFUNCTION("IMPORTXML(""http://www.yes24.com/Product/Goods/74802622?scode=032&amp;OzSrank=1"", ""/html/body/div[2]/div[4]/div[2]/div[1]/span[3]/span[1]/a/em"")"),7.8)</f>
        <v>7.8</v>
      </c>
      <c r="E11" s="17">
        <v>43647.0</v>
      </c>
      <c r="F11" s="18" t="s">
        <v>43</v>
      </c>
      <c r="G11" s="20" t="s">
        <v>200</v>
      </c>
      <c r="H11" s="20">
        <v>10.0</v>
      </c>
      <c r="I11" s="18" t="s">
        <v>57</v>
      </c>
      <c r="J11" s="18" t="s">
        <v>129</v>
      </c>
      <c r="K11" s="18" t="s">
        <v>46</v>
      </c>
      <c r="L11" s="29"/>
      <c r="M11" s="22" t="b">
        <v>0</v>
      </c>
      <c r="N11" s="22" t="b">
        <v>0</v>
      </c>
      <c r="O11" s="22" t="b">
        <v>0</v>
      </c>
      <c r="P11" s="22" t="b">
        <v>1</v>
      </c>
      <c r="Q11" s="23" t="b">
        <v>0</v>
      </c>
      <c r="R11" s="22" t="b">
        <v>1</v>
      </c>
      <c r="S11" s="22" t="b">
        <v>1</v>
      </c>
      <c r="T11" s="23" t="b">
        <v>0</v>
      </c>
      <c r="U11" s="23" t="b">
        <v>0</v>
      </c>
      <c r="V11" s="22" t="b">
        <v>1</v>
      </c>
      <c r="W11" s="22" t="b">
        <v>1</v>
      </c>
      <c r="X11" s="22" t="b">
        <v>1</v>
      </c>
      <c r="Y11" s="22" t="b">
        <v>0</v>
      </c>
      <c r="Z11" s="23" t="b">
        <v>0</v>
      </c>
      <c r="AA11" s="23" t="b">
        <v>0</v>
      </c>
      <c r="AB11" s="23" t="b">
        <v>0</v>
      </c>
      <c r="AC11" s="22" t="b">
        <v>1</v>
      </c>
      <c r="AD11" s="23" t="b">
        <v>0</v>
      </c>
      <c r="AE11" s="22" t="b">
        <v>1</v>
      </c>
    </row>
    <row r="12">
      <c r="A12" s="13" t="str">
        <f>HYPERLINK("http://www.hanbit.co.kr/store/books/look.php?p_code=B7818450418","파이토치 첫걸음")</f>
        <v>파이토치 첫걸음</v>
      </c>
      <c r="B12" s="14" t="s">
        <v>201</v>
      </c>
      <c r="C12" s="26" t="s">
        <v>203</v>
      </c>
      <c r="D12" s="16">
        <f>IFERROR(__xludf.DUMMYFUNCTION("IMPORTXML(""http://www.yes24.com/Product/Goods/73741253?scode=032&amp;OzSrank=1"", ""/html/body/div[2]/div[4]/div[2]/div[1]/span[3]/span[1]/a/em"")"),9.4)</f>
        <v>9.4</v>
      </c>
      <c r="E12" s="17">
        <v>43623.0</v>
      </c>
      <c r="F12" s="18" t="s">
        <v>102</v>
      </c>
      <c r="G12" s="20" t="s">
        <v>115</v>
      </c>
      <c r="H12" s="20">
        <v>3.0</v>
      </c>
      <c r="I12" s="18" t="s">
        <v>57</v>
      </c>
      <c r="J12" s="18" t="s">
        <v>129</v>
      </c>
      <c r="K12" s="18" t="s">
        <v>46</v>
      </c>
      <c r="L12" s="21" t="s">
        <v>206</v>
      </c>
      <c r="M12" s="22" t="b">
        <v>0</v>
      </c>
      <c r="N12" s="22" t="b">
        <v>0</v>
      </c>
      <c r="O12" s="22" t="b">
        <v>0</v>
      </c>
      <c r="P12" s="22" t="b">
        <v>1</v>
      </c>
      <c r="Q12" s="23" t="b">
        <v>0</v>
      </c>
      <c r="R12" s="22" t="b">
        <v>1</v>
      </c>
      <c r="S12" s="22" t="b">
        <v>1</v>
      </c>
      <c r="T12" s="22" t="b">
        <v>1</v>
      </c>
      <c r="U12" s="22" t="b">
        <v>1</v>
      </c>
      <c r="V12" s="23" t="b">
        <v>0</v>
      </c>
      <c r="W12" s="22" t="b">
        <v>1</v>
      </c>
      <c r="X12" s="22" t="b">
        <v>1</v>
      </c>
      <c r="Y12" s="22" t="b">
        <v>0</v>
      </c>
      <c r="Z12" s="22" t="b">
        <v>1</v>
      </c>
      <c r="AA12" s="22" t="b">
        <v>0</v>
      </c>
      <c r="AB12" s="23" t="b">
        <v>0</v>
      </c>
      <c r="AC12" s="23" t="b">
        <v>0</v>
      </c>
      <c r="AD12" s="23" t="b">
        <v>0</v>
      </c>
      <c r="AE12" s="22" t="b">
        <v>1</v>
      </c>
    </row>
    <row r="13">
      <c r="A13" s="13" t="str">
        <f>HYPERLINK("http://www.hanbit.co.kr/store/books/look.php?p_code=B5750278775","파이썬 라이브러리를 활용한 머신러닝(번역개정판)")</f>
        <v>파이썬 라이브러리를 활용한 머신러닝(번역개정판)</v>
      </c>
      <c r="B13" s="26" t="s">
        <v>208</v>
      </c>
      <c r="C13" s="26" t="s">
        <v>209</v>
      </c>
      <c r="D13" s="16">
        <f>IFERROR(__xludf.DUMMYFUNCTION("IMPORTXML(""http://www.yes24.com/Product/Goods/74802622?scode=032&amp;OzSrank=1"", ""/html/body/div[2]/div[4]/div[2]/div[1]/span[3]/span[1]/a/em"")"),7.8)</f>
        <v>7.8</v>
      </c>
      <c r="E13" s="17">
        <v>43553.0</v>
      </c>
      <c r="F13" s="18" t="s">
        <v>210</v>
      </c>
      <c r="G13" s="20" t="s">
        <v>56</v>
      </c>
      <c r="H13" s="20">
        <v>6.0</v>
      </c>
      <c r="I13" s="18" t="s">
        <v>57</v>
      </c>
      <c r="J13" s="32" t="s">
        <v>211</v>
      </c>
      <c r="K13" s="18" t="s">
        <v>46</v>
      </c>
      <c r="L13" s="29"/>
      <c r="M13" s="22" t="b">
        <v>0</v>
      </c>
      <c r="N13" s="23" t="b">
        <v>0</v>
      </c>
      <c r="O13" s="23" t="b">
        <v>0</v>
      </c>
      <c r="P13" s="22" t="b">
        <v>1</v>
      </c>
      <c r="Q13" s="22" t="b">
        <v>1</v>
      </c>
      <c r="R13" s="23" t="b">
        <v>0</v>
      </c>
      <c r="S13" s="23" t="b">
        <v>0</v>
      </c>
      <c r="T13" s="22" t="b">
        <v>1</v>
      </c>
      <c r="U13" s="23" t="b">
        <v>0</v>
      </c>
      <c r="V13" s="23" t="b">
        <v>0</v>
      </c>
      <c r="W13" s="23" t="b">
        <v>0</v>
      </c>
      <c r="X13" s="23" t="b">
        <v>0</v>
      </c>
      <c r="Y13" s="23" t="b">
        <v>0</v>
      </c>
      <c r="Z13" s="23" t="b">
        <v>0</v>
      </c>
      <c r="AA13" s="23" t="b">
        <v>0</v>
      </c>
      <c r="AB13" s="23" t="b">
        <v>0</v>
      </c>
      <c r="AC13" s="23" t="b">
        <v>0</v>
      </c>
      <c r="AD13" s="23" t="b">
        <v>0</v>
      </c>
      <c r="AE13" s="23" t="b">
        <v>0</v>
      </c>
    </row>
    <row r="14">
      <c r="A14" s="13" t="str">
        <f>HYPERLINK("http://www.hanbit.co.kr/store/books/look.php?p_code=B8108682495","텐서플로를 활용한 머신러닝")</f>
        <v>텐서플로를 활용한 머신러닝</v>
      </c>
      <c r="B14" s="14" t="s">
        <v>212</v>
      </c>
      <c r="C14" s="26" t="s">
        <v>213</v>
      </c>
      <c r="D14" s="16">
        <f>IFERROR(__xludf.DUMMYFUNCTION("IMPORTXML(""http://www.yes24.com/Product/Goods/69294561?scode=032&amp;OzSrank=1"", ""/html/body/div[2]/div[4]/div[2]/div[1]/span[3]/span[1]/a/em"")"),9.8)</f>
        <v>9.8</v>
      </c>
      <c r="E14" s="17">
        <v>43497.0</v>
      </c>
      <c r="F14" s="18" t="s">
        <v>114</v>
      </c>
      <c r="G14" s="20" t="s">
        <v>115</v>
      </c>
      <c r="H14" s="20">
        <v>4.0</v>
      </c>
      <c r="I14" s="18" t="s">
        <v>57</v>
      </c>
      <c r="J14" s="28" t="s">
        <v>191</v>
      </c>
      <c r="K14" s="18"/>
      <c r="L14" s="21" t="s">
        <v>214</v>
      </c>
      <c r="M14" s="22" t="b">
        <v>0</v>
      </c>
      <c r="N14" s="23" t="b">
        <v>0</v>
      </c>
      <c r="O14" s="23" t="b">
        <v>0</v>
      </c>
      <c r="P14" s="22" t="b">
        <v>1</v>
      </c>
      <c r="Q14" s="22" t="b">
        <v>1</v>
      </c>
      <c r="R14" s="23" t="b">
        <v>0</v>
      </c>
      <c r="S14" s="23" t="b">
        <v>0</v>
      </c>
      <c r="T14" s="23" t="b">
        <v>0</v>
      </c>
      <c r="U14" s="23" t="b">
        <v>0</v>
      </c>
      <c r="V14" s="22" t="b">
        <v>1</v>
      </c>
      <c r="W14" s="22" t="b">
        <v>1</v>
      </c>
      <c r="X14" s="22" t="b">
        <v>1</v>
      </c>
      <c r="Y14" s="22" t="b">
        <v>0</v>
      </c>
      <c r="Z14" s="22" t="b">
        <v>1</v>
      </c>
      <c r="AA14" s="22" t="b">
        <v>0</v>
      </c>
      <c r="AB14" s="23" t="b">
        <v>0</v>
      </c>
      <c r="AC14" s="22" t="b">
        <v>1</v>
      </c>
      <c r="AD14" s="23" t="b">
        <v>0</v>
      </c>
      <c r="AE14" s="23" t="b">
        <v>0</v>
      </c>
    </row>
    <row r="15">
      <c r="A15" s="13" t="str">
        <f>HYPERLINK("http://www.hanbit.co.kr/store/books/look.php?p_code=B1266184916","한 권으로 끝내는 딥러닝 텐서플로")</f>
        <v>한 권으로 끝내는 딥러닝 텐서플로</v>
      </c>
      <c r="B15" s="26" t="s">
        <v>215</v>
      </c>
      <c r="C15" s="26" t="s">
        <v>216</v>
      </c>
      <c r="D15" s="16">
        <f>IFERROR(__xludf.DUMMYFUNCTION("IMPORTXML(""http://www.yes24.com/Product/Goods/66360824?scode=032&amp;OzSrank=1"", ""/html/body/div[2]/div[4]/div[2]/div[1]/span[3]/span[1]/a/em"")"),8.2)</f>
        <v>8.2</v>
      </c>
      <c r="E15" s="17">
        <v>43409.0</v>
      </c>
      <c r="F15" s="18" t="s">
        <v>102</v>
      </c>
      <c r="G15" s="20" t="s">
        <v>115</v>
      </c>
      <c r="H15" s="20">
        <v>3.0</v>
      </c>
      <c r="I15" s="18" t="s">
        <v>57</v>
      </c>
      <c r="J15" s="28" t="s">
        <v>191</v>
      </c>
      <c r="K15" s="18" t="s">
        <v>46</v>
      </c>
      <c r="L15" s="21" t="s">
        <v>217</v>
      </c>
      <c r="M15" s="22" t="b">
        <v>0</v>
      </c>
      <c r="N15" s="23" t="b">
        <v>0</v>
      </c>
      <c r="O15" s="23" t="b">
        <v>0</v>
      </c>
      <c r="P15" s="22" t="b">
        <v>1</v>
      </c>
      <c r="Q15" s="23" t="b">
        <v>0</v>
      </c>
      <c r="R15" s="22" t="b">
        <v>1</v>
      </c>
      <c r="S15" s="22" t="b">
        <v>1</v>
      </c>
      <c r="T15" s="22" t="b">
        <v>1</v>
      </c>
      <c r="U15" s="22" t="b">
        <v>1</v>
      </c>
      <c r="V15" s="22" t="b">
        <v>1</v>
      </c>
      <c r="W15" s="22" t="b">
        <v>1</v>
      </c>
      <c r="X15" s="22" t="b">
        <v>1</v>
      </c>
      <c r="Y15" s="22" t="b">
        <v>0</v>
      </c>
      <c r="Z15" s="23" t="b">
        <v>0</v>
      </c>
      <c r="AA15" s="23" t="b">
        <v>0</v>
      </c>
      <c r="AB15" s="23" t="b">
        <v>0</v>
      </c>
      <c r="AC15" s="22" t="b">
        <v>1</v>
      </c>
      <c r="AD15" s="22" t="b">
        <v>1</v>
      </c>
      <c r="AE15" s="22" t="b">
        <v>1</v>
      </c>
    </row>
    <row r="16">
      <c r="A16" s="13" t="str">
        <f>HYPERLINK("http://www.hanbit.co.kr/store/books/look.php?p_code=B8718279503","파이썬으로 배우는 머신러닝 교과서")</f>
        <v>파이썬으로 배우는 머신러닝 교과서</v>
      </c>
      <c r="B16" s="14" t="s">
        <v>218</v>
      </c>
      <c r="C16" s="26" t="s">
        <v>219</v>
      </c>
      <c r="D16" s="16">
        <f>IFERROR(__xludf.DUMMYFUNCTION("IMPORTXML(""http://www.yes24.com/Product/Goods/66317993?scode=032&amp;OzSrank=1"", ""/html/body/div[2]/div[4]/div[2]/div[1]/span[3]/span[1]/a/em"")"),8.0)</f>
        <v>8</v>
      </c>
      <c r="E16" s="17">
        <v>43405.0</v>
      </c>
      <c r="F16" s="18" t="s">
        <v>220</v>
      </c>
      <c r="G16" s="20" t="s">
        <v>56</v>
      </c>
      <c r="H16" s="20">
        <v>4.0</v>
      </c>
      <c r="I16" s="18" t="s">
        <v>57</v>
      </c>
      <c r="J16" s="18" t="s">
        <v>221</v>
      </c>
      <c r="K16" s="18" t="s">
        <v>46</v>
      </c>
      <c r="L16" s="21" t="s">
        <v>222</v>
      </c>
      <c r="M16" s="22" t="b">
        <v>1</v>
      </c>
      <c r="N16" s="22" t="b">
        <v>1</v>
      </c>
      <c r="O16" s="23" t="b">
        <v>0</v>
      </c>
      <c r="P16" s="22" t="b">
        <v>1</v>
      </c>
      <c r="Q16" s="22" t="b">
        <v>1</v>
      </c>
      <c r="R16" s="22" t="b">
        <v>1</v>
      </c>
      <c r="S16" s="22" t="b">
        <v>1</v>
      </c>
      <c r="T16" s="22" t="b">
        <v>1</v>
      </c>
      <c r="U16" s="22" t="b">
        <v>1</v>
      </c>
      <c r="V16" s="22" t="b">
        <v>1</v>
      </c>
      <c r="W16" s="23" t="b">
        <v>0</v>
      </c>
      <c r="X16" s="23" t="b">
        <v>0</v>
      </c>
      <c r="Y16" s="23" t="b">
        <v>0</v>
      </c>
      <c r="Z16" s="23" t="b">
        <v>0</v>
      </c>
      <c r="AA16" s="23" t="b">
        <v>0</v>
      </c>
      <c r="AB16" s="23" t="b">
        <v>0</v>
      </c>
      <c r="AC16" s="23" t="b">
        <v>0</v>
      </c>
      <c r="AD16" s="23" t="b">
        <v>0</v>
      </c>
      <c r="AE16" s="23" t="b">
        <v>0</v>
      </c>
    </row>
    <row r="17">
      <c r="A17" s="13" t="str">
        <f>HYPERLINK("http://www.hanbit.co.kr/store/books/look.php?p_code=B4774300045","자바를 활용한 딥러닝")</f>
        <v>자바를 활용한 딥러닝</v>
      </c>
      <c r="B17" s="14" t="s">
        <v>223</v>
      </c>
      <c r="C17" s="26" t="s">
        <v>224</v>
      </c>
      <c r="D17" s="16">
        <f>IFERROR(__xludf.DUMMYFUNCTION("IMPORTXML(""http://www.yes24.com/Product/Goods/63713122?scode=032&amp;OzSrank=1"", ""/html/body/div[2]/div[4]/div[2]/div[1]/span[3]/span[1]/a/em"")"),8.0)</f>
        <v>8</v>
      </c>
      <c r="E17" s="17">
        <v>43344.0</v>
      </c>
      <c r="F17" s="18" t="s">
        <v>114</v>
      </c>
      <c r="G17" s="20" t="s">
        <v>115</v>
      </c>
      <c r="H17" s="20">
        <v>6.0</v>
      </c>
      <c r="I17" s="18" t="s">
        <v>225</v>
      </c>
      <c r="J17" s="18" t="s">
        <v>226</v>
      </c>
      <c r="K17" s="18" t="s">
        <v>46</v>
      </c>
      <c r="L17" s="21" t="s">
        <v>227</v>
      </c>
      <c r="M17" s="22" t="b">
        <v>0</v>
      </c>
      <c r="N17" s="23" t="b">
        <v>0</v>
      </c>
      <c r="O17" s="23" t="b">
        <v>0</v>
      </c>
      <c r="P17" s="22" t="b">
        <v>1</v>
      </c>
      <c r="Q17" s="23" t="b">
        <v>0</v>
      </c>
      <c r="R17" s="23" t="b">
        <v>0</v>
      </c>
      <c r="S17" s="22" t="b">
        <v>1</v>
      </c>
      <c r="T17" s="22" t="b">
        <v>1</v>
      </c>
      <c r="U17" s="22" t="b">
        <v>1</v>
      </c>
      <c r="V17" s="23" t="b">
        <v>0</v>
      </c>
      <c r="W17" s="22" t="b">
        <v>1</v>
      </c>
      <c r="X17" s="23" t="b">
        <v>0</v>
      </c>
      <c r="Y17" s="22" t="b">
        <v>1</v>
      </c>
      <c r="Z17" s="22" t="b">
        <v>1</v>
      </c>
      <c r="AA17" s="22" t="b">
        <v>1</v>
      </c>
      <c r="AB17" s="23" t="b">
        <v>0</v>
      </c>
      <c r="AC17" s="23" t="b">
        <v>0</v>
      </c>
      <c r="AD17" s="23" t="b">
        <v>0</v>
      </c>
      <c r="AE17" s="23" t="b">
        <v>0</v>
      </c>
    </row>
    <row r="18">
      <c r="A18" s="13" t="str">
        <f>HYPERLINK("http://www.hanbit.co.kr/store/books/look.php?p_code=B2700797734","머신러닝 실무 프로젝트")</f>
        <v>머신러닝 실무 프로젝트</v>
      </c>
      <c r="B18" s="26" t="s">
        <v>232</v>
      </c>
      <c r="C18" s="26" t="s">
        <v>233</v>
      </c>
      <c r="D18" s="16">
        <f>IFERROR(__xludf.DUMMYFUNCTION("IMPORTXML(""http://www.yes24.com/Product/Goods/61198418?scode=032&amp;OzSrank=1"", ""/html/body/div[2]/div[4]/div[2]/div[1]/span[3]/span[1]/a/em"")"),8.3)</f>
        <v>8.3</v>
      </c>
      <c r="E18" s="17">
        <v>43256.0</v>
      </c>
      <c r="F18" s="18" t="s">
        <v>43</v>
      </c>
      <c r="G18" s="20" t="s">
        <v>190</v>
      </c>
      <c r="H18" s="20">
        <v>4.0</v>
      </c>
      <c r="I18" s="18" t="s">
        <v>57</v>
      </c>
      <c r="J18" s="32" t="s">
        <v>211</v>
      </c>
      <c r="K18" s="26" t="s">
        <v>234</v>
      </c>
      <c r="L18" s="21" t="s">
        <v>235</v>
      </c>
      <c r="M18" s="22" t="b">
        <v>0</v>
      </c>
      <c r="N18" s="23" t="b">
        <v>0</v>
      </c>
      <c r="O18" s="23" t="b">
        <v>0</v>
      </c>
      <c r="P18" s="22" t="b">
        <v>1</v>
      </c>
      <c r="Q18" s="22" t="b">
        <v>1</v>
      </c>
      <c r="R18" s="22" t="b">
        <v>1</v>
      </c>
      <c r="S18" s="22" t="b">
        <v>1</v>
      </c>
      <c r="T18" s="22" t="b">
        <v>1</v>
      </c>
      <c r="U18" s="22" t="b">
        <v>1</v>
      </c>
      <c r="V18" s="22" t="b">
        <v>1</v>
      </c>
      <c r="W18" s="22" t="b">
        <v>1</v>
      </c>
      <c r="X18" s="22" t="b">
        <v>1</v>
      </c>
      <c r="Y18" s="22" t="b">
        <v>0</v>
      </c>
      <c r="Z18" s="22" t="b">
        <v>1</v>
      </c>
      <c r="AA18" s="22" t="b">
        <v>0</v>
      </c>
      <c r="AB18" s="23" t="b">
        <v>0</v>
      </c>
      <c r="AC18" s="23" t="b">
        <v>0</v>
      </c>
      <c r="AD18" s="23" t="b">
        <v>0</v>
      </c>
      <c r="AE18" s="23" t="b">
        <v>0</v>
      </c>
    </row>
    <row r="19">
      <c r="A19" s="13" t="str">
        <f>HYPERLINK("http://www.hanbit.co.kr/store/books/look.php?p_code=B3863756314","아무것도 모르고 시작하는 인공지능 첫걸음")</f>
        <v>아무것도 모르고 시작하는 인공지능 첫걸음</v>
      </c>
      <c r="B19" s="26" t="s">
        <v>236</v>
      </c>
      <c r="C19" s="26" t="s">
        <v>237</v>
      </c>
      <c r="D19" s="16">
        <f>IFERROR(__xludf.DUMMYFUNCTION("IMPORTXML(""http://www.yes24.com/Product/Goods/61198496?scode=032&amp;OzSrank=1"", ""/html/body/div[2]/div[4]/div[2]/div[1]/span[3]/span[1]/a/em"")"),8.7)</f>
        <v>8.7</v>
      </c>
      <c r="E19" s="33">
        <v>43252.0</v>
      </c>
      <c r="F19" s="18" t="s">
        <v>46</v>
      </c>
      <c r="G19" s="20" t="s">
        <v>56</v>
      </c>
      <c r="H19" s="20">
        <v>1.0</v>
      </c>
      <c r="I19" s="18" t="s">
        <v>46</v>
      </c>
      <c r="J19" s="18" t="s">
        <v>46</v>
      </c>
      <c r="K19" s="18" t="s">
        <v>46</v>
      </c>
      <c r="L19" s="29"/>
      <c r="M19" s="22" t="b">
        <v>0</v>
      </c>
      <c r="N19" s="23" t="b">
        <v>0</v>
      </c>
      <c r="O19" s="23" t="b">
        <v>0</v>
      </c>
      <c r="P19" s="22" t="b">
        <v>1</v>
      </c>
      <c r="Q19" s="23" t="b">
        <v>0</v>
      </c>
      <c r="R19" s="23" t="b">
        <v>0</v>
      </c>
      <c r="S19" s="23" t="b">
        <v>0</v>
      </c>
      <c r="T19" s="22" t="b">
        <v>1</v>
      </c>
      <c r="U19" s="22" t="b">
        <v>1</v>
      </c>
      <c r="V19" s="23" t="b">
        <v>0</v>
      </c>
      <c r="W19" s="23" t="b">
        <v>0</v>
      </c>
      <c r="X19" s="22" t="b">
        <v>1</v>
      </c>
      <c r="Y19" s="23" t="b">
        <v>0</v>
      </c>
      <c r="Z19" s="23" t="b">
        <v>0</v>
      </c>
      <c r="AA19" s="23" t="b">
        <v>0</v>
      </c>
      <c r="AB19" s="23" t="b">
        <v>0</v>
      </c>
      <c r="AC19" s="23" t="b">
        <v>0</v>
      </c>
      <c r="AD19" s="23" t="b">
        <v>0</v>
      </c>
      <c r="AE19" s="23" t="b">
        <v>0</v>
      </c>
    </row>
    <row r="20">
      <c r="A20" s="13" t="str">
        <f>HYPERLINK("http://www.hanbit.co.kr/store/books/look.php?p_code=B2658309536","러닝 텐서플로")</f>
        <v>러닝 텐서플로</v>
      </c>
      <c r="B20" s="26" t="s">
        <v>240</v>
      </c>
      <c r="C20" s="26" t="s">
        <v>242</v>
      </c>
      <c r="D20" s="16">
        <f>IFERROR(__xludf.DUMMYFUNCTION("IMPORTXML(""http://www.yes24.com/Product/Goods/60506589?scode=032&amp;OzSrank=3"", ""/html/body/div[2]/div[4]/div[2]/div[1]/span[3]/span[1]/a/em"")"),8.3)</f>
        <v>8.3</v>
      </c>
      <c r="E20" s="17">
        <v>43224.0</v>
      </c>
      <c r="F20" s="18" t="s">
        <v>102</v>
      </c>
      <c r="G20" s="20" t="s">
        <v>190</v>
      </c>
      <c r="H20" s="20">
        <v>3.0</v>
      </c>
      <c r="I20" s="18" t="s">
        <v>57</v>
      </c>
      <c r="J20" s="18" t="s">
        <v>244</v>
      </c>
      <c r="K20" s="18" t="s">
        <v>46</v>
      </c>
      <c r="L20" s="29"/>
      <c r="M20" s="22" t="b">
        <v>0</v>
      </c>
      <c r="N20" s="23" t="b">
        <v>0</v>
      </c>
      <c r="O20" s="23" t="b">
        <v>0</v>
      </c>
      <c r="P20" s="22" t="b">
        <v>1</v>
      </c>
      <c r="Q20" s="23" t="b">
        <v>0</v>
      </c>
      <c r="R20" s="22" t="b">
        <v>1</v>
      </c>
      <c r="S20" s="22" t="b">
        <v>1</v>
      </c>
      <c r="T20" s="22" t="b">
        <v>1</v>
      </c>
      <c r="U20" s="22" t="b">
        <v>1</v>
      </c>
      <c r="V20" s="22" t="b">
        <v>1</v>
      </c>
      <c r="W20" s="22" t="b">
        <v>1</v>
      </c>
      <c r="X20" s="23" t="b">
        <v>0</v>
      </c>
      <c r="Y20" s="23" t="b">
        <v>0</v>
      </c>
      <c r="Z20" s="23" t="b">
        <v>0</v>
      </c>
      <c r="AA20" s="23" t="b">
        <v>0</v>
      </c>
      <c r="AB20" s="23" t="b">
        <v>0</v>
      </c>
      <c r="AC20" s="22" t="b">
        <v>0</v>
      </c>
      <c r="AD20" s="22" t="b">
        <v>0</v>
      </c>
      <c r="AE20" s="23" t="b">
        <v>0</v>
      </c>
    </row>
    <row r="21">
      <c r="A21" s="13" t="str">
        <f>HYPERLINK("http://www.hanbit.co.kr/store/books/look.php?p_code=B9267655530","핸즈온 머신러닝")</f>
        <v>핸즈온 머신러닝</v>
      </c>
      <c r="B21" s="14" t="s">
        <v>245</v>
      </c>
      <c r="C21" s="15" t="s">
        <v>246</v>
      </c>
      <c r="D21" s="16">
        <f>IFERROR(__xludf.DUMMYFUNCTION("IMPORTXML(""http://www.yes24.com/Product/Goods/59878826?scode=032&amp;OzSrank=1"", ""/html/body/div[2]/div[4]/div[2]/div[1]/span[3]/span[1]/a/em"")"),9.6)</f>
        <v>9.6</v>
      </c>
      <c r="E21" s="17">
        <v>43217.0</v>
      </c>
      <c r="F21" s="18" t="s">
        <v>102</v>
      </c>
      <c r="G21" s="20" t="s">
        <v>190</v>
      </c>
      <c r="H21" s="20">
        <v>8.0</v>
      </c>
      <c r="I21" s="18" t="s">
        <v>57</v>
      </c>
      <c r="J21" s="18" t="s">
        <v>247</v>
      </c>
      <c r="K21" s="18" t="s">
        <v>46</v>
      </c>
      <c r="L21" s="21" t="s">
        <v>248</v>
      </c>
      <c r="M21" s="22" t="b">
        <v>0</v>
      </c>
      <c r="N21" s="23" t="b">
        <v>0</v>
      </c>
      <c r="O21" s="23" t="b">
        <v>0</v>
      </c>
      <c r="P21" s="22" t="b">
        <v>1</v>
      </c>
      <c r="Q21" s="23" t="b">
        <v>0</v>
      </c>
      <c r="R21" s="22" t="b">
        <v>1</v>
      </c>
      <c r="S21" s="22" t="b">
        <v>1</v>
      </c>
      <c r="T21" s="22" t="b">
        <v>1</v>
      </c>
      <c r="U21" s="22" t="b">
        <v>1</v>
      </c>
      <c r="V21" s="22" t="b">
        <v>1</v>
      </c>
      <c r="W21" s="22" t="b">
        <v>1</v>
      </c>
      <c r="X21" s="22" t="b">
        <v>1</v>
      </c>
      <c r="Y21" s="22" t="b">
        <v>0</v>
      </c>
      <c r="Z21" s="22" t="b">
        <v>1</v>
      </c>
      <c r="AA21" s="22" t="b">
        <v>1</v>
      </c>
      <c r="AB21" s="23" t="b">
        <v>0</v>
      </c>
      <c r="AC21" s="22" t="b">
        <v>1</v>
      </c>
      <c r="AD21" s="23" t="b">
        <v>0</v>
      </c>
      <c r="AE21" s="23" t="b">
        <v>0</v>
      </c>
    </row>
    <row r="22">
      <c r="A22" s="13" t="str">
        <f>HYPERLINK("http://www.hanbit.co.kr/store/books/look.php?p_code=B5128867520","딥러닝의 정석")</f>
        <v>딥러닝의 정석</v>
      </c>
      <c r="B22" s="26" t="s">
        <v>238</v>
      </c>
      <c r="C22" s="26" t="s">
        <v>239</v>
      </c>
      <c r="D22" s="16">
        <f>IFERROR(__xludf.DUMMYFUNCTION("IMPORTXML(""http://www.yes24.com/Product/Goods/58707156?scode=032&amp;OzSrank=1"", ""/html/body/div[2]/div[4]/div[2]/div[1]/span[3]/span[1]/a/em"")"),8.2)</f>
        <v>8.2</v>
      </c>
      <c r="E22" s="17">
        <v>43157.0</v>
      </c>
      <c r="F22" s="18" t="s">
        <v>102</v>
      </c>
      <c r="G22" s="20" t="s">
        <v>190</v>
      </c>
      <c r="H22" s="20">
        <v>8.0</v>
      </c>
      <c r="I22" s="18" t="s">
        <v>57</v>
      </c>
      <c r="J22" s="28" t="s">
        <v>191</v>
      </c>
      <c r="K22" s="18" t="s">
        <v>46</v>
      </c>
      <c r="L22" s="21" t="s">
        <v>243</v>
      </c>
      <c r="M22" s="22" t="b">
        <v>0</v>
      </c>
      <c r="N22" s="23" t="b">
        <v>0</v>
      </c>
      <c r="O22" s="23" t="b">
        <v>0</v>
      </c>
      <c r="P22" s="22" t="b">
        <v>1</v>
      </c>
      <c r="Q22" s="23" t="b">
        <v>0</v>
      </c>
      <c r="R22" s="22" t="b">
        <v>1</v>
      </c>
      <c r="S22" s="22" t="b">
        <v>1</v>
      </c>
      <c r="T22" s="22" t="b">
        <v>1</v>
      </c>
      <c r="U22" s="23" t="b">
        <v>0</v>
      </c>
      <c r="V22" s="22" t="b">
        <v>1</v>
      </c>
      <c r="W22" s="22" t="b">
        <v>1</v>
      </c>
      <c r="X22" s="22" t="b">
        <v>1</v>
      </c>
      <c r="Y22" s="23" t="b">
        <v>0</v>
      </c>
      <c r="Z22" s="22" t="b">
        <v>1</v>
      </c>
      <c r="AA22" s="22" t="b">
        <v>0</v>
      </c>
      <c r="AB22" s="23" t="b">
        <v>0</v>
      </c>
      <c r="AC22" s="22" t="b">
        <v>1</v>
      </c>
      <c r="AD22" s="23" t="b">
        <v>0</v>
      </c>
      <c r="AE22" s="23" t="b">
        <v>0</v>
      </c>
    </row>
    <row r="23">
      <c r="A23" s="13" t="str">
        <f>HYPERLINK("http://www.hanbit.co.kr/store/books/look.php?p_code=B6703128448","처음 배우는 딥러닝 수학")</f>
        <v>처음 배우는 딥러닝 수학</v>
      </c>
      <c r="B23" s="26" t="s">
        <v>249</v>
      </c>
      <c r="C23" s="26" t="s">
        <v>250</v>
      </c>
      <c r="D23" s="16">
        <f>IFERROR(__xludf.DUMMYFUNCTION("IMPORTXML(""http://www.yes24.com/Product/Goods/58137037?scode=032&amp;OzSrank=1"", ""/html/body/div[2]/div[4]/div[2]/div[1]/span[3]/span[1]/a/em"")"),9.2)</f>
        <v>9.2</v>
      </c>
      <c r="E23" s="17">
        <v>43132.0</v>
      </c>
      <c r="F23" s="18" t="s">
        <v>54</v>
      </c>
      <c r="G23" s="20" t="s">
        <v>115</v>
      </c>
      <c r="H23" s="20">
        <v>4.0</v>
      </c>
      <c r="I23" s="18" t="s">
        <v>46</v>
      </c>
      <c r="J23" s="18" t="s">
        <v>251</v>
      </c>
      <c r="K23" s="18" t="s">
        <v>46</v>
      </c>
      <c r="L23" s="21" t="s">
        <v>252</v>
      </c>
      <c r="M23" s="22" t="b">
        <v>0</v>
      </c>
      <c r="N23" s="22" t="b">
        <v>1</v>
      </c>
      <c r="O23" s="22" t="b">
        <v>1</v>
      </c>
      <c r="P23" s="22" t="b">
        <v>1</v>
      </c>
      <c r="Q23" s="23" t="b">
        <v>0</v>
      </c>
      <c r="R23" s="22" t="b">
        <v>1</v>
      </c>
      <c r="S23" s="22" t="b">
        <v>1</v>
      </c>
      <c r="T23" s="22" t="b">
        <v>1</v>
      </c>
      <c r="U23" s="23" t="b">
        <v>0</v>
      </c>
      <c r="V23" s="22" t="b">
        <v>1</v>
      </c>
      <c r="W23" s="23" t="b">
        <v>0</v>
      </c>
      <c r="X23" s="23" t="b">
        <v>0</v>
      </c>
      <c r="Y23" s="23" t="b">
        <v>0</v>
      </c>
      <c r="Z23" s="23" t="b">
        <v>0</v>
      </c>
      <c r="AA23" s="23" t="b">
        <v>0</v>
      </c>
      <c r="AB23" s="23" t="b">
        <v>0</v>
      </c>
      <c r="AC23" s="23" t="b">
        <v>0</v>
      </c>
      <c r="AD23" s="23" t="b">
        <v>0</v>
      </c>
      <c r="AE23" s="23" t="b">
        <v>0</v>
      </c>
    </row>
    <row r="24">
      <c r="A24" s="13" t="str">
        <f>HYPERLINK("http://www.hanbit.co.kr/store/books/look.php?p_code=B6313947129","코딩셰프의 3분 딥러닝, 케라스맛")</f>
        <v>코딩셰프의 3분 딥러닝, 케라스맛</v>
      </c>
      <c r="B24" s="25" t="s">
        <v>253</v>
      </c>
      <c r="C24" s="26" t="s">
        <v>254</v>
      </c>
      <c r="D24" s="16">
        <f>IFERROR(__xludf.DUMMYFUNCTION("IMPORTXML(""http://www.yes24.com/Product/Goods/57617933?scode=032&amp;OzSrank=1"", ""/html/body/div[2]/div[4]/div[2]/div[1]/span[3]/span[1]/a/em"")"),8.3)</f>
        <v>8.3</v>
      </c>
      <c r="E24" s="17">
        <v>43101.0</v>
      </c>
      <c r="F24" s="18" t="s">
        <v>102</v>
      </c>
      <c r="G24" s="20" t="s">
        <v>56</v>
      </c>
      <c r="H24" s="20">
        <v>3.0</v>
      </c>
      <c r="I24" s="18" t="s">
        <v>57</v>
      </c>
      <c r="J24" s="28" t="s">
        <v>255</v>
      </c>
      <c r="K24" s="26" t="s">
        <v>256</v>
      </c>
      <c r="L24" s="21" t="s">
        <v>257</v>
      </c>
      <c r="M24" s="22" t="b">
        <v>0</v>
      </c>
      <c r="N24" s="22" t="b">
        <v>0</v>
      </c>
      <c r="O24" s="22" t="b">
        <v>0</v>
      </c>
      <c r="P24" s="22" t="b">
        <v>1</v>
      </c>
      <c r="Q24" s="34" t="b">
        <v>0</v>
      </c>
      <c r="R24" s="23" t="b">
        <v>0</v>
      </c>
      <c r="S24" s="23" t="b">
        <v>0</v>
      </c>
      <c r="T24" s="22" t="b">
        <v>1</v>
      </c>
      <c r="U24" s="22" t="b">
        <v>1</v>
      </c>
      <c r="V24" s="22" t="b">
        <v>1</v>
      </c>
      <c r="W24" s="22" t="b">
        <v>1</v>
      </c>
      <c r="X24" s="23" t="b">
        <v>0</v>
      </c>
      <c r="Y24" s="23" t="b">
        <v>0</v>
      </c>
      <c r="Z24" s="22" t="b">
        <v>1</v>
      </c>
      <c r="AA24" s="22" t="b">
        <v>0</v>
      </c>
      <c r="AB24" s="22" t="b">
        <v>1</v>
      </c>
      <c r="AC24" s="23" t="b">
        <v>0</v>
      </c>
      <c r="AD24" s="23" t="b">
        <v>0</v>
      </c>
      <c r="AE24" s="22" t="b">
        <v>1</v>
      </c>
    </row>
    <row r="25">
      <c r="A25" s="13" t="str">
        <f>HYPERLINK("http://www.hanbit.co.kr/store/books/look.php?p_code=B9929859785","강화학습 첫걸음")</f>
        <v>강화학습 첫걸음</v>
      </c>
      <c r="B25" s="26" t="s">
        <v>187</v>
      </c>
      <c r="C25" s="26" t="s">
        <v>188</v>
      </c>
      <c r="D25" s="16">
        <f>IFERROR(__xludf.DUMMYFUNCTION("IMPORTXML(""http://www.yes24.com/Product/Goods/57617908?scode=032&amp;OzSrank=1"", ""/html/body/div[2]/div[4]/div[2]/div[1]/span[3]/span[1]/a/em"")"),8.6)</f>
        <v>8.6</v>
      </c>
      <c r="E25" s="17">
        <v>43091.0</v>
      </c>
      <c r="F25" s="18" t="s">
        <v>189</v>
      </c>
      <c r="G25" s="20" t="s">
        <v>190</v>
      </c>
      <c r="H25" s="20">
        <v>5.0</v>
      </c>
      <c r="I25" s="18" t="s">
        <v>57</v>
      </c>
      <c r="J25" s="18" t="s">
        <v>191</v>
      </c>
      <c r="K25" s="26" t="s">
        <v>192</v>
      </c>
      <c r="L25" s="29"/>
      <c r="M25" s="22" t="b">
        <v>0</v>
      </c>
      <c r="N25" s="23" t="b">
        <v>0</v>
      </c>
      <c r="O25" s="23" t="b">
        <v>0</v>
      </c>
      <c r="P25" s="22" t="b">
        <v>1</v>
      </c>
      <c r="Q25" s="23" t="b">
        <v>0</v>
      </c>
      <c r="R25" s="22" t="b">
        <v>1</v>
      </c>
      <c r="S25" s="22" t="b">
        <v>0</v>
      </c>
      <c r="T25" s="22" t="b">
        <v>0</v>
      </c>
      <c r="U25" s="22" t="b">
        <v>0</v>
      </c>
      <c r="V25" s="23" t="b">
        <v>0</v>
      </c>
      <c r="W25" s="22" t="b">
        <v>1</v>
      </c>
      <c r="X25" s="22" t="b">
        <v>1</v>
      </c>
      <c r="Y25" s="22" t="b">
        <v>0</v>
      </c>
      <c r="Z25" s="23" t="b">
        <v>0</v>
      </c>
      <c r="AA25" s="23" t="b">
        <v>0</v>
      </c>
      <c r="AB25" s="22" t="b">
        <v>0</v>
      </c>
      <c r="AC25" s="22" t="b">
        <v>1</v>
      </c>
      <c r="AD25" s="22" t="b">
        <v>1</v>
      </c>
      <c r="AE25" s="23" t="b">
        <v>0</v>
      </c>
    </row>
    <row r="26">
      <c r="A26" s="13" t="str">
        <f>HYPERLINK("http://www.hanbit.co.kr/store/books/look.php?p_code=B8660115730","처음 배우는 머신러닝")</f>
        <v>처음 배우는 머신러닝</v>
      </c>
      <c r="B26" s="14" t="s">
        <v>258</v>
      </c>
      <c r="C26" s="26" t="s">
        <v>259</v>
      </c>
      <c r="D26" s="16">
        <f>IFERROR(__xludf.DUMMYFUNCTION("IMPORTXML(""http://www.yes24.com/Product/Goods/48700290?scode=032&amp;OzSrank=1"", ""/html/body/div[2]/div[4]/div[2]/div[1]/span[3]/span[1]/a/em"")"),9.4)</f>
        <v>9.4</v>
      </c>
      <c r="E26" s="17">
        <v>43009.0</v>
      </c>
      <c r="F26" s="18" t="s">
        <v>102</v>
      </c>
      <c r="G26" s="20" t="s">
        <v>56</v>
      </c>
      <c r="H26" s="20">
        <v>6.0</v>
      </c>
      <c r="I26" s="18" t="s">
        <v>57</v>
      </c>
      <c r="J26" s="18" t="s">
        <v>247</v>
      </c>
      <c r="K26" s="26" t="s">
        <v>260</v>
      </c>
      <c r="L26" s="21" t="s">
        <v>261</v>
      </c>
      <c r="M26" s="22" t="b">
        <v>0</v>
      </c>
      <c r="N26" s="23" t="b">
        <v>0</v>
      </c>
      <c r="O26" s="23" t="b">
        <v>0</v>
      </c>
      <c r="P26" s="22" t="b">
        <v>1</v>
      </c>
      <c r="Q26" s="22" t="b">
        <v>1</v>
      </c>
      <c r="R26" s="22" t="b">
        <v>1</v>
      </c>
      <c r="S26" s="23" t="b">
        <v>0</v>
      </c>
      <c r="T26" s="22" t="b">
        <v>1</v>
      </c>
      <c r="U26" s="22" t="b">
        <v>1</v>
      </c>
      <c r="V26" s="22" t="b">
        <v>1</v>
      </c>
      <c r="W26" s="22" t="b">
        <v>1</v>
      </c>
      <c r="X26" s="23" t="b">
        <v>0</v>
      </c>
      <c r="Y26" s="23" t="b">
        <v>0</v>
      </c>
      <c r="Z26" s="23" t="b">
        <v>0</v>
      </c>
      <c r="AA26" s="23" t="b">
        <v>0</v>
      </c>
      <c r="AB26" s="23" t="b">
        <v>0</v>
      </c>
      <c r="AC26" s="23" t="b">
        <v>0</v>
      </c>
      <c r="AD26" s="23" t="b">
        <v>0</v>
      </c>
      <c r="AE26" s="23" t="b">
        <v>0</v>
      </c>
    </row>
    <row r="27">
      <c r="A27" s="13" t="str">
        <f>HYPERLINK("http://www.hanbit.co.kr/store/books/look.php?p_code=B7257101308","골빈해커의 3분 딥러닝")</f>
        <v>골빈해커의 3분 딥러닝</v>
      </c>
      <c r="B27" s="14" t="s">
        <v>202</v>
      </c>
      <c r="C27" s="26" t="s">
        <v>204</v>
      </c>
      <c r="D27" s="16">
        <f>IFERROR(__xludf.DUMMYFUNCTION("IMPORTXML(""http://www.yes24.com/Product/Goods/49853812?scode=032&amp;OzSrank=1"", ""/html/body/div[2]/div[4]/div[2]/div[1]/span[3]/span[1]/a/em"")"),8.5)</f>
        <v>8.5</v>
      </c>
      <c r="E27" s="17">
        <v>43003.0</v>
      </c>
      <c r="F27" s="18" t="s">
        <v>102</v>
      </c>
      <c r="G27" s="20" t="s">
        <v>56</v>
      </c>
      <c r="H27" s="20">
        <v>4.0</v>
      </c>
      <c r="I27" s="18" t="s">
        <v>57</v>
      </c>
      <c r="J27" s="28" t="s">
        <v>191</v>
      </c>
      <c r="K27" s="26" t="s">
        <v>205</v>
      </c>
      <c r="L27" s="21" t="s">
        <v>207</v>
      </c>
      <c r="M27" s="22" t="b">
        <v>0</v>
      </c>
      <c r="N27" s="23" t="b">
        <v>0</v>
      </c>
      <c r="O27" s="23" t="b">
        <v>0</v>
      </c>
      <c r="P27" s="22" t="b">
        <v>1</v>
      </c>
      <c r="Q27" s="23" t="b">
        <v>0</v>
      </c>
      <c r="R27" s="23" t="b">
        <v>0</v>
      </c>
      <c r="S27" s="23" t="b">
        <v>0</v>
      </c>
      <c r="T27" s="22" t="b">
        <v>1</v>
      </c>
      <c r="U27" s="22" t="b">
        <v>1</v>
      </c>
      <c r="V27" s="22" t="b">
        <v>1</v>
      </c>
      <c r="W27" s="22" t="b">
        <v>1</v>
      </c>
      <c r="X27" s="22" t="b">
        <v>1</v>
      </c>
      <c r="Y27" s="23" t="b">
        <v>0</v>
      </c>
      <c r="Z27" s="22" t="b">
        <v>1</v>
      </c>
      <c r="AA27" s="22" t="b">
        <v>0</v>
      </c>
      <c r="AB27" s="23" t="b">
        <v>0</v>
      </c>
      <c r="AC27" s="23" t="b">
        <v>0</v>
      </c>
      <c r="AD27" s="23" t="b">
        <v>0</v>
      </c>
      <c r="AE27" s="22" t="b">
        <v>1</v>
      </c>
    </row>
    <row r="28">
      <c r="A28" s="13" t="str">
        <f>HYPERLINK("http://www.hanbit.co.kr/store/books/look.php?p_code=B1908490055","처음 배우는 인공지능")</f>
        <v>처음 배우는 인공지능</v>
      </c>
      <c r="B28" s="14" t="s">
        <v>262</v>
      </c>
      <c r="C28" s="26" t="s">
        <v>263</v>
      </c>
      <c r="D28" s="16">
        <f>IFERROR(__xludf.DUMMYFUNCTION("IMPORTXML(""http://www.yes24.com/Product/Goods/41226099?scode=032&amp;OzSrank=1"", ""/html/body/div[2]/div[4]/div[2]/div[1]/span[3]/span[1]/a/em"")"),7.9)</f>
        <v>7.9</v>
      </c>
      <c r="E28" s="17">
        <v>42887.0</v>
      </c>
      <c r="F28" s="18" t="s">
        <v>114</v>
      </c>
      <c r="G28" s="20" t="s">
        <v>56</v>
      </c>
      <c r="H28" s="20">
        <v>2.0</v>
      </c>
      <c r="I28" s="18" t="s">
        <v>57</v>
      </c>
      <c r="J28" s="28" t="s">
        <v>191</v>
      </c>
      <c r="K28" s="18" t="s">
        <v>46</v>
      </c>
      <c r="L28" s="21" t="s">
        <v>264</v>
      </c>
      <c r="M28" s="22" t="b">
        <v>0</v>
      </c>
      <c r="N28" s="23" t="b">
        <v>0</v>
      </c>
      <c r="O28" s="23" t="b">
        <v>0</v>
      </c>
      <c r="P28" s="22" t="b">
        <v>1</v>
      </c>
      <c r="Q28" s="22" t="b">
        <v>1</v>
      </c>
      <c r="R28" s="23" t="b">
        <v>0</v>
      </c>
      <c r="S28" s="23" t="b">
        <v>0</v>
      </c>
      <c r="T28" s="22" t="b">
        <v>1</v>
      </c>
      <c r="U28" s="22" t="b">
        <v>1</v>
      </c>
      <c r="V28" s="22" t="b">
        <v>1</v>
      </c>
      <c r="W28" s="22" t="b">
        <v>1</v>
      </c>
      <c r="X28" s="22" t="b">
        <v>1</v>
      </c>
      <c r="Y28" s="22" t="b">
        <v>1</v>
      </c>
      <c r="Z28" s="22" t="b">
        <v>1</v>
      </c>
      <c r="AA28" s="22" t="b">
        <v>0</v>
      </c>
      <c r="AB28" s="23" t="b">
        <v>0</v>
      </c>
      <c r="AC28" s="23" t="b">
        <v>0</v>
      </c>
      <c r="AD28" s="23" t="b">
        <v>0</v>
      </c>
      <c r="AE28" s="22" t="b">
        <v>1</v>
      </c>
    </row>
    <row r="29">
      <c r="A29" s="13" t="str">
        <f>HYPERLINK("http://www.hanbit.co.kr/store/books/look.php?p_code=B1910379076","신경망 첫걸음")</f>
        <v>신경망 첫걸음</v>
      </c>
      <c r="B29" s="35" t="s">
        <v>265</v>
      </c>
      <c r="C29" s="26" t="s">
        <v>266</v>
      </c>
      <c r="D29" s="16">
        <f>IFERROR(__xludf.DUMMYFUNCTION("IMPORTXML(""http://www.yes24.com/Product/Goods/37883845?scode=032&amp;OzSrank=1"", ""/html/body/div[2]/div[4]/div[2]/div[1]/span[3]/span[1]/a/em"")"),9.1)</f>
        <v>9.1</v>
      </c>
      <c r="E29" s="17">
        <v>42828.0</v>
      </c>
      <c r="F29" s="18" t="s">
        <v>54</v>
      </c>
      <c r="G29" s="20" t="s">
        <v>56</v>
      </c>
      <c r="H29" s="20">
        <v>2.0</v>
      </c>
      <c r="I29" s="18" t="s">
        <v>57</v>
      </c>
      <c r="J29" s="18" t="s">
        <v>46</v>
      </c>
      <c r="K29" s="18" t="s">
        <v>46</v>
      </c>
      <c r="L29" s="29"/>
      <c r="M29" s="22" t="b">
        <v>1</v>
      </c>
      <c r="N29" s="22" t="b">
        <v>1</v>
      </c>
      <c r="O29" s="23" t="b">
        <v>0</v>
      </c>
      <c r="P29" s="22" t="b">
        <v>1</v>
      </c>
      <c r="Q29" s="22" t="b">
        <v>1</v>
      </c>
      <c r="R29" s="22" t="b">
        <v>1</v>
      </c>
      <c r="S29" s="22" t="b">
        <v>1</v>
      </c>
      <c r="T29" s="22" t="b">
        <v>1</v>
      </c>
      <c r="U29" s="22" t="b">
        <v>1</v>
      </c>
      <c r="V29" s="23" t="b">
        <v>0</v>
      </c>
      <c r="W29" s="23" t="b">
        <v>0</v>
      </c>
      <c r="X29" s="23" t="b">
        <v>0</v>
      </c>
      <c r="Y29" s="23" t="b">
        <v>0</v>
      </c>
      <c r="Z29" s="23" t="b">
        <v>0</v>
      </c>
      <c r="AA29" s="23" t="b">
        <v>0</v>
      </c>
      <c r="AB29" s="23" t="b">
        <v>0</v>
      </c>
      <c r="AC29" s="23" t="b">
        <v>0</v>
      </c>
      <c r="AD29" s="23" t="b">
        <v>0</v>
      </c>
      <c r="AE29" s="23" t="b">
        <v>0</v>
      </c>
    </row>
    <row r="30">
      <c r="A30" s="13" t="str">
        <f>HYPERLINK("http://www.hanbit.co.kr/store/books/look.php?p_code=B4370590649","딥러닝 첫걸음")</f>
        <v>딥러닝 첫걸음</v>
      </c>
      <c r="B30" s="26" t="s">
        <v>228</v>
      </c>
      <c r="C30" s="26" t="s">
        <v>229</v>
      </c>
      <c r="D30" s="16">
        <f>IFERROR(__xludf.DUMMYFUNCTION("IMPORTXML(""http://www.yes24.com/Product/Goods/34958995?scode=032&amp;OzSrank=1"", ""/html/body/div[2]/div[4]/div[2]/div[1]/span[3]/span[1]/a/em"")"),8.1)</f>
        <v>8.1</v>
      </c>
      <c r="E30" s="17">
        <v>42734.0</v>
      </c>
      <c r="F30" s="18" t="s">
        <v>54</v>
      </c>
      <c r="G30" s="20" t="s">
        <v>115</v>
      </c>
      <c r="H30" s="20">
        <v>3.0</v>
      </c>
      <c r="I30" s="18" t="s">
        <v>230</v>
      </c>
      <c r="J30" s="18" t="s">
        <v>46</v>
      </c>
      <c r="K30" s="18" t="s">
        <v>46</v>
      </c>
      <c r="L30" s="21" t="s">
        <v>231</v>
      </c>
      <c r="M30" s="22" t="b">
        <v>0</v>
      </c>
      <c r="N30" s="23" t="b">
        <v>0</v>
      </c>
      <c r="O30" s="23" t="b">
        <v>0</v>
      </c>
      <c r="P30" s="22" t="b">
        <v>1</v>
      </c>
      <c r="Q30" s="23" t="b">
        <v>0</v>
      </c>
      <c r="R30" s="23" t="b">
        <v>0</v>
      </c>
      <c r="S30" s="22" t="b">
        <v>1</v>
      </c>
      <c r="T30" s="22" t="b">
        <v>1</v>
      </c>
      <c r="U30" s="22" t="b">
        <v>1</v>
      </c>
      <c r="V30" s="22" t="b">
        <v>1</v>
      </c>
      <c r="W30" s="23" t="b">
        <v>0</v>
      </c>
      <c r="X30" s="23" t="b">
        <v>0</v>
      </c>
      <c r="Y30" s="23" t="b">
        <v>0</v>
      </c>
      <c r="Z30" s="23" t="b">
        <v>0</v>
      </c>
      <c r="AA30" s="23" t="b">
        <v>0</v>
      </c>
      <c r="AB30" s="23" t="b">
        <v>0</v>
      </c>
      <c r="AC30" s="23" t="b">
        <v>0</v>
      </c>
      <c r="AD30" s="23" t="b">
        <v>0</v>
      </c>
      <c r="AE30" s="23" t="b">
        <v>0</v>
      </c>
    </row>
    <row r="31">
      <c r="A31" s="13" t="str">
        <f>HYPERLINK("http://www.hanbit.co.kr/store/books/look.php?p_code=B3286570432","텐서플로 첫걸음")</f>
        <v>텐서플로 첫걸음</v>
      </c>
      <c r="B31" s="26" t="s">
        <v>267</v>
      </c>
      <c r="C31" s="26" t="s">
        <v>268</v>
      </c>
      <c r="D31" s="16">
        <f>IFERROR(__xludf.DUMMYFUNCTION("IMPORTXML(""http://www.yes24.com/Product/Goods/30547754?scode=032&amp;OzSrank=1"", ""/html/body/div[2]/div[4]/div[2]/div[1]/span[3]/span[1]/a/em"")"),8.3)</f>
        <v>8.3</v>
      </c>
      <c r="E31" s="17">
        <v>42611.0</v>
      </c>
      <c r="F31" s="18" t="s">
        <v>54</v>
      </c>
      <c r="G31" s="20" t="s">
        <v>56</v>
      </c>
      <c r="H31" s="20">
        <v>1.0</v>
      </c>
      <c r="I31" s="18" t="s">
        <v>57</v>
      </c>
      <c r="J31" s="28" t="s">
        <v>191</v>
      </c>
      <c r="K31" s="18" t="s">
        <v>46</v>
      </c>
      <c r="L31" s="21" t="s">
        <v>269</v>
      </c>
      <c r="M31" s="22" t="b">
        <v>0</v>
      </c>
      <c r="N31" s="23" t="b">
        <v>0</v>
      </c>
      <c r="O31" s="23" t="b">
        <v>0</v>
      </c>
      <c r="P31" s="22" t="b">
        <v>1</v>
      </c>
      <c r="Q31" s="22" t="b">
        <v>1</v>
      </c>
      <c r="R31" s="22" t="b">
        <v>1</v>
      </c>
      <c r="S31" s="22" t="b">
        <v>1</v>
      </c>
      <c r="T31" s="22" t="b">
        <v>1</v>
      </c>
      <c r="U31" s="22" t="b">
        <v>1</v>
      </c>
      <c r="V31" s="22" t="b">
        <v>1</v>
      </c>
      <c r="W31" s="22" t="b">
        <v>1</v>
      </c>
      <c r="X31" s="23" t="b">
        <v>0</v>
      </c>
      <c r="Y31" s="23" t="b">
        <v>0</v>
      </c>
      <c r="Z31" s="23" t="b">
        <v>0</v>
      </c>
      <c r="AA31" s="23" t="b">
        <v>0</v>
      </c>
      <c r="AB31" s="23" t="b">
        <v>0</v>
      </c>
      <c r="AC31" s="23" t="b">
        <v>0</v>
      </c>
      <c r="AD31" s="23" t="b">
        <v>0</v>
      </c>
      <c r="AE31" s="23" t="b">
        <v>0</v>
      </c>
    </row>
    <row r="32" ht="54.0" customHeight="1">
      <c r="A32" s="36" t="s">
        <v>270</v>
      </c>
      <c r="B32" s="37"/>
      <c r="C32" s="37"/>
      <c r="D32" s="38"/>
      <c r="E32" s="39"/>
      <c r="F32" s="5"/>
      <c r="G32" s="3"/>
      <c r="H32" s="3"/>
      <c r="I32" s="5"/>
      <c r="J32" s="40"/>
      <c r="K32" s="5"/>
      <c r="L32" s="41"/>
      <c r="M32" s="42"/>
      <c r="N32" s="43"/>
      <c r="O32" s="43"/>
      <c r="P32" s="42"/>
      <c r="Q32" s="42"/>
      <c r="R32" s="42"/>
      <c r="S32" s="42"/>
      <c r="T32" s="42"/>
      <c r="U32" s="42"/>
      <c r="V32" s="42"/>
      <c r="W32" s="42"/>
      <c r="X32" s="43"/>
      <c r="Y32" s="43"/>
      <c r="Z32" s="43"/>
      <c r="AA32" s="43"/>
      <c r="AB32" s="43"/>
      <c r="AC32" s="43"/>
      <c r="AD32" s="43"/>
      <c r="AE32" s="43"/>
    </row>
  </sheetData>
  <autoFilter ref="$A$2:$AE$32">
    <sortState ref="A2:AE32">
      <sortCondition descending="1" ref="E2:E32"/>
      <sortCondition ref="A2:A32"/>
    </sortState>
  </autoFilter>
  <conditionalFormatting sqref="G3:H32">
    <cfRule type="containsText" dxfId="0" priority="1" operator="containsText" text="초·중">
      <formula>NOT(ISERROR(SEARCH(("초·중"),(G3))))</formula>
    </cfRule>
  </conditionalFormatting>
  <conditionalFormatting sqref="G3:H32">
    <cfRule type="containsText" dxfId="1" priority="2" operator="containsText" text="중·고">
      <formula>NOT(ISERROR(SEARCH(("중·고"),(G3))))</formula>
    </cfRule>
  </conditionalFormatting>
  <conditionalFormatting sqref="G1:H32">
    <cfRule type="cellIs" dxfId="1" priority="3" operator="equal">
      <formula>"고급"</formula>
    </cfRule>
  </conditionalFormatting>
  <conditionalFormatting sqref="G1:H32">
    <cfRule type="cellIs" dxfId="2" priority="4" operator="equal">
      <formula>"중급"</formula>
    </cfRule>
  </conditionalFormatting>
  <conditionalFormatting sqref="M3:AE32">
    <cfRule type="containsText" dxfId="0" priority="5" operator="containsText" text="TRUE">
      <formula>NOT(ISERROR(SEARCH(("TRUE"),(M3))))</formula>
    </cfRule>
  </conditionalFormatting>
  <hyperlinks>
    <hyperlink r:id="rId2" ref="L3"/>
    <hyperlink r:id="rId3" ref="L4"/>
    <hyperlink r:id="rId4" ref="L5"/>
    <hyperlink r:id="rId5" ref="L8"/>
    <hyperlink r:id="rId6" ref="L10"/>
    <hyperlink r:id="rId7" ref="L12"/>
    <hyperlink r:id="rId8" ref="L14"/>
    <hyperlink r:id="rId9" ref="L15"/>
    <hyperlink r:id="rId10" ref="L16"/>
    <hyperlink r:id="rId11" ref="L17"/>
    <hyperlink r:id="rId12" ref="L18"/>
    <hyperlink r:id="rId13" ref="L21"/>
    <hyperlink r:id="rId14" ref="L22"/>
    <hyperlink r:id="rId15" ref="L23"/>
    <hyperlink r:id="rId16" ref="L24"/>
    <hyperlink r:id="rId17" ref="L26"/>
    <hyperlink r:id="rId18" ref="L27"/>
    <hyperlink r:id="rId19" ref="L28"/>
    <hyperlink r:id="rId20" ref="L30"/>
    <hyperlink r:id="rId21" ref="L31"/>
  </hyperlinks>
  <drawing r:id="rId22"/>
  <legacy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4.43" defaultRowHeight="15.75"/>
  <cols>
    <col customWidth="1" min="1" max="1" width="28.0"/>
    <col customWidth="1" min="2" max="2" width="30.14"/>
    <col customWidth="1" min="3" max="3" width="23.43"/>
    <col customWidth="1" min="4" max="4" width="14.14"/>
    <col customWidth="1" min="5" max="5" width="11.43"/>
    <col customWidth="1" min="6" max="6" width="18.29"/>
    <col customWidth="1" min="7" max="7" width="10.29"/>
    <col customWidth="1" min="8" max="8" width="19.14"/>
    <col customWidth="1" min="9" max="9" width="15.57"/>
    <col customWidth="1" min="10" max="10" width="16.71"/>
    <col customWidth="1" min="11" max="11" width="35.29"/>
    <col customWidth="1" min="12" max="53" width="10.0"/>
    <col customWidth="1" min="54" max="54" width="14.71"/>
    <col customWidth="1" min="55" max="65" width="10.0"/>
    <col customWidth="1" min="66" max="66" width="10.86"/>
    <col customWidth="1" min="67" max="83" width="10.0"/>
  </cols>
  <sheetData>
    <row r="1" ht="24.75" customHeight="1">
      <c r="A1" s="1" t="s">
        <v>0</v>
      </c>
      <c r="C1" s="3"/>
      <c r="D1" s="3"/>
      <c r="E1" s="3"/>
      <c r="F1" s="3"/>
      <c r="G1" s="3"/>
      <c r="H1" s="3"/>
      <c r="I1" s="3"/>
      <c r="J1" s="3"/>
      <c r="K1" s="3"/>
      <c r="L1" s="3"/>
      <c r="M1" s="5"/>
      <c r="N1" s="5"/>
      <c r="O1" s="5"/>
      <c r="P1" s="7" t="s">
        <v>1</v>
      </c>
      <c r="Q1" s="7" t="s">
        <v>1</v>
      </c>
      <c r="R1" s="7" t="s">
        <v>1</v>
      </c>
      <c r="S1" s="7" t="s">
        <v>1</v>
      </c>
      <c r="T1" s="7" t="s">
        <v>1</v>
      </c>
      <c r="U1" s="7" t="s">
        <v>1</v>
      </c>
      <c r="V1" s="7" t="s">
        <v>1</v>
      </c>
      <c r="W1" s="7" t="s">
        <v>1</v>
      </c>
      <c r="X1" s="7" t="s">
        <v>1</v>
      </c>
      <c r="Y1" s="7" t="s">
        <v>1</v>
      </c>
      <c r="Z1" s="7" t="s">
        <v>1</v>
      </c>
      <c r="AA1" s="7" t="s">
        <v>1</v>
      </c>
      <c r="AB1" s="7" t="s">
        <v>1</v>
      </c>
      <c r="AC1" s="7" t="s">
        <v>1</v>
      </c>
      <c r="AD1" s="7" t="s">
        <v>1</v>
      </c>
      <c r="AE1" s="7" t="s">
        <v>1</v>
      </c>
      <c r="AF1" s="7" t="s">
        <v>1</v>
      </c>
      <c r="AG1" s="7" t="s">
        <v>3</v>
      </c>
      <c r="AH1" s="7" t="s">
        <v>3</v>
      </c>
      <c r="AI1" s="7" t="s">
        <v>3</v>
      </c>
      <c r="AJ1" s="7" t="s">
        <v>3</v>
      </c>
      <c r="AK1" s="7" t="s">
        <v>3</v>
      </c>
      <c r="AL1" s="7" t="s">
        <v>3</v>
      </c>
      <c r="AM1" s="7" t="s">
        <v>3</v>
      </c>
      <c r="AN1" s="7" t="s">
        <v>3</v>
      </c>
      <c r="AO1" s="7" t="s">
        <v>3</v>
      </c>
      <c r="AP1" s="7" t="s">
        <v>3</v>
      </c>
      <c r="AQ1" s="7" t="s">
        <v>3</v>
      </c>
      <c r="AR1" s="7" t="s">
        <v>3</v>
      </c>
      <c r="AS1" s="7" t="s">
        <v>3</v>
      </c>
      <c r="AT1" s="7" t="s">
        <v>3</v>
      </c>
      <c r="AU1" s="7" t="s">
        <v>3</v>
      </c>
      <c r="AV1" s="7" t="s">
        <v>1</v>
      </c>
      <c r="AW1" s="7" t="s">
        <v>1</v>
      </c>
      <c r="AX1" s="10" t="s">
        <v>1</v>
      </c>
      <c r="AY1" s="7" t="s">
        <v>1</v>
      </c>
      <c r="AZ1" s="7" t="s">
        <v>1</v>
      </c>
      <c r="BA1" s="7" t="s">
        <v>1</v>
      </c>
      <c r="BB1" s="7" t="s">
        <v>1</v>
      </c>
      <c r="BC1" s="7" t="s">
        <v>16</v>
      </c>
      <c r="BD1" s="7" t="s">
        <v>16</v>
      </c>
      <c r="BE1" s="7" t="s">
        <v>16</v>
      </c>
      <c r="BF1" s="7" t="s">
        <v>21</v>
      </c>
      <c r="BG1" s="7" t="s">
        <v>21</v>
      </c>
      <c r="BH1" s="7" t="s">
        <v>21</v>
      </c>
      <c r="BI1" s="7" t="s">
        <v>21</v>
      </c>
      <c r="BJ1" s="7" t="s">
        <v>21</v>
      </c>
      <c r="BK1" s="7" t="s">
        <v>21</v>
      </c>
      <c r="BL1" s="7" t="s">
        <v>21</v>
      </c>
      <c r="BM1" s="7" t="s">
        <v>21</v>
      </c>
      <c r="BN1" s="7" t="s">
        <v>21</v>
      </c>
      <c r="BO1" s="7" t="s">
        <v>21</v>
      </c>
      <c r="BP1" s="7" t="s">
        <v>21</v>
      </c>
      <c r="BQ1" s="7" t="s">
        <v>21</v>
      </c>
      <c r="BR1" s="7" t="s">
        <v>21</v>
      </c>
      <c r="BS1" s="7" t="s">
        <v>21</v>
      </c>
      <c r="BT1" s="7" t="s">
        <v>21</v>
      </c>
      <c r="BU1" s="7" t="s">
        <v>21</v>
      </c>
      <c r="BV1" s="7" t="s">
        <v>21</v>
      </c>
      <c r="BW1" s="7" t="s">
        <v>21</v>
      </c>
      <c r="BX1" s="7" t="s">
        <v>21</v>
      </c>
      <c r="BY1" s="7" t="s">
        <v>34</v>
      </c>
      <c r="BZ1" s="7" t="s">
        <v>36</v>
      </c>
      <c r="CA1" s="7" t="s">
        <v>38</v>
      </c>
      <c r="CB1" s="7" t="s">
        <v>38</v>
      </c>
      <c r="CC1" s="7" t="s">
        <v>39</v>
      </c>
      <c r="CD1" s="7" t="s">
        <v>40</v>
      </c>
      <c r="CE1" s="7" t="s">
        <v>40</v>
      </c>
    </row>
    <row r="2" ht="24.75" customHeight="1">
      <c r="A2" s="1" t="s">
        <v>41</v>
      </c>
      <c r="C2" s="3"/>
      <c r="D2" s="3"/>
      <c r="E2" s="3"/>
      <c r="F2" s="3"/>
      <c r="G2" s="3"/>
      <c r="H2" s="3"/>
      <c r="I2" s="3"/>
      <c r="J2" s="3"/>
      <c r="K2" s="3"/>
      <c r="L2" s="3"/>
      <c r="M2" s="5"/>
      <c r="N2" s="5"/>
      <c r="O2" s="5"/>
      <c r="P2" s="12"/>
      <c r="Q2" s="12"/>
      <c r="R2" s="12"/>
      <c r="S2" s="12"/>
      <c r="T2" s="12"/>
      <c r="U2" s="7"/>
      <c r="V2" s="7"/>
      <c r="W2" s="7" t="s">
        <v>42</v>
      </c>
      <c r="X2" s="12"/>
      <c r="Y2" s="12"/>
      <c r="Z2" s="12"/>
      <c r="AA2" s="7"/>
      <c r="AB2" s="7"/>
      <c r="AC2" s="7"/>
      <c r="AD2" s="7"/>
      <c r="AE2" s="7"/>
      <c r="AF2" s="7" t="s">
        <v>43</v>
      </c>
      <c r="AG2" s="7" t="s">
        <v>44</v>
      </c>
      <c r="AH2" s="7" t="s">
        <v>44</v>
      </c>
      <c r="AI2" s="7" t="s">
        <v>44</v>
      </c>
      <c r="AJ2" s="7" t="s">
        <v>43</v>
      </c>
      <c r="AK2" s="7" t="s">
        <v>43</v>
      </c>
      <c r="AL2" s="7" t="s">
        <v>43</v>
      </c>
      <c r="AM2" s="7" t="s">
        <v>43</v>
      </c>
      <c r="AN2" s="7" t="s">
        <v>43</v>
      </c>
      <c r="AO2" s="7" t="s">
        <v>43</v>
      </c>
      <c r="AP2" s="7" t="s">
        <v>43</v>
      </c>
      <c r="AQ2" s="7" t="s">
        <v>43</v>
      </c>
      <c r="AR2" s="7" t="s">
        <v>43</v>
      </c>
      <c r="AS2" s="7" t="s">
        <v>43</v>
      </c>
      <c r="AT2" s="7" t="s">
        <v>46</v>
      </c>
      <c r="AU2" s="7"/>
      <c r="AV2" s="7"/>
      <c r="AW2" s="7"/>
      <c r="AX2" s="12"/>
      <c r="AY2" s="12"/>
      <c r="AZ2" s="7" t="s">
        <v>43</v>
      </c>
      <c r="BA2" s="7" t="s">
        <v>47</v>
      </c>
      <c r="BB2" s="7"/>
      <c r="BC2" s="7"/>
      <c r="BD2" s="7"/>
      <c r="BE2" s="7"/>
      <c r="BF2" s="12"/>
      <c r="BG2" s="7"/>
      <c r="BH2" s="7"/>
      <c r="BI2" s="7" t="s">
        <v>49</v>
      </c>
      <c r="BJ2" s="7" t="s">
        <v>50</v>
      </c>
      <c r="BK2" s="7" t="s">
        <v>51</v>
      </c>
      <c r="BL2" s="7"/>
      <c r="BM2" s="7"/>
      <c r="BN2" s="7" t="s">
        <v>46</v>
      </c>
      <c r="BO2" s="7" t="s">
        <v>44</v>
      </c>
      <c r="BP2" s="7" t="s">
        <v>44</v>
      </c>
      <c r="BQ2" s="7" t="s">
        <v>44</v>
      </c>
      <c r="BR2" s="7" t="s">
        <v>44</v>
      </c>
      <c r="BS2" s="7" t="s">
        <v>44</v>
      </c>
      <c r="BT2" s="7" t="s">
        <v>44</v>
      </c>
      <c r="BU2" s="7" t="s">
        <v>44</v>
      </c>
      <c r="BV2" s="7" t="s">
        <v>44</v>
      </c>
      <c r="BW2" s="7" t="s">
        <v>44</v>
      </c>
      <c r="BX2" s="7" t="s">
        <v>52</v>
      </c>
      <c r="BY2" s="7"/>
      <c r="BZ2" s="7"/>
      <c r="CA2" s="7" t="s">
        <v>43</v>
      </c>
      <c r="CB2" s="7" t="s">
        <v>44</v>
      </c>
      <c r="CC2" s="7" t="s">
        <v>46</v>
      </c>
      <c r="CD2" s="7" t="s">
        <v>53</v>
      </c>
      <c r="CE2" s="7"/>
    </row>
    <row r="3" ht="24.75" customHeight="1">
      <c r="A3" s="1" t="s">
        <v>55</v>
      </c>
      <c r="C3" s="3"/>
      <c r="D3" s="19"/>
      <c r="E3" s="19"/>
      <c r="F3" s="19"/>
      <c r="G3" s="3"/>
      <c r="H3" s="3"/>
      <c r="I3" s="3"/>
      <c r="J3" s="19"/>
      <c r="K3" s="19"/>
      <c r="L3" s="19"/>
      <c r="M3" s="5"/>
      <c r="N3" s="5"/>
      <c r="O3" s="5"/>
      <c r="P3" s="7" t="s">
        <v>59</v>
      </c>
      <c r="Q3" s="7" t="s">
        <v>59</v>
      </c>
      <c r="R3" s="7" t="s">
        <v>59</v>
      </c>
      <c r="S3" s="7" t="s">
        <v>60</v>
      </c>
      <c r="T3" s="7" t="s">
        <v>60</v>
      </c>
      <c r="U3" s="7" t="s">
        <v>61</v>
      </c>
      <c r="V3" s="7" t="s">
        <v>60</v>
      </c>
      <c r="W3" s="7" t="s">
        <v>60</v>
      </c>
      <c r="X3" s="7" t="s">
        <v>59</v>
      </c>
      <c r="Y3" s="7" t="s">
        <v>59</v>
      </c>
      <c r="Z3" s="7" t="s">
        <v>59</v>
      </c>
      <c r="AA3" s="7"/>
      <c r="AB3" s="7"/>
      <c r="AC3" s="7" t="s">
        <v>61</v>
      </c>
      <c r="AD3" s="7"/>
      <c r="AE3" s="7" t="s">
        <v>60</v>
      </c>
      <c r="AF3" s="7" t="s">
        <v>60</v>
      </c>
      <c r="AG3" s="7"/>
      <c r="AH3" s="7"/>
      <c r="AI3" s="7"/>
      <c r="AJ3" s="7"/>
      <c r="AK3" s="7"/>
      <c r="AL3" s="7"/>
      <c r="AM3" s="7"/>
      <c r="AN3" s="7"/>
      <c r="AO3" s="7"/>
      <c r="AP3" s="7"/>
      <c r="AQ3" s="7" t="s">
        <v>62</v>
      </c>
      <c r="AR3" s="7"/>
      <c r="AS3" s="7"/>
      <c r="AT3" s="7" t="s">
        <v>63</v>
      </c>
      <c r="AU3" s="7" t="s">
        <v>64</v>
      </c>
      <c r="AV3" s="7"/>
      <c r="AW3" s="7"/>
      <c r="AX3" s="12"/>
      <c r="AY3" s="12"/>
      <c r="AZ3" s="7"/>
      <c r="BA3" s="7" t="s">
        <v>64</v>
      </c>
      <c r="BB3" s="7" t="s">
        <v>64</v>
      </c>
      <c r="BC3" s="7"/>
      <c r="BD3" s="7"/>
      <c r="BE3" s="7"/>
      <c r="BF3" s="12"/>
      <c r="BG3" s="7" t="s">
        <v>59</v>
      </c>
      <c r="BH3" s="7" t="s">
        <v>65</v>
      </c>
      <c r="BI3" s="7"/>
      <c r="BJ3" s="7"/>
      <c r="BK3" s="7"/>
      <c r="BL3" s="7" t="s">
        <v>60</v>
      </c>
      <c r="BM3" s="7" t="s">
        <v>60</v>
      </c>
      <c r="BN3" s="7" t="s">
        <v>64</v>
      </c>
      <c r="BO3" s="7" t="s">
        <v>64</v>
      </c>
      <c r="BP3" s="7" t="s">
        <v>64</v>
      </c>
      <c r="BQ3" s="7" t="s">
        <v>64</v>
      </c>
      <c r="BR3" s="7" t="s">
        <v>64</v>
      </c>
      <c r="BS3" s="7" t="s">
        <v>64</v>
      </c>
      <c r="BT3" s="7" t="s">
        <v>64</v>
      </c>
      <c r="BU3" s="7" t="s">
        <v>64</v>
      </c>
      <c r="BV3" s="7" t="s">
        <v>64</v>
      </c>
      <c r="BW3" s="7" t="s">
        <v>64</v>
      </c>
      <c r="BX3" s="7" t="s">
        <v>64</v>
      </c>
      <c r="BY3" s="7"/>
      <c r="BZ3" s="7" t="s">
        <v>66</v>
      </c>
      <c r="CA3" s="7"/>
      <c r="CB3" s="7" t="s">
        <v>46</v>
      </c>
      <c r="CC3" s="7" t="s">
        <v>64</v>
      </c>
      <c r="CD3" s="7" t="s">
        <v>46</v>
      </c>
      <c r="CE3" s="7"/>
    </row>
    <row r="4" ht="40.5" customHeight="1">
      <c r="A4" s="1" t="s">
        <v>67</v>
      </c>
      <c r="C4" s="3"/>
      <c r="D4" s="3"/>
      <c r="E4" s="3"/>
      <c r="F4" s="3"/>
      <c r="G4" s="3"/>
      <c r="H4" s="3"/>
      <c r="I4" s="3"/>
      <c r="J4" s="3"/>
      <c r="K4" s="3"/>
      <c r="L4" s="3"/>
      <c r="M4" s="5"/>
      <c r="N4" s="5"/>
      <c r="O4" s="5"/>
      <c r="P4" s="7" t="s">
        <v>68</v>
      </c>
      <c r="Q4" s="7" t="s">
        <v>68</v>
      </c>
      <c r="R4" s="7" t="s">
        <v>68</v>
      </c>
      <c r="S4" s="7" t="s">
        <v>69</v>
      </c>
      <c r="T4" s="7" t="s">
        <v>69</v>
      </c>
      <c r="U4" s="7" t="s">
        <v>69</v>
      </c>
      <c r="V4" s="7" t="s">
        <v>69</v>
      </c>
      <c r="W4" s="7" t="s">
        <v>70</v>
      </c>
      <c r="X4" s="7" t="s">
        <v>71</v>
      </c>
      <c r="Y4" s="7" t="s">
        <v>0</v>
      </c>
      <c r="Z4" s="7" t="s">
        <v>0</v>
      </c>
      <c r="AA4" s="7" t="s">
        <v>71</v>
      </c>
      <c r="AB4" s="7" t="s">
        <v>71</v>
      </c>
      <c r="AC4" s="7"/>
      <c r="AD4" s="7"/>
      <c r="AE4" s="7" t="s">
        <v>74</v>
      </c>
      <c r="AF4" s="7"/>
      <c r="AG4" s="7"/>
      <c r="AH4" s="7"/>
      <c r="AI4" s="7"/>
      <c r="AJ4" s="7"/>
      <c r="AK4" s="7"/>
      <c r="AL4" s="7"/>
      <c r="AM4" s="7"/>
      <c r="AN4" s="7"/>
      <c r="AO4" s="7"/>
      <c r="AP4" s="24"/>
      <c r="AQ4" s="24"/>
      <c r="AR4" s="24"/>
      <c r="AS4" s="24"/>
      <c r="AT4" s="7" t="s">
        <v>46</v>
      </c>
      <c r="AU4" s="7"/>
      <c r="AV4" s="7"/>
      <c r="AW4" s="7"/>
      <c r="AX4" s="7"/>
      <c r="AY4" s="7"/>
      <c r="AZ4" s="24"/>
      <c r="BA4" s="12"/>
      <c r="BB4" s="7"/>
      <c r="BC4" s="24"/>
      <c r="BD4" s="7" t="s">
        <v>76</v>
      </c>
      <c r="BE4" s="7" t="s">
        <v>76</v>
      </c>
      <c r="BF4" s="7"/>
      <c r="BG4" s="7"/>
      <c r="BH4" s="7"/>
      <c r="BI4" s="7"/>
      <c r="BJ4" s="7"/>
      <c r="BK4" s="7" t="s">
        <v>76</v>
      </c>
      <c r="BL4" s="10"/>
      <c r="BM4" s="12"/>
      <c r="BN4" s="12"/>
      <c r="BO4" s="12"/>
      <c r="BP4" s="7"/>
      <c r="BQ4" s="12"/>
      <c r="BR4" s="12"/>
      <c r="BS4" s="12"/>
      <c r="BT4" s="12"/>
      <c r="BU4" s="12"/>
      <c r="BV4" s="12"/>
      <c r="BW4" s="12"/>
      <c r="BX4" s="12"/>
      <c r="BY4" s="7"/>
      <c r="BZ4" s="7"/>
      <c r="CA4" s="7"/>
      <c r="CB4" s="7" t="s">
        <v>46</v>
      </c>
      <c r="CC4" s="12"/>
      <c r="CD4" s="7" t="s">
        <v>46</v>
      </c>
      <c r="CE4" s="7"/>
    </row>
    <row r="5" ht="24.75" customHeight="1">
      <c r="A5" s="1" t="s">
        <v>77</v>
      </c>
      <c r="C5" s="3"/>
      <c r="D5" s="3"/>
      <c r="E5" s="3"/>
      <c r="F5" s="3"/>
      <c r="G5" s="3"/>
      <c r="H5" s="3"/>
      <c r="I5" s="3"/>
      <c r="J5" s="3"/>
      <c r="K5" s="3"/>
      <c r="L5" s="3"/>
      <c r="M5" s="5"/>
      <c r="N5" s="5"/>
      <c r="O5" s="5"/>
      <c r="P5" s="7"/>
      <c r="Q5" s="7"/>
      <c r="R5" s="7"/>
      <c r="S5" s="7"/>
      <c r="T5" s="7"/>
      <c r="U5" s="7"/>
      <c r="V5" s="7"/>
      <c r="W5" s="7"/>
      <c r="X5" s="7"/>
      <c r="Y5" s="7"/>
      <c r="Z5" s="7"/>
      <c r="AA5" s="7"/>
      <c r="AB5" s="7"/>
      <c r="AC5" s="7"/>
      <c r="AD5" s="7"/>
      <c r="AE5" s="7"/>
      <c r="AF5" s="7"/>
      <c r="AG5" s="7" t="s">
        <v>80</v>
      </c>
      <c r="AH5" s="7" t="s">
        <v>80</v>
      </c>
      <c r="AI5" s="7" t="s">
        <v>80</v>
      </c>
      <c r="AJ5" s="7"/>
      <c r="AK5" s="7"/>
      <c r="AL5" s="7" t="s">
        <v>81</v>
      </c>
      <c r="AM5" s="7"/>
      <c r="AN5" s="7"/>
      <c r="AO5" s="7"/>
      <c r="AP5" s="7" t="s">
        <v>82</v>
      </c>
      <c r="AQ5" s="7" t="s">
        <v>83</v>
      </c>
      <c r="AR5" s="7" t="s">
        <v>84</v>
      </c>
      <c r="AS5" s="7" t="s">
        <v>85</v>
      </c>
      <c r="AT5" s="7"/>
      <c r="AU5" s="7"/>
      <c r="AV5" s="7" t="s">
        <v>86</v>
      </c>
      <c r="AW5" s="7"/>
      <c r="AX5" s="7"/>
      <c r="AY5" s="7"/>
      <c r="AZ5" s="7" t="s">
        <v>87</v>
      </c>
      <c r="BA5" s="12"/>
      <c r="BB5" s="7"/>
      <c r="BC5" s="7" t="s">
        <v>90</v>
      </c>
      <c r="BD5" s="10" t="s">
        <v>91</v>
      </c>
      <c r="BE5" s="10" t="s">
        <v>92</v>
      </c>
      <c r="BF5" s="7"/>
      <c r="BG5" s="7"/>
      <c r="BH5" s="7"/>
      <c r="BI5" s="7"/>
      <c r="BJ5" s="7"/>
      <c r="BK5" s="7"/>
      <c r="BL5" s="7" t="s">
        <v>93</v>
      </c>
      <c r="BM5" s="7"/>
      <c r="BN5" s="12"/>
      <c r="BO5" s="12"/>
      <c r="BP5" s="7"/>
      <c r="BQ5" s="12"/>
      <c r="BR5" s="12"/>
      <c r="BS5" s="12"/>
      <c r="BT5" s="12"/>
      <c r="BU5" s="12"/>
      <c r="BV5" s="12"/>
      <c r="BW5" s="12"/>
      <c r="BX5" s="12"/>
      <c r="BY5" s="7"/>
      <c r="BZ5" s="7"/>
      <c r="CA5" s="7"/>
      <c r="CB5" s="7" t="s">
        <v>94</v>
      </c>
      <c r="CC5" s="12"/>
      <c r="CD5" s="7"/>
      <c r="CE5" s="7"/>
    </row>
    <row r="6" ht="24.75" hidden="1" customHeight="1">
      <c r="A6" s="3"/>
      <c r="C6" s="3"/>
      <c r="D6" s="3"/>
      <c r="E6" s="3"/>
      <c r="F6" s="3"/>
      <c r="G6" s="3"/>
      <c r="H6" s="3"/>
      <c r="I6" s="3"/>
      <c r="J6" s="3"/>
      <c r="K6" s="3"/>
      <c r="L6" s="3"/>
      <c r="M6" s="5"/>
      <c r="N6" s="5"/>
      <c r="O6" s="5"/>
      <c r="P6" s="7" t="s">
        <v>95</v>
      </c>
      <c r="Q6" s="7" t="s">
        <v>95</v>
      </c>
      <c r="R6" s="7" t="s">
        <v>95</v>
      </c>
      <c r="S6" s="7" t="s">
        <v>95</v>
      </c>
      <c r="T6" s="7" t="s">
        <v>95</v>
      </c>
      <c r="U6" s="7" t="s">
        <v>95</v>
      </c>
      <c r="V6" s="7" t="s">
        <v>96</v>
      </c>
      <c r="W6" s="7" t="s">
        <v>95</v>
      </c>
      <c r="X6" s="7" t="s">
        <v>95</v>
      </c>
      <c r="Y6" s="7" t="s">
        <v>97</v>
      </c>
      <c r="Z6" s="7" t="s">
        <v>95</v>
      </c>
      <c r="AA6" s="7" t="s">
        <v>98</v>
      </c>
      <c r="AB6" s="7" t="s">
        <v>98</v>
      </c>
      <c r="AC6" s="7" t="s">
        <v>99</v>
      </c>
      <c r="AD6" s="7" t="s">
        <v>95</v>
      </c>
      <c r="AE6" s="7"/>
      <c r="AF6" s="7"/>
      <c r="AG6" s="7"/>
      <c r="AH6" s="7"/>
      <c r="AI6" s="7"/>
      <c r="AJ6" s="7"/>
      <c r="AK6" s="7"/>
      <c r="AL6" s="7"/>
      <c r="AM6" s="7"/>
      <c r="AN6" s="7"/>
      <c r="AO6" s="7"/>
      <c r="AP6" s="7"/>
      <c r="AQ6" s="7"/>
      <c r="AR6" s="7"/>
      <c r="AS6" s="7"/>
      <c r="AT6" s="7" t="s">
        <v>46</v>
      </c>
      <c r="AU6" s="7" t="s">
        <v>95</v>
      </c>
      <c r="AV6" s="7"/>
      <c r="AW6" s="7"/>
      <c r="AX6" s="7"/>
      <c r="AY6" s="7"/>
      <c r="AZ6" s="7"/>
      <c r="BA6" s="12"/>
      <c r="BB6" s="7"/>
      <c r="BC6" s="7" t="s">
        <v>95</v>
      </c>
      <c r="BD6" s="7"/>
      <c r="BE6" s="7"/>
      <c r="BF6" s="7" t="s">
        <v>46</v>
      </c>
      <c r="BG6" s="7" t="s">
        <v>46</v>
      </c>
      <c r="BH6" s="7" t="s">
        <v>46</v>
      </c>
      <c r="BI6" s="7" t="s">
        <v>46</v>
      </c>
      <c r="BJ6" s="7" t="s">
        <v>46</v>
      </c>
      <c r="BK6" s="7" t="s">
        <v>46</v>
      </c>
      <c r="BL6" s="7" t="s">
        <v>46</v>
      </c>
      <c r="BM6" s="7" t="s">
        <v>46</v>
      </c>
      <c r="BN6" s="10" t="s">
        <v>46</v>
      </c>
      <c r="BO6" s="10" t="s">
        <v>46</v>
      </c>
      <c r="BP6" s="7" t="s">
        <v>46</v>
      </c>
      <c r="BQ6" s="10" t="s">
        <v>46</v>
      </c>
      <c r="BR6" s="10" t="s">
        <v>46</v>
      </c>
      <c r="BS6" s="10" t="s">
        <v>46</v>
      </c>
      <c r="BT6" s="10" t="s">
        <v>46</v>
      </c>
      <c r="BU6" s="10" t="s">
        <v>46</v>
      </c>
      <c r="BV6" s="10" t="s">
        <v>46</v>
      </c>
      <c r="BW6" s="10" t="s">
        <v>46</v>
      </c>
      <c r="BX6" s="10" t="s">
        <v>46</v>
      </c>
      <c r="BY6" s="7"/>
      <c r="BZ6" s="7"/>
      <c r="CA6" s="7"/>
      <c r="CB6" s="7"/>
      <c r="CC6" s="12"/>
      <c r="CD6" s="7" t="s">
        <v>46</v>
      </c>
      <c r="CE6" s="7"/>
    </row>
    <row r="7" ht="48.0" customHeight="1">
      <c r="A7" s="3" t="s">
        <v>104</v>
      </c>
      <c r="C7" s="3"/>
      <c r="D7" s="3"/>
      <c r="E7" s="3"/>
      <c r="F7" s="3"/>
      <c r="G7" s="3"/>
      <c r="H7" s="3"/>
      <c r="I7" s="3"/>
      <c r="J7" s="3"/>
      <c r="K7" s="3"/>
      <c r="L7" s="3"/>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t="s">
        <v>105</v>
      </c>
      <c r="AW7" s="5"/>
      <c r="AX7" s="5"/>
      <c r="AY7" s="5"/>
      <c r="AZ7" s="5"/>
      <c r="BA7" s="30"/>
      <c r="BB7" s="5"/>
      <c r="BC7" s="5"/>
      <c r="BD7" s="5"/>
      <c r="BE7" s="5"/>
      <c r="BF7" s="5"/>
      <c r="BG7" s="5" t="s">
        <v>106</v>
      </c>
      <c r="BH7" s="5" t="s">
        <v>107</v>
      </c>
      <c r="BI7" s="5" t="s">
        <v>107</v>
      </c>
      <c r="BJ7" s="5" t="s">
        <v>108</v>
      </c>
      <c r="BK7" s="5" t="s">
        <v>109</v>
      </c>
      <c r="BL7" s="5"/>
      <c r="BM7" s="5"/>
      <c r="BN7" s="19"/>
      <c r="BO7" s="19"/>
      <c r="BP7" s="5" t="s">
        <v>110</v>
      </c>
      <c r="BQ7" s="19"/>
      <c r="BR7" s="19"/>
      <c r="BS7" s="19"/>
      <c r="BT7" s="19"/>
      <c r="BU7" s="19"/>
      <c r="BV7" s="19"/>
      <c r="BW7" s="19"/>
      <c r="BX7" s="19"/>
      <c r="BY7" s="5"/>
      <c r="BZ7" s="5"/>
      <c r="CA7" s="5"/>
      <c r="CB7" s="5"/>
      <c r="CC7" s="30"/>
      <c r="CD7" s="5"/>
      <c r="CE7" s="5"/>
    </row>
    <row r="8" ht="48.0" hidden="1" customHeight="1">
      <c r="A8" s="3" t="s">
        <v>113</v>
      </c>
      <c r="C8" s="3"/>
      <c r="D8" s="3"/>
      <c r="E8" s="3"/>
      <c r="F8" s="3"/>
      <c r="G8" s="3"/>
      <c r="H8" s="3"/>
      <c r="I8" s="3"/>
      <c r="J8" s="3"/>
      <c r="K8" s="3"/>
      <c r="L8" s="3"/>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30"/>
      <c r="BB8" s="5"/>
      <c r="BC8" s="5"/>
      <c r="BD8" s="5"/>
      <c r="BE8" s="5"/>
      <c r="BF8" s="5"/>
      <c r="BG8" s="5"/>
      <c r="BH8" s="5"/>
      <c r="BI8" s="5"/>
      <c r="BJ8" s="5"/>
      <c r="BK8" s="5"/>
      <c r="BL8" s="5" t="s">
        <v>118</v>
      </c>
      <c r="BM8" s="5"/>
      <c r="BN8" s="19"/>
      <c r="BO8" s="19"/>
      <c r="BP8" s="5"/>
      <c r="BQ8" s="19"/>
      <c r="BR8" s="19"/>
      <c r="BS8" s="19"/>
      <c r="BT8" s="19"/>
      <c r="BU8" s="19"/>
      <c r="BV8" s="19"/>
      <c r="BW8" s="19"/>
      <c r="BX8" s="19"/>
      <c r="BY8" s="5"/>
      <c r="BZ8" s="5"/>
      <c r="CA8" s="5"/>
      <c r="CB8" s="5"/>
      <c r="CC8" s="30"/>
      <c r="CD8" s="5"/>
      <c r="CE8" s="5"/>
    </row>
    <row r="9">
      <c r="A9" s="8" t="s">
        <v>2</v>
      </c>
      <c r="B9" s="8" t="s">
        <v>4</v>
      </c>
      <c r="C9" s="8" t="s">
        <v>5</v>
      </c>
      <c r="D9" s="8" t="s">
        <v>119</v>
      </c>
      <c r="E9" s="8" t="s">
        <v>7</v>
      </c>
      <c r="F9" s="8" t="s">
        <v>8</v>
      </c>
      <c r="G9" s="8" t="s">
        <v>9</v>
      </c>
      <c r="H9" s="8" t="s">
        <v>120</v>
      </c>
      <c r="I9" s="8" t="s">
        <v>11</v>
      </c>
      <c r="J9" s="8" t="s">
        <v>121</v>
      </c>
      <c r="K9" s="8" t="s">
        <v>13</v>
      </c>
      <c r="L9" s="9" t="s">
        <v>14</v>
      </c>
      <c r="M9" s="11" t="s">
        <v>15</v>
      </c>
      <c r="N9" s="11" t="s">
        <v>17</v>
      </c>
      <c r="O9" s="11" t="s">
        <v>18</v>
      </c>
      <c r="P9" s="31" t="s">
        <v>19</v>
      </c>
      <c r="Q9" s="31" t="s">
        <v>124</v>
      </c>
      <c r="R9" s="31" t="s">
        <v>125</v>
      </c>
      <c r="S9" s="31" t="s">
        <v>126</v>
      </c>
      <c r="T9" s="31" t="s">
        <v>127</v>
      </c>
      <c r="U9" s="31" t="s">
        <v>128</v>
      </c>
      <c r="V9" s="31" t="s">
        <v>131</v>
      </c>
      <c r="W9" s="31" t="s">
        <v>133</v>
      </c>
      <c r="X9" s="31" t="s">
        <v>134</v>
      </c>
      <c r="Y9" s="31" t="s">
        <v>135</v>
      </c>
      <c r="Z9" s="31" t="s">
        <v>136</v>
      </c>
      <c r="AA9" s="31" t="s">
        <v>137</v>
      </c>
      <c r="AB9" s="31" t="s">
        <v>138</v>
      </c>
      <c r="AC9" s="31" t="s">
        <v>139</v>
      </c>
      <c r="AD9" s="31" t="s">
        <v>140</v>
      </c>
      <c r="AE9" s="31" t="s">
        <v>141</v>
      </c>
      <c r="AF9" s="31" t="s">
        <v>142</v>
      </c>
      <c r="AG9" s="31" t="s">
        <v>143</v>
      </c>
      <c r="AH9" s="31" t="s">
        <v>144</v>
      </c>
      <c r="AI9" s="31" t="s">
        <v>145</v>
      </c>
      <c r="AJ9" s="31" t="s">
        <v>146</v>
      </c>
      <c r="AK9" s="31" t="s">
        <v>147</v>
      </c>
      <c r="AL9" s="31" t="s">
        <v>148</v>
      </c>
      <c r="AM9" s="31" t="s">
        <v>149</v>
      </c>
      <c r="AN9" s="31" t="s">
        <v>150</v>
      </c>
      <c r="AO9" s="31" t="s">
        <v>151</v>
      </c>
      <c r="AP9" s="31" t="s">
        <v>152</v>
      </c>
      <c r="AQ9" s="31" t="s">
        <v>153</v>
      </c>
      <c r="AR9" s="31" t="s">
        <v>154</v>
      </c>
      <c r="AS9" s="31" t="s">
        <v>155</v>
      </c>
      <c r="AT9" s="31" t="s">
        <v>156</v>
      </c>
      <c r="AU9" s="31" t="s">
        <v>33</v>
      </c>
      <c r="AV9" s="31" t="s">
        <v>157</v>
      </c>
      <c r="AW9" s="31" t="s">
        <v>158</v>
      </c>
      <c r="AX9" s="31" t="s">
        <v>159</v>
      </c>
      <c r="AY9" s="31" t="s">
        <v>160</v>
      </c>
      <c r="AZ9" s="31" t="s">
        <v>161</v>
      </c>
      <c r="BA9" s="31" t="s">
        <v>28</v>
      </c>
      <c r="BB9" s="31" t="s">
        <v>35</v>
      </c>
      <c r="BC9" s="31" t="s">
        <v>162</v>
      </c>
      <c r="BD9" s="31" t="s">
        <v>163</v>
      </c>
      <c r="BE9" s="31" t="s">
        <v>164</v>
      </c>
      <c r="BF9" s="31" t="s">
        <v>165</v>
      </c>
      <c r="BG9" s="31" t="s">
        <v>24</v>
      </c>
      <c r="BH9" s="31" t="s">
        <v>25</v>
      </c>
      <c r="BI9" s="31" t="s">
        <v>26</v>
      </c>
      <c r="BJ9" s="31" t="s">
        <v>166</v>
      </c>
      <c r="BK9" s="31" t="s">
        <v>27</v>
      </c>
      <c r="BL9" s="31" t="s">
        <v>30</v>
      </c>
      <c r="BM9" s="31" t="s">
        <v>31</v>
      </c>
      <c r="BN9" s="31" t="s">
        <v>37</v>
      </c>
      <c r="BO9" s="31" t="s">
        <v>169</v>
      </c>
      <c r="BP9" s="31" t="s">
        <v>170</v>
      </c>
      <c r="BQ9" s="31" t="s">
        <v>171</v>
      </c>
      <c r="BR9" s="31" t="s">
        <v>172</v>
      </c>
      <c r="BS9" s="31" t="s">
        <v>173</v>
      </c>
      <c r="BT9" s="31" t="s">
        <v>174</v>
      </c>
      <c r="BU9" s="31" t="s">
        <v>176</v>
      </c>
      <c r="BV9" s="31" t="s">
        <v>177</v>
      </c>
      <c r="BW9" s="31" t="s">
        <v>178</v>
      </c>
      <c r="BX9" s="31" t="s">
        <v>179</v>
      </c>
      <c r="BY9" s="31" t="s">
        <v>180</v>
      </c>
      <c r="BZ9" s="31" t="s">
        <v>182</v>
      </c>
      <c r="CA9" s="31" t="s">
        <v>183</v>
      </c>
      <c r="CB9" s="31" t="s">
        <v>184</v>
      </c>
      <c r="CC9" s="31" t="s">
        <v>185</v>
      </c>
      <c r="CD9" s="31" t="s">
        <v>186</v>
      </c>
      <c r="CE9" s="31" t="s">
        <v>29</v>
      </c>
    </row>
    <row r="10">
      <c r="A10" s="13" t="str">
        <f>HYPERLINK("http://www.hanbit.co.kr/store/books/look.php?p_code=B9929859785","강화학습 첫걸음")</f>
        <v>강화학습 첫걸음</v>
      </c>
      <c r="B10" s="26" t="s">
        <v>187</v>
      </c>
      <c r="C10" s="26" t="s">
        <v>188</v>
      </c>
      <c r="D10" s="16">
        <f>IFERROR(__xludf.DUMMYFUNCTION("IMPORTXML(""http://www.yes24.com/Product/Goods/57617908?scode=032&amp;OzSrank=1"", ""/html/body/div[2]/div[4]/div[2]/div[1]/span[3]/span[1]/a/em"")"),8.6)</f>
        <v>8.6</v>
      </c>
      <c r="E10" s="17">
        <v>43091.0</v>
      </c>
      <c r="F10" s="18" t="s">
        <v>189</v>
      </c>
      <c r="G10" s="20" t="s">
        <v>190</v>
      </c>
      <c r="H10" s="20">
        <v>5.0</v>
      </c>
      <c r="I10" s="18" t="s">
        <v>57</v>
      </c>
      <c r="J10" s="18" t="s">
        <v>191</v>
      </c>
      <c r="K10" s="26" t="s">
        <v>192</v>
      </c>
      <c r="L10" s="29"/>
      <c r="M10" s="22" t="b">
        <v>0</v>
      </c>
      <c r="N10" s="23" t="b">
        <v>0</v>
      </c>
      <c r="O10" s="23" t="b">
        <v>0</v>
      </c>
      <c r="P10" s="22" t="b">
        <v>1</v>
      </c>
      <c r="Q10" s="22" t="b">
        <v>0</v>
      </c>
      <c r="R10" s="22" t="b">
        <v>0</v>
      </c>
      <c r="S10" s="23" t="b">
        <v>0</v>
      </c>
      <c r="T10" s="23" t="b">
        <v>0</v>
      </c>
      <c r="U10" s="22" t="b">
        <v>1</v>
      </c>
      <c r="V10" s="22" t="b">
        <v>0</v>
      </c>
      <c r="W10" s="22" t="b">
        <v>0</v>
      </c>
      <c r="X10" s="22" t="b">
        <v>0</v>
      </c>
      <c r="Y10" s="22" t="b">
        <v>0</v>
      </c>
      <c r="Z10" s="22" t="b">
        <v>0</v>
      </c>
      <c r="AA10" s="22" t="b">
        <v>0</v>
      </c>
      <c r="AB10" s="22" t="b">
        <v>0</v>
      </c>
      <c r="AC10" s="22" t="b">
        <v>0</v>
      </c>
      <c r="AD10" s="22" t="b">
        <v>0</v>
      </c>
      <c r="AE10" s="22" t="b">
        <v>0</v>
      </c>
      <c r="AF10" s="22" t="b">
        <v>0</v>
      </c>
      <c r="AG10" s="22" t="b">
        <v>0</v>
      </c>
      <c r="AH10" s="22" t="b">
        <v>0</v>
      </c>
      <c r="AI10" s="22" t="b">
        <v>0</v>
      </c>
      <c r="AJ10" s="22" t="b">
        <v>0</v>
      </c>
      <c r="AK10" s="22" t="b">
        <v>0</v>
      </c>
      <c r="AL10" s="22" t="b">
        <v>0</v>
      </c>
      <c r="AM10" s="22" t="b">
        <v>0</v>
      </c>
      <c r="AN10" s="22" t="b">
        <v>0</v>
      </c>
      <c r="AO10" s="22" t="b">
        <v>0</v>
      </c>
      <c r="AP10" s="22" t="b">
        <v>0</v>
      </c>
      <c r="AQ10" s="22" t="b">
        <v>0</v>
      </c>
      <c r="AR10" s="22" t="b">
        <v>0</v>
      </c>
      <c r="AS10" s="22" t="b">
        <v>0</v>
      </c>
      <c r="AT10" s="22" t="b">
        <v>0</v>
      </c>
      <c r="AU10" s="22" t="b">
        <v>1</v>
      </c>
      <c r="AV10" s="22" t="b">
        <v>0</v>
      </c>
      <c r="AW10" s="22" t="b">
        <v>0</v>
      </c>
      <c r="AX10" s="22" t="b">
        <v>1</v>
      </c>
      <c r="AY10" s="22" t="b">
        <v>0</v>
      </c>
      <c r="AZ10" s="22" t="b">
        <v>0</v>
      </c>
      <c r="BA10" s="22" t="b">
        <v>1</v>
      </c>
      <c r="BB10" s="22" t="b">
        <v>1</v>
      </c>
      <c r="BC10" s="22" t="b">
        <v>0</v>
      </c>
      <c r="BD10" s="22" t="b">
        <v>0</v>
      </c>
      <c r="BE10" s="22" t="b">
        <v>0</v>
      </c>
      <c r="BF10" s="22" t="b">
        <v>0</v>
      </c>
      <c r="BG10" s="22" t="b">
        <v>0</v>
      </c>
      <c r="BH10" s="22" t="b">
        <v>0</v>
      </c>
      <c r="BI10" s="23" t="b">
        <v>0</v>
      </c>
      <c r="BJ10" s="22" t="b">
        <v>0</v>
      </c>
      <c r="BK10" s="22" t="b">
        <v>1</v>
      </c>
      <c r="BL10" s="23" t="b">
        <v>0</v>
      </c>
      <c r="BM10" s="23" t="b">
        <v>0</v>
      </c>
      <c r="BN10" s="23" t="b">
        <v>0</v>
      </c>
      <c r="BO10" s="22" t="b">
        <v>0</v>
      </c>
      <c r="BP10" s="22" t="b">
        <v>0</v>
      </c>
      <c r="BQ10" s="22" t="b">
        <v>0</v>
      </c>
      <c r="BR10" s="22" t="b">
        <v>0</v>
      </c>
      <c r="BS10" s="22" t="b">
        <v>0</v>
      </c>
      <c r="BT10" s="22" t="b">
        <v>0</v>
      </c>
      <c r="BU10" s="22" t="b">
        <v>0</v>
      </c>
      <c r="BV10" s="22" t="b">
        <v>0</v>
      </c>
      <c r="BW10" s="22" t="b">
        <v>0</v>
      </c>
      <c r="BX10" s="22" t="b">
        <v>0</v>
      </c>
      <c r="BY10" s="22" t="b">
        <v>0</v>
      </c>
      <c r="BZ10" s="22" t="b">
        <v>1</v>
      </c>
      <c r="CA10" s="22" t="b">
        <v>0</v>
      </c>
      <c r="CB10" s="22" t="b">
        <v>0</v>
      </c>
      <c r="CC10" s="22" t="b">
        <v>0</v>
      </c>
      <c r="CD10" s="22" t="b">
        <v>0</v>
      </c>
      <c r="CE10" s="22" t="b">
        <v>0</v>
      </c>
    </row>
    <row r="11">
      <c r="A11" s="13" t="str">
        <f>HYPERLINK("http://www.hanbit.co.kr/store/books/look.php?p_code=B7257101308","골빈해커의 3분 딥러닝")</f>
        <v>골빈해커의 3분 딥러닝</v>
      </c>
      <c r="B11" s="14" t="s">
        <v>202</v>
      </c>
      <c r="C11" s="26" t="s">
        <v>204</v>
      </c>
      <c r="D11" s="16">
        <f>IFERROR(__xludf.DUMMYFUNCTION("IMPORTXML(""http://www.yes24.com/Product/Goods/49853812?scode=032&amp;OzSrank=1"", ""/html/body/div[2]/div[4]/div[2]/div[1]/span[3]/span[1]/a/em"")"),8.5)</f>
        <v>8.5</v>
      </c>
      <c r="E11" s="17">
        <v>43003.0</v>
      </c>
      <c r="F11" s="18" t="s">
        <v>102</v>
      </c>
      <c r="G11" s="20" t="s">
        <v>56</v>
      </c>
      <c r="H11" s="20">
        <v>4.0</v>
      </c>
      <c r="I11" s="18" t="s">
        <v>57</v>
      </c>
      <c r="J11" s="28" t="s">
        <v>191</v>
      </c>
      <c r="K11" s="26" t="s">
        <v>205</v>
      </c>
      <c r="L11" s="21" t="s">
        <v>207</v>
      </c>
      <c r="M11" s="22" t="b">
        <v>0</v>
      </c>
      <c r="N11" s="23" t="b">
        <v>0</v>
      </c>
      <c r="O11" s="23" t="b">
        <v>0</v>
      </c>
      <c r="P11" s="22" t="b">
        <v>1</v>
      </c>
      <c r="Q11" s="23" t="b">
        <v>0</v>
      </c>
      <c r="R11" s="23" t="b">
        <v>0</v>
      </c>
      <c r="S11" s="23" t="b">
        <v>0</v>
      </c>
      <c r="T11" s="23" t="b">
        <v>0</v>
      </c>
      <c r="U11" s="23" t="b">
        <v>0</v>
      </c>
      <c r="V11" s="23" t="b">
        <v>0</v>
      </c>
      <c r="W11" s="23" t="b">
        <v>0</v>
      </c>
      <c r="X11" s="23" t="b">
        <v>0</v>
      </c>
      <c r="Y11" s="23" t="b">
        <v>0</v>
      </c>
      <c r="Z11" s="23" t="b">
        <v>0</v>
      </c>
      <c r="AA11" s="23" t="b">
        <v>0</v>
      </c>
      <c r="AB11" s="23" t="b">
        <v>0</v>
      </c>
      <c r="AC11" s="23" t="b">
        <v>0</v>
      </c>
      <c r="AD11" s="23" t="b">
        <v>0</v>
      </c>
      <c r="AE11" s="23" t="b">
        <v>0</v>
      </c>
      <c r="AF11" s="22" t="b">
        <v>0</v>
      </c>
      <c r="AG11" s="22" t="b">
        <v>1</v>
      </c>
      <c r="AH11" s="22" t="b">
        <v>0</v>
      </c>
      <c r="AI11" s="22" t="b">
        <v>0</v>
      </c>
      <c r="AJ11" s="22" t="b">
        <v>0</v>
      </c>
      <c r="AK11" s="22" t="b">
        <v>0</v>
      </c>
      <c r="AL11" s="22" t="b">
        <v>0</v>
      </c>
      <c r="AM11" s="22" t="b">
        <v>0</v>
      </c>
      <c r="AN11" s="22" t="b">
        <v>0</v>
      </c>
      <c r="AO11" s="22" t="b">
        <v>0</v>
      </c>
      <c r="AP11" s="22" t="b">
        <v>0</v>
      </c>
      <c r="AQ11" s="22" t="b">
        <v>0</v>
      </c>
      <c r="AR11" s="22" t="b">
        <v>0</v>
      </c>
      <c r="AS11" s="22" t="b">
        <v>0</v>
      </c>
      <c r="AT11" s="22" t="b">
        <v>0</v>
      </c>
      <c r="AU11" s="23" t="b">
        <v>0</v>
      </c>
      <c r="AV11" s="22" t="b">
        <v>0</v>
      </c>
      <c r="AW11" s="22" t="b">
        <v>0</v>
      </c>
      <c r="AX11" s="23" t="b">
        <v>0</v>
      </c>
      <c r="AY11" s="23" t="b">
        <v>0</v>
      </c>
      <c r="AZ11" s="22" t="b">
        <v>0</v>
      </c>
      <c r="BA11" s="22" t="b">
        <v>1</v>
      </c>
      <c r="BB11" s="23" t="b">
        <v>0</v>
      </c>
      <c r="BC11" s="22" t="b">
        <v>0</v>
      </c>
      <c r="BD11" s="23" t="b">
        <v>0</v>
      </c>
      <c r="BE11" s="23" t="b">
        <v>0</v>
      </c>
      <c r="BF11" s="22" t="b">
        <v>0</v>
      </c>
      <c r="BG11" s="22" t="b">
        <v>1</v>
      </c>
      <c r="BH11" s="22" t="b">
        <v>1</v>
      </c>
      <c r="BI11" s="22" t="b">
        <v>1</v>
      </c>
      <c r="BJ11" s="23" t="b">
        <v>0</v>
      </c>
      <c r="BK11" s="22" t="b">
        <v>1</v>
      </c>
      <c r="BL11" s="22" t="b">
        <v>1</v>
      </c>
      <c r="BM11" s="22" t="b">
        <v>0</v>
      </c>
      <c r="BN11" s="22" t="b">
        <v>1</v>
      </c>
      <c r="BO11" s="22" t="b">
        <v>0</v>
      </c>
      <c r="BP11" s="22" t="b">
        <v>0</v>
      </c>
      <c r="BQ11" s="22" t="b">
        <v>0</v>
      </c>
      <c r="BR11" s="22" t="b">
        <v>0</v>
      </c>
      <c r="BS11" s="22" t="b">
        <v>0</v>
      </c>
      <c r="BT11" s="22" t="b">
        <v>0</v>
      </c>
      <c r="BU11" s="22" t="b">
        <v>0</v>
      </c>
      <c r="BV11" s="22" t="b">
        <v>0</v>
      </c>
      <c r="BW11" s="22" t="b">
        <v>0</v>
      </c>
      <c r="BX11" s="22" t="b">
        <v>0</v>
      </c>
      <c r="BY11" s="23" t="b">
        <v>0</v>
      </c>
      <c r="BZ11" s="22" t="b">
        <v>0</v>
      </c>
      <c r="CA11" s="22" t="b">
        <v>0</v>
      </c>
      <c r="CB11" s="22" t="b">
        <v>1</v>
      </c>
      <c r="CC11" s="22" t="b">
        <v>0</v>
      </c>
      <c r="CD11" s="22" t="b">
        <v>0</v>
      </c>
      <c r="CE11" s="23" t="b">
        <v>0</v>
      </c>
    </row>
    <row r="12">
      <c r="A12" s="13" t="str">
        <f>HYPERLINK("http://www.hanbit.co.kr/store/books/look.php?p_code=B9638759159","그로킹 딥러닝")</f>
        <v>그로킹 딥러닝</v>
      </c>
      <c r="B12" s="26" t="s">
        <v>100</v>
      </c>
      <c r="C12" s="26" t="s">
        <v>101</v>
      </c>
      <c r="D12" s="16">
        <f>IFERROR(__xludf.DUMMYFUNCTION("iferror(IMPORTXML(""http://www.yes24.com/Product/Goods/83556452?scode=032&amp;OzSrank=1"", ""/html/body/div[2]/div[4]/div[2]/div[1]/span[3]/span[1]/a/em""), ""-"")"),9.4)</f>
        <v>9.4</v>
      </c>
      <c r="E12" s="17">
        <v>43800.0</v>
      </c>
      <c r="F12" s="18" t="s">
        <v>102</v>
      </c>
      <c r="G12" s="20" t="s">
        <v>56</v>
      </c>
      <c r="H12" s="20">
        <v>4.0</v>
      </c>
      <c r="I12" s="18" t="s">
        <v>57</v>
      </c>
      <c r="J12" s="28" t="s">
        <v>103</v>
      </c>
      <c r="K12" s="18" t="s">
        <v>46</v>
      </c>
      <c r="L12" s="29"/>
      <c r="M12" s="23" t="b">
        <v>0</v>
      </c>
      <c r="N12" s="22" t="b">
        <v>1</v>
      </c>
      <c r="O12" s="23" t="b">
        <v>0</v>
      </c>
      <c r="P12" s="23" t="b">
        <v>0</v>
      </c>
      <c r="Q12" s="22" t="b">
        <v>0</v>
      </c>
      <c r="R12" s="22" t="b">
        <v>0</v>
      </c>
      <c r="S12" s="23" t="b">
        <v>0</v>
      </c>
      <c r="T12" s="23" t="b">
        <v>0</v>
      </c>
      <c r="U12" s="22" t="b">
        <v>0</v>
      </c>
      <c r="V12" s="22" t="b">
        <v>0</v>
      </c>
      <c r="W12" s="22" t="b">
        <v>0</v>
      </c>
      <c r="X12" s="22" t="b">
        <v>0</v>
      </c>
      <c r="Y12" s="22" t="b">
        <v>0</v>
      </c>
      <c r="Z12" s="22" t="b">
        <v>0</v>
      </c>
      <c r="AA12" s="22" t="b">
        <v>0</v>
      </c>
      <c r="AB12" s="22" t="b">
        <v>0</v>
      </c>
      <c r="AC12" s="22" t="b">
        <v>0</v>
      </c>
      <c r="AD12" s="22" t="b">
        <v>0</v>
      </c>
      <c r="AE12" s="22" t="b">
        <v>0</v>
      </c>
      <c r="AF12" s="22" t="b">
        <v>0</v>
      </c>
      <c r="AG12" s="22" t="b">
        <v>0</v>
      </c>
      <c r="AH12" s="22" t="b">
        <v>0</v>
      </c>
      <c r="AI12" s="22" t="b">
        <v>0</v>
      </c>
      <c r="AJ12" s="22" t="b">
        <v>0</v>
      </c>
      <c r="AK12" s="22" t="b">
        <v>0</v>
      </c>
      <c r="AL12" s="22" t="b">
        <v>0</v>
      </c>
      <c r="AM12" s="22" t="b">
        <v>0</v>
      </c>
      <c r="AN12" s="22" t="b">
        <v>0</v>
      </c>
      <c r="AO12" s="22" t="b">
        <v>0</v>
      </c>
      <c r="AP12" s="22" t="b">
        <v>0</v>
      </c>
      <c r="AQ12" s="22" t="b">
        <v>0</v>
      </c>
      <c r="AR12" s="22" t="b">
        <v>0</v>
      </c>
      <c r="AS12" s="22" t="b">
        <v>0</v>
      </c>
      <c r="AT12" s="22" t="b">
        <v>0</v>
      </c>
      <c r="AU12" s="23" t="b">
        <v>0</v>
      </c>
      <c r="AV12" s="22" t="b">
        <v>0</v>
      </c>
      <c r="AW12" s="22" t="b">
        <v>0</v>
      </c>
      <c r="AX12" s="22" t="b">
        <v>1</v>
      </c>
      <c r="AY12" s="22" t="b">
        <v>1</v>
      </c>
      <c r="AZ12" s="22" t="b">
        <v>0</v>
      </c>
      <c r="BA12" s="23" t="b">
        <v>0</v>
      </c>
      <c r="BB12" s="23" t="b">
        <v>0</v>
      </c>
      <c r="BC12" s="22" t="b">
        <v>0</v>
      </c>
      <c r="BD12" s="22" t="b">
        <v>1</v>
      </c>
      <c r="BE12" s="22" t="b">
        <v>0</v>
      </c>
      <c r="BF12" s="22" t="b">
        <v>0</v>
      </c>
      <c r="BG12" s="22" t="b">
        <v>1</v>
      </c>
      <c r="BH12" s="22" t="b">
        <v>1</v>
      </c>
      <c r="BI12" s="22" t="b">
        <v>1</v>
      </c>
      <c r="BJ12" s="23" t="b">
        <v>0</v>
      </c>
      <c r="BK12" s="22" t="b">
        <v>1</v>
      </c>
      <c r="BL12" s="23" t="b">
        <v>0</v>
      </c>
      <c r="BM12" s="23" t="b">
        <v>0</v>
      </c>
      <c r="BN12" s="23" t="b">
        <v>0</v>
      </c>
      <c r="BO12" s="23" t="b">
        <v>0</v>
      </c>
      <c r="BP12" s="22" t="b">
        <v>0</v>
      </c>
      <c r="BQ12" s="22" t="b">
        <v>0</v>
      </c>
      <c r="BR12" s="22" t="b">
        <v>0</v>
      </c>
      <c r="BS12" s="22" t="b">
        <v>0</v>
      </c>
      <c r="BT12" s="22" t="b">
        <v>0</v>
      </c>
      <c r="BU12" s="22" t="b">
        <v>0</v>
      </c>
      <c r="BV12" s="22" t="b">
        <v>0</v>
      </c>
      <c r="BW12" s="22" t="b">
        <v>0</v>
      </c>
      <c r="BX12" s="22" t="b">
        <v>0</v>
      </c>
      <c r="BY12" s="22" t="b">
        <v>0</v>
      </c>
      <c r="BZ12" s="23" t="b">
        <v>0</v>
      </c>
      <c r="CA12" s="22" t="b">
        <v>0</v>
      </c>
      <c r="CB12" s="22" t="b">
        <v>1</v>
      </c>
      <c r="CC12" s="22" t="b">
        <v>0</v>
      </c>
      <c r="CD12" s="22" t="b">
        <v>0</v>
      </c>
      <c r="CE12" s="23" t="b">
        <v>0</v>
      </c>
    </row>
    <row r="13">
      <c r="A13" s="13" t="str">
        <f>HYPERLINK("http://www.hanbit.co.kr/store/books/look.php?p_code=B1294694476","김기현의 자연어 처리 딥러닝 캠프")</f>
        <v>김기현의 자연어 처리 딥러닝 캠프</v>
      </c>
      <c r="B13" s="26" t="s">
        <v>198</v>
      </c>
      <c r="C13" s="26" t="s">
        <v>199</v>
      </c>
      <c r="D13" s="16">
        <f>IFERROR(__xludf.DUMMYFUNCTION("IMPORTXML(""http://www.yes24.com/Product/Goods/74802622?scode=032&amp;OzSrank=1"", ""/html/body/div[2]/div[4]/div[2]/div[1]/span[3]/span[1]/a/em"")"),7.8)</f>
        <v>7.8</v>
      </c>
      <c r="E13" s="17">
        <v>43647.0</v>
      </c>
      <c r="F13" s="18" t="s">
        <v>43</v>
      </c>
      <c r="G13" s="20" t="s">
        <v>200</v>
      </c>
      <c r="H13" s="20">
        <v>10.0</v>
      </c>
      <c r="I13" s="18" t="s">
        <v>57</v>
      </c>
      <c r="J13" s="18" t="s">
        <v>129</v>
      </c>
      <c r="K13" s="18" t="s">
        <v>46</v>
      </c>
      <c r="L13" s="29"/>
      <c r="M13" s="22" t="b">
        <v>0</v>
      </c>
      <c r="N13" s="22" t="b">
        <v>0</v>
      </c>
      <c r="O13" s="22" t="b">
        <v>0</v>
      </c>
      <c r="P13" s="22" t="b">
        <v>1</v>
      </c>
      <c r="Q13" s="22" t="b">
        <v>0</v>
      </c>
      <c r="R13" s="22" t="b">
        <v>0</v>
      </c>
      <c r="S13" s="23" t="b">
        <v>0</v>
      </c>
      <c r="T13" s="23" t="b">
        <v>0</v>
      </c>
      <c r="U13" s="22" t="b">
        <v>0</v>
      </c>
      <c r="V13" s="22" t="b">
        <v>0</v>
      </c>
      <c r="W13" s="22" t="b">
        <v>0</v>
      </c>
      <c r="X13" s="22" t="b">
        <v>0</v>
      </c>
      <c r="Y13" s="22" t="b">
        <v>0</v>
      </c>
      <c r="Z13" s="22" t="b">
        <v>0</v>
      </c>
      <c r="AA13" s="22" t="b">
        <v>0</v>
      </c>
      <c r="AB13" s="22" t="b">
        <v>0</v>
      </c>
      <c r="AC13" s="22" t="b">
        <v>0</v>
      </c>
      <c r="AD13" s="22" t="b">
        <v>0</v>
      </c>
      <c r="AE13" s="22" t="b">
        <v>0</v>
      </c>
      <c r="AF13" s="22" t="b">
        <v>0</v>
      </c>
      <c r="AG13" s="22" t="b">
        <v>0</v>
      </c>
      <c r="AH13" s="22" t="b">
        <v>0</v>
      </c>
      <c r="AI13" s="22" t="b">
        <v>0</v>
      </c>
      <c r="AJ13" s="22" t="b">
        <v>1</v>
      </c>
      <c r="AK13" s="22" t="b">
        <v>1</v>
      </c>
      <c r="AL13" s="22" t="b">
        <v>0</v>
      </c>
      <c r="AM13" s="22" t="b">
        <v>1</v>
      </c>
      <c r="AN13" s="22" t="b">
        <v>0</v>
      </c>
      <c r="AO13" s="22" t="b">
        <v>1</v>
      </c>
      <c r="AP13" s="22" t="b">
        <v>1</v>
      </c>
      <c r="AQ13" s="22" t="b">
        <v>1</v>
      </c>
      <c r="AR13" s="22" t="b">
        <v>1</v>
      </c>
      <c r="AS13" s="22" t="b">
        <v>1</v>
      </c>
      <c r="AT13" s="22" t="b">
        <v>1</v>
      </c>
      <c r="AU13" s="22" t="b">
        <v>1</v>
      </c>
      <c r="AV13" s="22" t="b">
        <v>0</v>
      </c>
      <c r="AW13" s="22" t="b">
        <v>0</v>
      </c>
      <c r="AX13" s="22" t="b">
        <v>1</v>
      </c>
      <c r="AY13" s="22" t="b">
        <v>1</v>
      </c>
      <c r="AZ13" s="22" t="b">
        <v>1</v>
      </c>
      <c r="BA13" s="22" t="b">
        <v>1</v>
      </c>
      <c r="BB13" s="23" t="b">
        <v>0</v>
      </c>
      <c r="BC13" s="22" t="b">
        <v>0</v>
      </c>
      <c r="BD13" s="22" t="b">
        <v>0</v>
      </c>
      <c r="BE13" s="22" t="b">
        <v>1</v>
      </c>
      <c r="BF13" s="22" t="b">
        <v>0</v>
      </c>
      <c r="BG13" s="23" t="b">
        <v>0</v>
      </c>
      <c r="BH13" s="23" t="b">
        <v>0</v>
      </c>
      <c r="BI13" s="22" t="b">
        <v>1</v>
      </c>
      <c r="BJ13" s="23" t="b">
        <v>0</v>
      </c>
      <c r="BK13" s="22" t="b">
        <v>1</v>
      </c>
      <c r="BL13" s="23" t="b">
        <v>0</v>
      </c>
      <c r="BM13" s="23" t="b">
        <v>0</v>
      </c>
      <c r="BN13" s="22" t="b">
        <v>1</v>
      </c>
      <c r="BO13" s="22" t="b">
        <v>0</v>
      </c>
      <c r="BP13" s="22" t="b">
        <v>0</v>
      </c>
      <c r="BQ13" s="22" t="b">
        <v>0</v>
      </c>
      <c r="BR13" s="22" t="b">
        <v>0</v>
      </c>
      <c r="BS13" s="22" t="b">
        <v>0</v>
      </c>
      <c r="BT13" s="22" t="b">
        <v>0</v>
      </c>
      <c r="BU13" s="22" t="b">
        <v>0</v>
      </c>
      <c r="BV13" s="22" t="b">
        <v>0</v>
      </c>
      <c r="BW13" s="22" t="b">
        <v>0</v>
      </c>
      <c r="BX13" s="22" t="b">
        <v>0</v>
      </c>
      <c r="BY13" s="22" t="b">
        <v>0</v>
      </c>
      <c r="BZ13" s="22" t="b">
        <v>0</v>
      </c>
      <c r="CA13" s="22" t="b">
        <v>0</v>
      </c>
      <c r="CB13" s="22" t="b">
        <v>0</v>
      </c>
      <c r="CC13" s="22" t="b">
        <v>0</v>
      </c>
      <c r="CD13" s="22" t="b">
        <v>0</v>
      </c>
      <c r="CE13" s="22" t="b">
        <v>0</v>
      </c>
    </row>
    <row r="14">
      <c r="A14" s="13" t="str">
        <f>HYPERLINK("http://www.hanbit.co.kr/store/books/look.php?p_code=B4370590649","딥러닝 첫걸음")</f>
        <v>딥러닝 첫걸음</v>
      </c>
      <c r="B14" s="26" t="s">
        <v>228</v>
      </c>
      <c r="C14" s="26" t="s">
        <v>229</v>
      </c>
      <c r="D14" s="16">
        <f>IFERROR(__xludf.DUMMYFUNCTION("IMPORTXML(""http://www.yes24.com/Product/Goods/34958995?scode=032&amp;OzSrank=1"", ""/html/body/div[2]/div[4]/div[2]/div[1]/span[3]/span[1]/a/em"")"),8.1)</f>
        <v>8.1</v>
      </c>
      <c r="E14" s="17">
        <v>42734.0</v>
      </c>
      <c r="F14" s="18" t="s">
        <v>54</v>
      </c>
      <c r="G14" s="20" t="s">
        <v>115</v>
      </c>
      <c r="H14" s="20">
        <v>3.0</v>
      </c>
      <c r="I14" s="18" t="s">
        <v>230</v>
      </c>
      <c r="J14" s="18" t="s">
        <v>46</v>
      </c>
      <c r="K14" s="18" t="s">
        <v>46</v>
      </c>
      <c r="L14" s="21" t="s">
        <v>231</v>
      </c>
      <c r="M14" s="22" t="b">
        <v>0</v>
      </c>
      <c r="N14" s="23" t="b">
        <v>0</v>
      </c>
      <c r="O14" s="23" t="b">
        <v>0</v>
      </c>
      <c r="P14" s="22" t="b">
        <v>1</v>
      </c>
      <c r="Q14" s="23" t="b">
        <v>0</v>
      </c>
      <c r="R14" s="23" t="b">
        <v>0</v>
      </c>
      <c r="S14" s="23" t="b">
        <v>0</v>
      </c>
      <c r="T14" s="23" t="b">
        <v>0</v>
      </c>
      <c r="U14" s="23" t="b">
        <v>0</v>
      </c>
      <c r="V14" s="23" t="b">
        <v>0</v>
      </c>
      <c r="W14" s="23" t="b">
        <v>0</v>
      </c>
      <c r="X14" s="23" t="b">
        <v>0</v>
      </c>
      <c r="Y14" s="23" t="b">
        <v>0</v>
      </c>
      <c r="Z14" s="23" t="b">
        <v>0</v>
      </c>
      <c r="AA14" s="23" t="b">
        <v>0</v>
      </c>
      <c r="AB14" s="23" t="b">
        <v>0</v>
      </c>
      <c r="AC14" s="23" t="b">
        <v>0</v>
      </c>
      <c r="AD14" s="23" t="b">
        <v>0</v>
      </c>
      <c r="AE14" s="23" t="b">
        <v>0</v>
      </c>
      <c r="AF14" s="22" t="b">
        <v>0</v>
      </c>
      <c r="AG14" s="22" t="b">
        <v>0</v>
      </c>
      <c r="AH14" s="22" t="b">
        <v>0</v>
      </c>
      <c r="AI14" s="22" t="b">
        <v>0</v>
      </c>
      <c r="AJ14" s="22" t="b">
        <v>0</v>
      </c>
      <c r="AK14" s="22" t="b">
        <v>0</v>
      </c>
      <c r="AL14" s="22" t="b">
        <v>0</v>
      </c>
      <c r="AM14" s="22" t="b">
        <v>0</v>
      </c>
      <c r="AN14" s="22" t="b">
        <v>0</v>
      </c>
      <c r="AO14" s="22" t="b">
        <v>0</v>
      </c>
      <c r="AP14" s="22" t="b">
        <v>0</v>
      </c>
      <c r="AQ14" s="22" t="b">
        <v>0</v>
      </c>
      <c r="AR14" s="22" t="b">
        <v>0</v>
      </c>
      <c r="AS14" s="22" t="b">
        <v>0</v>
      </c>
      <c r="AT14" s="22" t="b">
        <v>0</v>
      </c>
      <c r="AU14" s="23" t="b">
        <v>0</v>
      </c>
      <c r="AV14" s="22" t="b">
        <v>0</v>
      </c>
      <c r="AW14" s="22" t="b">
        <v>0</v>
      </c>
      <c r="AX14" s="23" t="b">
        <v>0</v>
      </c>
      <c r="AY14" s="22" t="b">
        <v>1</v>
      </c>
      <c r="AZ14" s="22" t="b">
        <v>0</v>
      </c>
      <c r="BA14" s="23" t="b">
        <v>0</v>
      </c>
      <c r="BB14" s="23" t="b">
        <v>0</v>
      </c>
      <c r="BC14" s="22" t="b">
        <v>0</v>
      </c>
      <c r="BD14" s="23" t="b">
        <v>0</v>
      </c>
      <c r="BE14" s="23" t="b">
        <v>0</v>
      </c>
      <c r="BF14" s="22" t="b">
        <v>0</v>
      </c>
      <c r="BG14" s="22" t="b">
        <v>1</v>
      </c>
      <c r="BH14" s="22" t="b">
        <v>1</v>
      </c>
      <c r="BI14" s="22" t="b">
        <v>1</v>
      </c>
      <c r="BJ14" s="23" t="b">
        <v>0</v>
      </c>
      <c r="BK14" s="23" t="b">
        <v>0</v>
      </c>
      <c r="BL14" s="23" t="b">
        <v>0</v>
      </c>
      <c r="BM14" s="23" t="b">
        <v>0</v>
      </c>
      <c r="BN14" s="23" t="b">
        <v>0</v>
      </c>
      <c r="BO14" s="23" t="b">
        <v>0</v>
      </c>
      <c r="BP14" s="22" t="b">
        <v>0</v>
      </c>
      <c r="BQ14" s="22" t="b">
        <v>0</v>
      </c>
      <c r="BR14" s="22" t="b">
        <v>0</v>
      </c>
      <c r="BS14" s="22" t="b">
        <v>0</v>
      </c>
      <c r="BT14" s="22" t="b">
        <v>0</v>
      </c>
      <c r="BU14" s="22" t="b">
        <v>0</v>
      </c>
      <c r="BV14" s="22" t="b">
        <v>0</v>
      </c>
      <c r="BW14" s="22" t="b">
        <v>0</v>
      </c>
      <c r="BX14" s="22" t="b">
        <v>0</v>
      </c>
      <c r="BY14" s="23" t="b">
        <v>0</v>
      </c>
      <c r="BZ14" s="23" t="b">
        <v>0</v>
      </c>
      <c r="CA14" s="22" t="b">
        <v>0</v>
      </c>
      <c r="CB14" s="22" t="b">
        <v>1</v>
      </c>
      <c r="CC14" s="22" t="b">
        <v>0</v>
      </c>
      <c r="CD14" s="22" t="b">
        <v>0</v>
      </c>
      <c r="CE14" s="23" t="b">
        <v>0</v>
      </c>
    </row>
    <row r="15">
      <c r="A15" s="13" t="str">
        <f>HYPERLINK("http://www.hanbit.co.kr/store/books/look.php?p_code=B5128867520","딥러닝의 정석")</f>
        <v>딥러닝의 정석</v>
      </c>
      <c r="B15" s="26" t="s">
        <v>238</v>
      </c>
      <c r="C15" s="26" t="s">
        <v>239</v>
      </c>
      <c r="D15" s="16">
        <f>IFERROR(__xludf.DUMMYFUNCTION("IMPORTXML(""http://www.yes24.com/Product/Goods/58707156?scode=032&amp;OzSrank=1"", ""/html/body/div[2]/div[4]/div[2]/div[1]/span[3]/span[1]/a/em"")"),8.2)</f>
        <v>8.2</v>
      </c>
      <c r="E15" s="17">
        <v>43157.0</v>
      </c>
      <c r="F15" s="18" t="s">
        <v>102</v>
      </c>
      <c r="G15" s="20" t="s">
        <v>190</v>
      </c>
      <c r="H15" s="20">
        <v>8.0</v>
      </c>
      <c r="I15" s="18" t="s">
        <v>57</v>
      </c>
      <c r="J15" s="28" t="s">
        <v>241</v>
      </c>
      <c r="K15" s="18" t="s">
        <v>46</v>
      </c>
      <c r="L15" s="21" t="s">
        <v>243</v>
      </c>
      <c r="M15" s="22" t="b">
        <v>0</v>
      </c>
      <c r="N15" s="23" t="b">
        <v>0</v>
      </c>
      <c r="O15" s="23" t="b">
        <v>0</v>
      </c>
      <c r="P15" s="22" t="b">
        <v>1</v>
      </c>
      <c r="Q15" s="22" t="b">
        <v>0</v>
      </c>
      <c r="R15" s="22" t="b">
        <v>0</v>
      </c>
      <c r="S15" s="23" t="b">
        <v>0</v>
      </c>
      <c r="T15" s="23" t="b">
        <v>0</v>
      </c>
      <c r="U15" s="22" t="b">
        <v>0</v>
      </c>
      <c r="V15" s="22" t="b">
        <v>0</v>
      </c>
      <c r="W15" s="22" t="b">
        <v>0</v>
      </c>
      <c r="X15" s="22" t="b">
        <v>0</v>
      </c>
      <c r="Y15" s="22" t="b">
        <v>0</v>
      </c>
      <c r="Z15" s="22" t="b">
        <v>0</v>
      </c>
      <c r="AA15" s="22" t="b">
        <v>0</v>
      </c>
      <c r="AB15" s="22" t="b">
        <v>0</v>
      </c>
      <c r="AC15" s="22" t="b">
        <v>0</v>
      </c>
      <c r="AD15" s="22" t="b">
        <v>0</v>
      </c>
      <c r="AE15" s="22" t="b">
        <v>0</v>
      </c>
      <c r="AF15" s="22" t="b">
        <v>1</v>
      </c>
      <c r="AG15" s="22" t="b">
        <v>0</v>
      </c>
      <c r="AH15" s="22" t="b">
        <v>0</v>
      </c>
      <c r="AI15" s="22" t="b">
        <v>0</v>
      </c>
      <c r="AJ15" s="22" t="b">
        <v>1</v>
      </c>
      <c r="AK15" s="22" t="b">
        <v>0</v>
      </c>
      <c r="AL15" s="22" t="b">
        <v>0</v>
      </c>
      <c r="AM15" s="22" t="b">
        <v>1</v>
      </c>
      <c r="AN15" s="22" t="b">
        <v>0</v>
      </c>
      <c r="AO15" s="22" t="b">
        <v>0</v>
      </c>
      <c r="AP15" s="22" t="b">
        <v>0</v>
      </c>
      <c r="AQ15" s="22" t="b">
        <v>0</v>
      </c>
      <c r="AR15" s="22" t="b">
        <v>0</v>
      </c>
      <c r="AS15" s="22" t="b">
        <v>0</v>
      </c>
      <c r="AT15" s="22" t="b">
        <v>0</v>
      </c>
      <c r="AU15" s="22" t="b">
        <v>1</v>
      </c>
      <c r="AV15" s="22" t="b">
        <v>0</v>
      </c>
      <c r="AW15" s="22" t="b">
        <v>0</v>
      </c>
      <c r="AX15" s="22" t="b">
        <v>1</v>
      </c>
      <c r="AY15" s="22" t="b">
        <v>1</v>
      </c>
      <c r="AZ15" s="22" t="b">
        <v>1</v>
      </c>
      <c r="BA15" s="22" t="b">
        <v>1</v>
      </c>
      <c r="BB15" s="23" t="b">
        <v>0</v>
      </c>
      <c r="BC15" s="22" t="b">
        <v>1</v>
      </c>
      <c r="BD15" s="22" t="b">
        <v>1</v>
      </c>
      <c r="BE15" s="22" t="b">
        <v>0</v>
      </c>
      <c r="BF15" s="22" t="b">
        <v>0</v>
      </c>
      <c r="BG15" s="22" t="b">
        <v>1</v>
      </c>
      <c r="BH15" s="23" t="b">
        <v>0</v>
      </c>
      <c r="BI15" s="22" t="b">
        <v>1</v>
      </c>
      <c r="BJ15" s="23" t="b">
        <v>0</v>
      </c>
      <c r="BK15" s="22" t="b">
        <v>1</v>
      </c>
      <c r="BL15" s="22" t="b">
        <v>1</v>
      </c>
      <c r="BM15" s="22" t="b">
        <v>0</v>
      </c>
      <c r="BN15" s="23" t="b">
        <v>0</v>
      </c>
      <c r="BO15" s="22" t="b">
        <v>0</v>
      </c>
      <c r="BP15" s="22" t="b">
        <v>0</v>
      </c>
      <c r="BQ15" s="22" t="b">
        <v>0</v>
      </c>
      <c r="BR15" s="22" t="b">
        <v>0</v>
      </c>
      <c r="BS15" s="22" t="b">
        <v>0</v>
      </c>
      <c r="BT15" s="22" t="b">
        <v>0</v>
      </c>
      <c r="BU15" s="22" t="b">
        <v>0</v>
      </c>
      <c r="BV15" s="22" t="b">
        <v>0</v>
      </c>
      <c r="BW15" s="22" t="b">
        <v>0</v>
      </c>
      <c r="BX15" s="22" t="b">
        <v>0</v>
      </c>
      <c r="BY15" s="22" t="b">
        <v>0</v>
      </c>
      <c r="BZ15" s="22" t="b">
        <v>0</v>
      </c>
      <c r="CA15" s="22" t="b">
        <v>0</v>
      </c>
      <c r="CB15" s="22" t="b">
        <v>1</v>
      </c>
      <c r="CC15" s="22" t="b">
        <v>0</v>
      </c>
      <c r="CD15" s="22" t="b">
        <v>0</v>
      </c>
      <c r="CE15" s="23" t="b">
        <v>0</v>
      </c>
    </row>
    <row r="16">
      <c r="A16" s="13" t="str">
        <f>HYPERLINK("http://www.hanbit.co.kr/store/books/look.php?p_code=B2658309536","러닝 텐서플로")</f>
        <v>러닝 텐서플로</v>
      </c>
      <c r="B16" s="26" t="s">
        <v>240</v>
      </c>
      <c r="C16" s="26" t="s">
        <v>242</v>
      </c>
      <c r="D16" s="16">
        <f>IFERROR(__xludf.DUMMYFUNCTION("IMPORTXML(""http://www.yes24.com/Product/Goods/60506589?scode=032&amp;OzSrank=3"", ""/html/body/div[2]/div[4]/div[2]/div[1]/span[3]/span[1]/a/em"")"),8.3)</f>
        <v>8.3</v>
      </c>
      <c r="E16" s="17">
        <v>43224.0</v>
      </c>
      <c r="F16" s="18" t="s">
        <v>102</v>
      </c>
      <c r="G16" s="20" t="s">
        <v>190</v>
      </c>
      <c r="H16" s="20">
        <v>3.0</v>
      </c>
      <c r="I16" s="18" t="s">
        <v>57</v>
      </c>
      <c r="J16" s="18" t="s">
        <v>244</v>
      </c>
      <c r="K16" s="18" t="s">
        <v>46</v>
      </c>
      <c r="L16" s="29"/>
      <c r="M16" s="22" t="b">
        <v>0</v>
      </c>
      <c r="N16" s="23" t="b">
        <v>0</v>
      </c>
      <c r="O16" s="23" t="b">
        <v>0</v>
      </c>
      <c r="P16" s="22" t="b">
        <v>1</v>
      </c>
      <c r="Q16" s="22" t="b">
        <v>0</v>
      </c>
      <c r="R16" s="22" t="b">
        <v>0</v>
      </c>
      <c r="S16" s="23" t="b">
        <v>0</v>
      </c>
      <c r="T16" s="23" t="b">
        <v>0</v>
      </c>
      <c r="U16" s="22" t="b">
        <v>0</v>
      </c>
      <c r="V16" s="22" t="b">
        <v>0</v>
      </c>
      <c r="W16" s="22" t="b">
        <v>0</v>
      </c>
      <c r="X16" s="22" t="b">
        <v>0</v>
      </c>
      <c r="Y16" s="22" t="b">
        <v>0</v>
      </c>
      <c r="Z16" s="22" t="b">
        <v>0</v>
      </c>
      <c r="AA16" s="22" t="b">
        <v>0</v>
      </c>
      <c r="AB16" s="22" t="b">
        <v>0</v>
      </c>
      <c r="AC16" s="22" t="b">
        <v>0</v>
      </c>
      <c r="AD16" s="22" t="b">
        <v>0</v>
      </c>
      <c r="AE16" s="22" t="b">
        <v>0</v>
      </c>
      <c r="AF16" s="22" t="b">
        <v>0</v>
      </c>
      <c r="AG16" s="22" t="b">
        <v>0</v>
      </c>
      <c r="AH16" s="22" t="b">
        <v>0</v>
      </c>
      <c r="AI16" s="22" t="b">
        <v>0</v>
      </c>
      <c r="AJ16" s="22" t="b">
        <v>1</v>
      </c>
      <c r="AK16" s="22" t="b">
        <v>0</v>
      </c>
      <c r="AL16" s="22" t="b">
        <v>0</v>
      </c>
      <c r="AM16" s="22" t="b">
        <v>0</v>
      </c>
      <c r="AN16" s="22" t="b">
        <v>0</v>
      </c>
      <c r="AO16" s="22" t="b">
        <v>0</v>
      </c>
      <c r="AP16" s="22" t="b">
        <v>0</v>
      </c>
      <c r="AQ16" s="22" t="b">
        <v>0</v>
      </c>
      <c r="AR16" s="22" t="b">
        <v>0</v>
      </c>
      <c r="AS16" s="22" t="b">
        <v>0</v>
      </c>
      <c r="AT16" s="22" t="b">
        <v>0</v>
      </c>
      <c r="AU16" s="22" t="b">
        <v>0</v>
      </c>
      <c r="AV16" s="22" t="b">
        <v>0</v>
      </c>
      <c r="AW16" s="22" t="b">
        <v>0</v>
      </c>
      <c r="AX16" s="22" t="b">
        <v>1</v>
      </c>
      <c r="AY16" s="22" t="b">
        <v>1</v>
      </c>
      <c r="AZ16" s="22" t="b">
        <v>0</v>
      </c>
      <c r="BA16" s="23" t="b">
        <v>0</v>
      </c>
      <c r="BB16" s="22" t="b">
        <v>0</v>
      </c>
      <c r="BC16" s="22" t="b">
        <v>0</v>
      </c>
      <c r="BD16" s="22" t="b">
        <v>0</v>
      </c>
      <c r="BE16" s="22" t="b">
        <v>0</v>
      </c>
      <c r="BF16" s="22" t="b">
        <v>0</v>
      </c>
      <c r="BG16" s="22" t="b">
        <v>1</v>
      </c>
      <c r="BH16" s="22" t="b">
        <v>1</v>
      </c>
      <c r="BI16" s="22" t="b">
        <v>1</v>
      </c>
      <c r="BJ16" s="23" t="b">
        <v>0</v>
      </c>
      <c r="BK16" s="22" t="b">
        <v>1</v>
      </c>
      <c r="BL16" s="23" t="b">
        <v>0</v>
      </c>
      <c r="BM16" s="23" t="b">
        <v>0</v>
      </c>
      <c r="BN16" s="23" t="b">
        <v>0</v>
      </c>
      <c r="BO16" s="23" t="b">
        <v>0</v>
      </c>
      <c r="BP16" s="22" t="b">
        <v>0</v>
      </c>
      <c r="BQ16" s="22" t="b">
        <v>0</v>
      </c>
      <c r="BR16" s="22" t="b">
        <v>0</v>
      </c>
      <c r="BS16" s="22" t="b">
        <v>0</v>
      </c>
      <c r="BT16" s="22" t="b">
        <v>0</v>
      </c>
      <c r="BU16" s="22" t="b">
        <v>0</v>
      </c>
      <c r="BV16" s="22" t="b">
        <v>0</v>
      </c>
      <c r="BW16" s="22" t="b">
        <v>0</v>
      </c>
      <c r="BX16" s="22" t="b">
        <v>0</v>
      </c>
      <c r="BY16" s="22" t="b">
        <v>0</v>
      </c>
      <c r="BZ16" s="23" t="b">
        <v>0</v>
      </c>
      <c r="CA16" s="22" t="b">
        <v>0</v>
      </c>
      <c r="CB16" s="22" t="b">
        <v>1</v>
      </c>
      <c r="CC16" s="22" t="b">
        <v>0</v>
      </c>
      <c r="CD16" s="22" t="b">
        <v>0</v>
      </c>
      <c r="CE16" s="23" t="b">
        <v>0</v>
      </c>
    </row>
    <row r="17">
      <c r="A17" s="13" t="str">
        <f>HYPERLINK("http://www.hanbit.co.kr/store/books/look.php?p_code=B2700797734","머신러닝 실무 프로젝트")</f>
        <v>머신러닝 실무 프로젝트</v>
      </c>
      <c r="B17" s="26" t="s">
        <v>232</v>
      </c>
      <c r="C17" s="26" t="s">
        <v>233</v>
      </c>
      <c r="D17" s="16">
        <f>IFERROR(__xludf.DUMMYFUNCTION("IMPORTXML(""http://www.yes24.com/Product/Goods/61198418?scode=032&amp;OzSrank=1"", ""/html/body/div[2]/div[4]/div[2]/div[1]/span[3]/span[1]/a/em"")"),8.3)</f>
        <v>8.3</v>
      </c>
      <c r="E17" s="17">
        <v>43256.0</v>
      </c>
      <c r="F17" s="18" t="s">
        <v>43</v>
      </c>
      <c r="G17" s="20" t="s">
        <v>190</v>
      </c>
      <c r="H17" s="20">
        <v>4.0</v>
      </c>
      <c r="I17" s="18" t="s">
        <v>57</v>
      </c>
      <c r="J17" s="32" t="s">
        <v>211</v>
      </c>
      <c r="K17" s="26" t="s">
        <v>234</v>
      </c>
      <c r="L17" s="21" t="s">
        <v>235</v>
      </c>
      <c r="M17" s="22" t="b">
        <v>0</v>
      </c>
      <c r="N17" s="23" t="b">
        <v>0</v>
      </c>
      <c r="O17" s="23" t="b">
        <v>0</v>
      </c>
      <c r="P17" s="22" t="b">
        <v>1</v>
      </c>
      <c r="Q17" s="22" t="b">
        <v>1</v>
      </c>
      <c r="R17" s="22" t="b">
        <v>1</v>
      </c>
      <c r="S17" s="22" t="b">
        <v>1</v>
      </c>
      <c r="T17" s="22" t="b">
        <v>0</v>
      </c>
      <c r="U17" s="22" t="b">
        <v>0</v>
      </c>
      <c r="V17" s="22" t="b">
        <v>0</v>
      </c>
      <c r="W17" s="22" t="b">
        <v>0</v>
      </c>
      <c r="X17" s="22" t="b">
        <v>1</v>
      </c>
      <c r="Y17" s="22" t="b">
        <v>1</v>
      </c>
      <c r="Z17" s="22" t="b">
        <v>0</v>
      </c>
      <c r="AA17" s="22" t="b">
        <v>0</v>
      </c>
      <c r="AB17" s="22" t="b">
        <v>1</v>
      </c>
      <c r="AC17" s="22" t="b">
        <v>0</v>
      </c>
      <c r="AD17" s="22" t="b">
        <v>0</v>
      </c>
      <c r="AE17" s="22" t="b">
        <v>0</v>
      </c>
      <c r="AF17" s="22" t="b">
        <v>0</v>
      </c>
      <c r="AG17" s="22" t="b">
        <v>0</v>
      </c>
      <c r="AH17" s="22" t="b">
        <v>0</v>
      </c>
      <c r="AI17" s="22" t="b">
        <v>0</v>
      </c>
      <c r="AJ17" s="22" t="b">
        <v>1</v>
      </c>
      <c r="AK17" s="22" t="b">
        <v>0</v>
      </c>
      <c r="AL17" s="22" t="b">
        <v>0</v>
      </c>
      <c r="AM17" s="22" t="b">
        <v>0</v>
      </c>
      <c r="AN17" s="22" t="b">
        <v>0</v>
      </c>
      <c r="AO17" s="22" t="b">
        <v>0</v>
      </c>
      <c r="AP17" s="22" t="b">
        <v>0</v>
      </c>
      <c r="AQ17" s="22" t="b">
        <v>0</v>
      </c>
      <c r="AR17" s="22" t="b">
        <v>0</v>
      </c>
      <c r="AS17" s="22" t="b">
        <v>0</v>
      </c>
      <c r="AT17" s="22" t="b">
        <v>0</v>
      </c>
      <c r="AU17" s="23" t="b">
        <v>0</v>
      </c>
      <c r="AV17" s="22" t="b">
        <v>0</v>
      </c>
      <c r="AW17" s="22" t="b">
        <v>0</v>
      </c>
      <c r="AX17" s="22" t="b">
        <v>1</v>
      </c>
      <c r="AY17" s="22" t="b">
        <v>1</v>
      </c>
      <c r="AZ17" s="22" t="b">
        <v>0</v>
      </c>
      <c r="BA17" s="22" t="b">
        <v>1</v>
      </c>
      <c r="BB17" s="23" t="b">
        <v>0</v>
      </c>
      <c r="BC17" s="22" t="b">
        <v>0</v>
      </c>
      <c r="BD17" s="22" t="b">
        <v>0</v>
      </c>
      <c r="BE17" s="22" t="b">
        <v>0</v>
      </c>
      <c r="BF17" s="22" t="b">
        <v>0</v>
      </c>
      <c r="BG17" s="22" t="b">
        <v>1</v>
      </c>
      <c r="BH17" s="22" t="b">
        <v>1</v>
      </c>
      <c r="BI17" s="22" t="b">
        <v>1</v>
      </c>
      <c r="BJ17" s="23" t="b">
        <v>0</v>
      </c>
      <c r="BK17" s="22" t="b">
        <v>1</v>
      </c>
      <c r="BL17" s="22" t="b">
        <v>1</v>
      </c>
      <c r="BM17" s="22" t="b">
        <v>0</v>
      </c>
      <c r="BN17" s="23" t="b">
        <v>0</v>
      </c>
      <c r="BO17" s="22" t="b">
        <v>0</v>
      </c>
      <c r="BP17" s="22" t="b">
        <v>0</v>
      </c>
      <c r="BQ17" s="22" t="b">
        <v>0</v>
      </c>
      <c r="BR17" s="22" t="b">
        <v>0</v>
      </c>
      <c r="BS17" s="22" t="b">
        <v>0</v>
      </c>
      <c r="BT17" s="22" t="b">
        <v>0</v>
      </c>
      <c r="BU17" s="22" t="b">
        <v>0</v>
      </c>
      <c r="BV17" s="22" t="b">
        <v>0</v>
      </c>
      <c r="BW17" s="22" t="b">
        <v>0</v>
      </c>
      <c r="BX17" s="22" t="b">
        <v>0</v>
      </c>
      <c r="BY17" s="22" t="b">
        <v>0</v>
      </c>
      <c r="BZ17" s="22" t="b">
        <v>0</v>
      </c>
      <c r="CA17" s="22" t="b">
        <v>0</v>
      </c>
      <c r="CB17" s="22" t="b">
        <v>0</v>
      </c>
      <c r="CC17" s="22" t="b">
        <v>0</v>
      </c>
      <c r="CD17" s="22" t="b">
        <v>0</v>
      </c>
      <c r="CE17" s="22" t="b">
        <v>0</v>
      </c>
    </row>
    <row r="18">
      <c r="A18" s="13" t="str">
        <f>HYPERLINK("http://www.hanbit.co.kr/store/books/look.php?p_code=B9882286651","미술관에 GAN 딥러닝 실전 프로젝트")</f>
        <v>미술관에 GAN 딥러닝 실전 프로젝트</v>
      </c>
      <c r="B18" s="26" t="s">
        <v>111</v>
      </c>
      <c r="C18" s="26" t="s">
        <v>112</v>
      </c>
      <c r="D18" s="16">
        <f>IFERROR(__xludf.DUMMYFUNCTION("IMPORTXML(""http://www.yes24.com/Product/Goods/81538614?scode=032&amp;OzSrank=1"", ""/html/body/div[2]/div[4]/div[2]/div[1]/span[3]/span[1]/a/em"")"),9.4)</f>
        <v>9.4</v>
      </c>
      <c r="E18" s="17">
        <v>43774.0</v>
      </c>
      <c r="F18" s="18" t="s">
        <v>114</v>
      </c>
      <c r="G18" s="20" t="s">
        <v>115</v>
      </c>
      <c r="H18" s="20">
        <v>7.0</v>
      </c>
      <c r="I18" s="18" t="s">
        <v>57</v>
      </c>
      <c r="J18" s="18" t="s">
        <v>116</v>
      </c>
      <c r="K18" s="26" t="s">
        <v>117</v>
      </c>
      <c r="L18" s="29"/>
      <c r="M18" s="23" t="b">
        <v>0</v>
      </c>
      <c r="N18" s="23" t="b">
        <v>0</v>
      </c>
      <c r="O18" s="22" t="b">
        <v>0</v>
      </c>
      <c r="P18" s="23" t="b">
        <v>0</v>
      </c>
      <c r="Q18" s="23" t="b">
        <v>0</v>
      </c>
      <c r="R18" s="23" t="b">
        <v>0</v>
      </c>
      <c r="S18" s="23" t="b">
        <v>0</v>
      </c>
      <c r="T18" s="23" t="b">
        <v>0</v>
      </c>
      <c r="U18" s="23" t="b">
        <v>0</v>
      </c>
      <c r="V18" s="23" t="b">
        <v>0</v>
      </c>
      <c r="W18" s="23" t="b">
        <v>0</v>
      </c>
      <c r="X18" s="23" t="b">
        <v>0</v>
      </c>
      <c r="Y18" s="23" t="b">
        <v>0</v>
      </c>
      <c r="Z18" s="23" t="b">
        <v>0</v>
      </c>
      <c r="AA18" s="23" t="b">
        <v>0</v>
      </c>
      <c r="AB18" s="23" t="b">
        <v>0</v>
      </c>
      <c r="AC18" s="23" t="b">
        <v>0</v>
      </c>
      <c r="AD18" s="23" t="b">
        <v>0</v>
      </c>
      <c r="AE18" s="23" t="b">
        <v>0</v>
      </c>
      <c r="AF18" s="22" t="b">
        <v>0</v>
      </c>
      <c r="AG18" s="22" t="b">
        <v>0</v>
      </c>
      <c r="AH18" s="22" t="b">
        <v>0</v>
      </c>
      <c r="AI18" s="22" t="b">
        <v>1</v>
      </c>
      <c r="AJ18" s="22" t="b">
        <v>0</v>
      </c>
      <c r="AK18" s="22" t="b">
        <v>0</v>
      </c>
      <c r="AL18" s="22" t="b">
        <v>0</v>
      </c>
      <c r="AM18" s="22" t="b">
        <v>0</v>
      </c>
      <c r="AN18" s="22" t="b">
        <v>0</v>
      </c>
      <c r="AO18" s="22" t="b">
        <v>0</v>
      </c>
      <c r="AP18" s="22" t="b">
        <v>0</v>
      </c>
      <c r="AQ18" s="22" t="b">
        <v>0</v>
      </c>
      <c r="AR18" s="22" t="b">
        <v>0</v>
      </c>
      <c r="AS18" s="22" t="b">
        <v>0</v>
      </c>
      <c r="AT18" s="22" t="b">
        <v>0</v>
      </c>
      <c r="AU18" s="23" t="b">
        <v>0</v>
      </c>
      <c r="AV18" s="22" t="b">
        <v>0</v>
      </c>
      <c r="AW18" s="22" t="b">
        <v>0</v>
      </c>
      <c r="AX18" s="23" t="b">
        <v>0</v>
      </c>
      <c r="AY18" s="22" t="b">
        <v>1</v>
      </c>
      <c r="AZ18" s="22" t="b">
        <v>0</v>
      </c>
      <c r="BA18" s="22" t="b">
        <v>0</v>
      </c>
      <c r="BB18" s="23" t="b">
        <v>0</v>
      </c>
      <c r="BC18" s="22" t="b">
        <v>0</v>
      </c>
      <c r="BD18" s="22" t="b">
        <v>1</v>
      </c>
      <c r="BE18" s="22" t="b">
        <v>1</v>
      </c>
      <c r="BF18" s="22" t="b">
        <v>0</v>
      </c>
      <c r="BG18" s="22" t="b">
        <v>1</v>
      </c>
      <c r="BH18" s="22" t="b">
        <v>1</v>
      </c>
      <c r="BI18" s="23" t="b">
        <v>0</v>
      </c>
      <c r="BJ18" s="22" t="b">
        <v>1</v>
      </c>
      <c r="BK18" s="22" t="b">
        <v>1</v>
      </c>
      <c r="BL18" s="22" t="b">
        <v>1</v>
      </c>
      <c r="BM18" s="22" t="b">
        <v>1</v>
      </c>
      <c r="BN18" s="22" t="b">
        <v>1</v>
      </c>
      <c r="BO18" s="22" t="b">
        <v>0</v>
      </c>
      <c r="BP18" s="22" t="b">
        <v>0</v>
      </c>
      <c r="BQ18" s="22" t="b">
        <v>0</v>
      </c>
      <c r="BR18" s="22" t="b">
        <v>0</v>
      </c>
      <c r="BS18" s="22" t="b">
        <v>0</v>
      </c>
      <c r="BT18" s="22" t="b">
        <v>1</v>
      </c>
      <c r="BU18" s="22" t="b">
        <v>1</v>
      </c>
      <c r="BV18" s="22" t="b">
        <v>1</v>
      </c>
      <c r="BW18" s="22" t="b">
        <v>1</v>
      </c>
      <c r="BX18" s="22" t="b">
        <v>1</v>
      </c>
      <c r="BY18" s="22" t="b">
        <v>0</v>
      </c>
      <c r="BZ18" s="22" t="b">
        <v>0</v>
      </c>
      <c r="CA18" s="22" t="b">
        <v>0</v>
      </c>
      <c r="CB18" s="22" t="b">
        <v>0</v>
      </c>
      <c r="CC18" s="22" t="b">
        <v>1</v>
      </c>
      <c r="CD18" s="22" t="b">
        <v>0</v>
      </c>
      <c r="CE18" s="23" t="b">
        <v>0</v>
      </c>
    </row>
    <row r="19">
      <c r="A19" s="13" t="str">
        <f>HYPERLINK("http://www.hanbit.co.kr/store/books/look.php?p_code=B8475831198","밑바닥부터 시작하는 딥러닝")</f>
        <v>밑바닥부터 시작하는 딥러닝</v>
      </c>
      <c r="B19" s="14" t="s">
        <v>45</v>
      </c>
      <c r="C19" s="15" t="s">
        <v>48</v>
      </c>
      <c r="D19" s="16">
        <f>IFERROR(__xludf.DUMMYFUNCTION("IMPORTXML(""http://www.yes24.com/Product/Goods/34970929?scode=032&amp;OzSrank=1"", ""/html/body/div[2]/div[4]/div[2]/div[1]/span[3]/span[1]/a/em"")"),9.6)</f>
        <v>9.6</v>
      </c>
      <c r="E19" s="17">
        <v>42738.0</v>
      </c>
      <c r="F19" s="18" t="s">
        <v>54</v>
      </c>
      <c r="G19" s="20" t="s">
        <v>56</v>
      </c>
      <c r="H19" s="20">
        <v>3.0</v>
      </c>
      <c r="I19" s="18" t="s">
        <v>57</v>
      </c>
      <c r="J19" s="18" t="s">
        <v>46</v>
      </c>
      <c r="K19" s="18" t="s">
        <v>46</v>
      </c>
      <c r="L19" s="21" t="s">
        <v>58</v>
      </c>
      <c r="M19" s="22" t="b">
        <v>1</v>
      </c>
      <c r="N19" s="22" t="b">
        <v>1</v>
      </c>
      <c r="O19" s="23" t="b">
        <v>0</v>
      </c>
      <c r="P19" s="23" t="b">
        <v>0</v>
      </c>
      <c r="Q19" s="22" t="b">
        <v>0</v>
      </c>
      <c r="R19" s="22" t="b">
        <v>0</v>
      </c>
      <c r="S19" s="23" t="b">
        <v>0</v>
      </c>
      <c r="T19" s="23" t="b">
        <v>0</v>
      </c>
      <c r="U19" s="22" t="b">
        <v>0</v>
      </c>
      <c r="V19" s="22" t="b">
        <v>0</v>
      </c>
      <c r="W19" s="22" t="b">
        <v>0</v>
      </c>
      <c r="X19" s="22" t="b">
        <v>0</v>
      </c>
      <c r="Y19" s="22" t="b">
        <v>0</v>
      </c>
      <c r="Z19" s="22" t="b">
        <v>0</v>
      </c>
      <c r="AA19" s="22" t="b">
        <v>0</v>
      </c>
      <c r="AB19" s="22" t="b">
        <v>0</v>
      </c>
      <c r="AC19" s="22" t="b">
        <v>0</v>
      </c>
      <c r="AD19" s="22" t="b">
        <v>0</v>
      </c>
      <c r="AE19" s="22" t="b">
        <v>0</v>
      </c>
      <c r="AF19" s="22" t="b">
        <v>0</v>
      </c>
      <c r="AG19" s="22" t="b">
        <v>0</v>
      </c>
      <c r="AH19" s="22" t="b">
        <v>0</v>
      </c>
      <c r="AI19" s="22" t="b">
        <v>0</v>
      </c>
      <c r="AJ19" s="22" t="b">
        <v>0</v>
      </c>
      <c r="AK19" s="22" t="b">
        <v>0</v>
      </c>
      <c r="AL19" s="22" t="b">
        <v>0</v>
      </c>
      <c r="AM19" s="22" t="b">
        <v>0</v>
      </c>
      <c r="AN19" s="22" t="b">
        <v>0</v>
      </c>
      <c r="AO19" s="22" t="b">
        <v>0</v>
      </c>
      <c r="AP19" s="22" t="b">
        <v>0</v>
      </c>
      <c r="AQ19" s="22" t="b">
        <v>0</v>
      </c>
      <c r="AR19" s="22" t="b">
        <v>0</v>
      </c>
      <c r="AS19" s="22" t="b">
        <v>0</v>
      </c>
      <c r="AT19" s="22" t="b">
        <v>0</v>
      </c>
      <c r="AU19" s="23" t="b">
        <v>0</v>
      </c>
      <c r="AV19" s="22" t="b">
        <v>0</v>
      </c>
      <c r="AW19" s="22" t="b">
        <v>0</v>
      </c>
      <c r="AX19" s="22" t="b">
        <v>1</v>
      </c>
      <c r="AY19" s="22" t="b">
        <v>1</v>
      </c>
      <c r="AZ19" s="22" t="b">
        <v>0</v>
      </c>
      <c r="BA19" s="22" t="b">
        <v>1</v>
      </c>
      <c r="BB19" s="23" t="b">
        <v>0</v>
      </c>
      <c r="BC19" s="22" t="b">
        <v>0</v>
      </c>
      <c r="BD19" s="22" t="b">
        <v>0</v>
      </c>
      <c r="BE19" s="22" t="b">
        <v>0</v>
      </c>
      <c r="BF19" s="22" t="b">
        <v>0</v>
      </c>
      <c r="BG19" s="22" t="b">
        <v>1</v>
      </c>
      <c r="BH19" s="23" t="b">
        <v>0</v>
      </c>
      <c r="BI19" s="22" t="b">
        <v>1</v>
      </c>
      <c r="BJ19" s="23" t="b">
        <v>0</v>
      </c>
      <c r="BK19" s="23" t="b">
        <v>0</v>
      </c>
      <c r="BL19" s="23" t="b">
        <v>0</v>
      </c>
      <c r="BM19" s="23" t="b">
        <v>0</v>
      </c>
      <c r="BN19" s="23" t="b">
        <v>0</v>
      </c>
      <c r="BO19" s="22" t="b">
        <v>0</v>
      </c>
      <c r="BP19" s="22" t="b">
        <v>0</v>
      </c>
      <c r="BQ19" s="22" t="b">
        <v>0</v>
      </c>
      <c r="BR19" s="22" t="b">
        <v>0</v>
      </c>
      <c r="BS19" s="22" t="b">
        <v>0</v>
      </c>
      <c r="BT19" s="22" t="b">
        <v>0</v>
      </c>
      <c r="BU19" s="22" t="b">
        <v>0</v>
      </c>
      <c r="BV19" s="22" t="b">
        <v>0</v>
      </c>
      <c r="BW19" s="22" t="b">
        <v>0</v>
      </c>
      <c r="BX19" s="22" t="b">
        <v>0</v>
      </c>
      <c r="BY19" s="22" t="b">
        <v>0</v>
      </c>
      <c r="BZ19" s="22" t="b">
        <v>0</v>
      </c>
      <c r="CA19" s="22" t="b">
        <v>0</v>
      </c>
      <c r="CB19" s="22" t="b">
        <v>1</v>
      </c>
      <c r="CC19" s="22" t="b">
        <v>0</v>
      </c>
      <c r="CD19" s="22" t="b">
        <v>0</v>
      </c>
      <c r="CE19" s="23" t="b">
        <v>0</v>
      </c>
    </row>
    <row r="20">
      <c r="A20" s="13" t="str">
        <f>HYPERLINK("http://www.hanbit.co.kr/store/books/look.php?p_code=B8950212853","밑바닥부터 시작하는 딥러닝 2")</f>
        <v>밑바닥부터 시작하는 딥러닝 2</v>
      </c>
      <c r="B20" s="14" t="s">
        <v>72</v>
      </c>
      <c r="C20" s="15" t="s">
        <v>73</v>
      </c>
      <c r="D20" s="16">
        <f>IFERROR(__xludf.DUMMYFUNCTION("IMPORTXML(""http://www.yes24.com/Product/Goods/72173703?scode=032&amp;OzSrank=2"", ""/html/body/div[2]/div[4]/div[2]/div[1]/span[3]/span[1]/a/em"")"),9.7)</f>
        <v>9.7</v>
      </c>
      <c r="E20" s="17">
        <v>43586.0</v>
      </c>
      <c r="F20" s="18" t="s">
        <v>43</v>
      </c>
      <c r="G20" s="20" t="s">
        <v>56</v>
      </c>
      <c r="H20" s="20">
        <v>4.0</v>
      </c>
      <c r="I20" s="18" t="s">
        <v>57</v>
      </c>
      <c r="J20" s="18" t="s">
        <v>46</v>
      </c>
      <c r="K20" s="18" t="s">
        <v>46</v>
      </c>
      <c r="L20" s="21" t="s">
        <v>75</v>
      </c>
      <c r="M20" s="23" t="b">
        <v>0</v>
      </c>
      <c r="N20" s="22" t="b">
        <v>1</v>
      </c>
      <c r="O20" s="23" t="b">
        <v>0</v>
      </c>
      <c r="P20" s="23" t="b">
        <v>0</v>
      </c>
      <c r="Q20" s="22" t="b">
        <v>0</v>
      </c>
      <c r="R20" s="22" t="b">
        <v>0</v>
      </c>
      <c r="S20" s="23" t="b">
        <v>0</v>
      </c>
      <c r="T20" s="23" t="b">
        <v>0</v>
      </c>
      <c r="U20" s="22" t="b">
        <v>0</v>
      </c>
      <c r="V20" s="22" t="b">
        <v>0</v>
      </c>
      <c r="W20" s="22" t="b">
        <v>0</v>
      </c>
      <c r="X20" s="22" t="b">
        <v>0</v>
      </c>
      <c r="Y20" s="22" t="b">
        <v>0</v>
      </c>
      <c r="Z20" s="22" t="b">
        <v>0</v>
      </c>
      <c r="AA20" s="22" t="b">
        <v>0</v>
      </c>
      <c r="AB20" s="22" t="b">
        <v>0</v>
      </c>
      <c r="AC20" s="22" t="b">
        <v>0</v>
      </c>
      <c r="AD20" s="22" t="b">
        <v>0</v>
      </c>
      <c r="AE20" s="22" t="b">
        <v>0</v>
      </c>
      <c r="AF20" s="22" t="b">
        <v>0</v>
      </c>
      <c r="AG20" s="22" t="b">
        <v>0</v>
      </c>
      <c r="AH20" s="22" t="b">
        <v>0</v>
      </c>
      <c r="AI20" s="22" t="b">
        <v>0</v>
      </c>
      <c r="AJ20" s="22" t="b">
        <v>1</v>
      </c>
      <c r="AK20" s="22" t="b">
        <v>0</v>
      </c>
      <c r="AL20" s="22" t="b">
        <v>0</v>
      </c>
      <c r="AM20" s="22" t="b">
        <v>0</v>
      </c>
      <c r="AN20" s="22" t="b">
        <v>1</v>
      </c>
      <c r="AO20" s="22" t="b">
        <v>0</v>
      </c>
      <c r="AP20" s="22" t="b">
        <v>0</v>
      </c>
      <c r="AQ20" s="22" t="b">
        <v>0</v>
      </c>
      <c r="AR20" s="22" t="b">
        <v>0</v>
      </c>
      <c r="AS20" s="22" t="b">
        <v>0</v>
      </c>
      <c r="AT20" s="22" t="b">
        <v>0</v>
      </c>
      <c r="AU20" s="23" t="b">
        <v>0</v>
      </c>
      <c r="AV20" s="22" t="b">
        <v>0</v>
      </c>
      <c r="AW20" s="22" t="b">
        <v>0</v>
      </c>
      <c r="AX20" s="22" t="b">
        <v>1</v>
      </c>
      <c r="AY20" s="22" t="b">
        <v>1</v>
      </c>
      <c r="AZ20" s="22" t="b">
        <v>1</v>
      </c>
      <c r="BA20" s="23" t="b">
        <v>0</v>
      </c>
      <c r="BB20" s="23" t="b">
        <v>0</v>
      </c>
      <c r="BC20" s="22" t="b">
        <v>0</v>
      </c>
      <c r="BD20" s="22" t="b">
        <v>1</v>
      </c>
      <c r="BE20" s="22" t="b">
        <v>1</v>
      </c>
      <c r="BF20" s="22" t="b">
        <v>0</v>
      </c>
      <c r="BG20" s="22" t="b">
        <v>1</v>
      </c>
      <c r="BH20" s="23" t="b">
        <v>0</v>
      </c>
      <c r="BI20" s="23" t="b">
        <v>0</v>
      </c>
      <c r="BJ20" s="23" t="b">
        <v>0</v>
      </c>
      <c r="BK20" s="22" t="b">
        <v>1</v>
      </c>
      <c r="BL20" s="23" t="b">
        <v>0</v>
      </c>
      <c r="BM20" s="23" t="b">
        <v>0</v>
      </c>
      <c r="BN20" s="23" t="b">
        <v>0</v>
      </c>
      <c r="BO20" s="23" t="b">
        <v>0</v>
      </c>
      <c r="BP20" s="22" t="b">
        <v>0</v>
      </c>
      <c r="BQ20" s="22" t="b">
        <v>0</v>
      </c>
      <c r="BR20" s="22" t="b">
        <v>0</v>
      </c>
      <c r="BS20" s="22" t="b">
        <v>0</v>
      </c>
      <c r="BT20" s="22" t="b">
        <v>0</v>
      </c>
      <c r="BU20" s="22" t="b">
        <v>0</v>
      </c>
      <c r="BV20" s="22" t="b">
        <v>0</v>
      </c>
      <c r="BW20" s="22" t="b">
        <v>0</v>
      </c>
      <c r="BX20" s="22" t="b">
        <v>0</v>
      </c>
      <c r="BY20" s="22" t="b">
        <v>0</v>
      </c>
      <c r="BZ20" s="23" t="b">
        <v>0</v>
      </c>
      <c r="CA20" s="22" t="b">
        <v>1</v>
      </c>
      <c r="CB20" s="22" t="b">
        <v>0</v>
      </c>
      <c r="CC20" s="22" t="b">
        <v>0</v>
      </c>
      <c r="CD20" s="22" t="b">
        <v>0</v>
      </c>
      <c r="CE20" s="23" t="b">
        <v>0</v>
      </c>
    </row>
    <row r="21">
      <c r="A21" s="13" t="str">
        <f>HYPERLINK("http://www.hanbit.co.kr/store/books/look.php?p_code=B1910379076","신경망 첫걸음")</f>
        <v>신경망 첫걸음</v>
      </c>
      <c r="B21" s="35" t="s">
        <v>265</v>
      </c>
      <c r="C21" s="26" t="s">
        <v>266</v>
      </c>
      <c r="D21" s="16">
        <f>IFERROR(__xludf.DUMMYFUNCTION("IMPORTXML(""http://www.yes24.com/Product/Goods/37883845?scode=032&amp;OzSrank=1"", ""/html/body/div[2]/div[4]/div[2]/div[1]/span[3]/span[1]/a/em"")"),9.1)</f>
        <v>9.1</v>
      </c>
      <c r="E21" s="17">
        <v>42828.0</v>
      </c>
      <c r="F21" s="18" t="s">
        <v>54</v>
      </c>
      <c r="G21" s="20" t="s">
        <v>56</v>
      </c>
      <c r="H21" s="20">
        <v>2.0</v>
      </c>
      <c r="I21" s="18" t="s">
        <v>57</v>
      </c>
      <c r="J21" s="18" t="s">
        <v>46</v>
      </c>
      <c r="K21" s="18" t="s">
        <v>46</v>
      </c>
      <c r="L21" s="29"/>
      <c r="M21" s="22" t="b">
        <v>1</v>
      </c>
      <c r="N21" s="22" t="b">
        <v>1</v>
      </c>
      <c r="O21" s="23" t="b">
        <v>0</v>
      </c>
      <c r="P21" s="22" t="b">
        <v>1</v>
      </c>
      <c r="Q21" s="22" t="b">
        <v>0</v>
      </c>
      <c r="R21" s="22" t="b">
        <v>0</v>
      </c>
      <c r="S21" s="22" t="b">
        <v>1</v>
      </c>
      <c r="T21" s="22" t="b">
        <v>0</v>
      </c>
      <c r="U21" s="22" t="b">
        <v>0</v>
      </c>
      <c r="V21" s="22" t="b">
        <v>0</v>
      </c>
      <c r="W21" s="22" t="b">
        <v>0</v>
      </c>
      <c r="X21" s="22" t="b">
        <v>0</v>
      </c>
      <c r="Y21" s="22" t="b">
        <v>0</v>
      </c>
      <c r="Z21" s="22" t="b">
        <v>0</v>
      </c>
      <c r="AA21" s="22" t="b">
        <v>0</v>
      </c>
      <c r="AB21" s="22" t="b">
        <v>0</v>
      </c>
      <c r="AC21" s="22" t="b">
        <v>0</v>
      </c>
      <c r="AD21" s="22" t="b">
        <v>0</v>
      </c>
      <c r="AE21" s="22" t="b">
        <v>0</v>
      </c>
      <c r="AF21" s="22" t="b">
        <v>0</v>
      </c>
      <c r="AG21" s="22" t="b">
        <v>0</v>
      </c>
      <c r="AH21" s="22" t="b">
        <v>0</v>
      </c>
      <c r="AI21" s="22" t="b">
        <v>0</v>
      </c>
      <c r="AJ21" s="22" t="b">
        <v>0</v>
      </c>
      <c r="AK21" s="22" t="b">
        <v>0</v>
      </c>
      <c r="AL21" s="22" t="b">
        <v>0</v>
      </c>
      <c r="AM21" s="22" t="b">
        <v>0</v>
      </c>
      <c r="AN21" s="22" t="b">
        <v>0</v>
      </c>
      <c r="AO21" s="22" t="b">
        <v>0</v>
      </c>
      <c r="AP21" s="22" t="b">
        <v>0</v>
      </c>
      <c r="AQ21" s="22" t="b">
        <v>0</v>
      </c>
      <c r="AR21" s="22" t="b">
        <v>0</v>
      </c>
      <c r="AS21" s="22" t="b">
        <v>0</v>
      </c>
      <c r="AT21" s="22" t="b">
        <v>0</v>
      </c>
      <c r="AU21" s="23" t="b">
        <v>0</v>
      </c>
      <c r="AV21" s="22" t="b">
        <v>0</v>
      </c>
      <c r="AW21" s="22" t="b">
        <v>0</v>
      </c>
      <c r="AX21" s="22" t="b">
        <v>1</v>
      </c>
      <c r="AY21" s="22" t="b">
        <v>1</v>
      </c>
      <c r="AZ21" s="22" t="b">
        <v>0</v>
      </c>
      <c r="BA21" s="23" t="b">
        <v>0</v>
      </c>
      <c r="BB21" s="23" t="b">
        <v>0</v>
      </c>
      <c r="BC21" s="22" t="b">
        <v>0</v>
      </c>
      <c r="BD21" s="22" t="b">
        <v>0</v>
      </c>
      <c r="BE21" s="22" t="b">
        <v>0</v>
      </c>
      <c r="BF21" s="22" t="b">
        <v>0</v>
      </c>
      <c r="BG21" s="22" t="b">
        <v>1</v>
      </c>
      <c r="BH21" s="22" t="b">
        <v>1</v>
      </c>
      <c r="BI21" s="23" t="b">
        <v>0</v>
      </c>
      <c r="BJ21" s="23" t="b">
        <v>0</v>
      </c>
      <c r="BK21" s="23" t="b">
        <v>0</v>
      </c>
      <c r="BL21" s="23" t="b">
        <v>0</v>
      </c>
      <c r="BM21" s="23" t="b">
        <v>0</v>
      </c>
      <c r="BN21" s="23" t="b">
        <v>0</v>
      </c>
      <c r="BO21" s="23" t="b">
        <v>0</v>
      </c>
      <c r="BP21" s="22" t="b">
        <v>0</v>
      </c>
      <c r="BQ21" s="22" t="b">
        <v>0</v>
      </c>
      <c r="BR21" s="22" t="b">
        <v>0</v>
      </c>
      <c r="BS21" s="22" t="b">
        <v>0</v>
      </c>
      <c r="BT21" s="22" t="b">
        <v>0</v>
      </c>
      <c r="BU21" s="22" t="b">
        <v>0</v>
      </c>
      <c r="BV21" s="22" t="b">
        <v>0</v>
      </c>
      <c r="BW21" s="22" t="b">
        <v>0</v>
      </c>
      <c r="BX21" s="22" t="b">
        <v>0</v>
      </c>
      <c r="BY21" s="22" t="b">
        <v>0</v>
      </c>
      <c r="BZ21" s="23" t="b">
        <v>0</v>
      </c>
      <c r="CA21" s="22" t="b">
        <v>0</v>
      </c>
      <c r="CB21" s="22" t="b">
        <v>1</v>
      </c>
      <c r="CC21" s="22" t="b">
        <v>0</v>
      </c>
      <c r="CD21" s="22" t="b">
        <v>0</v>
      </c>
      <c r="CE21" s="23" t="b">
        <v>0</v>
      </c>
    </row>
    <row r="22">
      <c r="A22" s="13" t="str">
        <f>HYPERLINK("http://www.hanbit.co.kr/store/books/look.php?p_code=B3863756314","아무것도 모르고 시작하는 인공지능 첫걸음")</f>
        <v>아무것도 모르고 시작하는 인공지능 첫걸음</v>
      </c>
      <c r="B22" s="26" t="s">
        <v>236</v>
      </c>
      <c r="C22" s="26" t="s">
        <v>237</v>
      </c>
      <c r="D22" s="16">
        <f>IFERROR(__xludf.DUMMYFUNCTION("IMPORTXML(""http://www.yes24.com/Product/Goods/61198496?scode=032&amp;OzSrank=1"", ""/html/body/div[2]/div[4]/div[2]/div[1]/span[3]/span[1]/a/em"")"),8.7)</f>
        <v>8.7</v>
      </c>
      <c r="E22" s="33">
        <v>43252.0</v>
      </c>
      <c r="F22" s="18" t="s">
        <v>46</v>
      </c>
      <c r="G22" s="20" t="s">
        <v>56</v>
      </c>
      <c r="H22" s="20">
        <v>1.0</v>
      </c>
      <c r="I22" s="18" t="s">
        <v>46</v>
      </c>
      <c r="J22" s="18" t="s">
        <v>46</v>
      </c>
      <c r="K22" s="18" t="s">
        <v>46</v>
      </c>
      <c r="L22" s="29"/>
      <c r="M22" s="22" t="b">
        <v>0</v>
      </c>
      <c r="N22" s="23" t="b">
        <v>0</v>
      </c>
      <c r="O22" s="23" t="b">
        <v>0</v>
      </c>
      <c r="P22" s="22" t="b">
        <v>1</v>
      </c>
      <c r="Q22" s="22" t="b">
        <v>1</v>
      </c>
      <c r="R22" s="22" t="b">
        <v>0</v>
      </c>
      <c r="S22" s="23" t="b">
        <v>0</v>
      </c>
      <c r="T22" s="23" t="b">
        <v>0</v>
      </c>
      <c r="U22" s="22" t="b">
        <v>0</v>
      </c>
      <c r="V22" s="22" t="b">
        <v>0</v>
      </c>
      <c r="W22" s="22" t="b">
        <v>0</v>
      </c>
      <c r="X22" s="22" t="b">
        <v>0</v>
      </c>
      <c r="Y22" s="23" t="b">
        <v>0</v>
      </c>
      <c r="Z22" s="22" t="b">
        <v>1</v>
      </c>
      <c r="AA22" s="22" t="b">
        <v>0</v>
      </c>
      <c r="AB22" s="22" t="b">
        <v>0</v>
      </c>
      <c r="AC22" s="22" t="b">
        <v>0</v>
      </c>
      <c r="AD22" s="22" t="b">
        <v>0</v>
      </c>
      <c r="AE22" s="22" t="b">
        <v>0</v>
      </c>
      <c r="AF22" s="22" t="b">
        <v>0</v>
      </c>
      <c r="AG22" s="22" t="b">
        <v>0</v>
      </c>
      <c r="AH22" s="22" t="b">
        <v>0</v>
      </c>
      <c r="AI22" s="22" t="b">
        <v>0</v>
      </c>
      <c r="AJ22" s="22" t="b">
        <v>0</v>
      </c>
      <c r="AK22" s="22" t="b">
        <v>0</v>
      </c>
      <c r="AL22" s="22" t="b">
        <v>0</v>
      </c>
      <c r="AM22" s="22" t="b">
        <v>0</v>
      </c>
      <c r="AN22" s="22" t="b">
        <v>0</v>
      </c>
      <c r="AO22" s="22" t="b">
        <v>0</v>
      </c>
      <c r="AP22" s="22" t="b">
        <v>0</v>
      </c>
      <c r="AQ22" s="22" t="b">
        <v>0</v>
      </c>
      <c r="AR22" s="22" t="b">
        <v>0</v>
      </c>
      <c r="AS22" s="22" t="b">
        <v>0</v>
      </c>
      <c r="AT22" s="22" t="b">
        <v>0</v>
      </c>
      <c r="AU22" s="23" t="b">
        <v>0</v>
      </c>
      <c r="AV22" s="22" t="b">
        <v>0</v>
      </c>
      <c r="AW22" s="22" t="b">
        <v>0</v>
      </c>
      <c r="AX22" s="23" t="b">
        <v>0</v>
      </c>
      <c r="AY22" s="23" t="b">
        <v>0</v>
      </c>
      <c r="AZ22" s="22" t="b">
        <v>0</v>
      </c>
      <c r="BA22" s="22" t="b">
        <v>1</v>
      </c>
      <c r="BB22" s="23" t="b">
        <v>0</v>
      </c>
      <c r="BC22" s="22" t="b">
        <v>0</v>
      </c>
      <c r="BD22" s="22" t="b">
        <v>0</v>
      </c>
      <c r="BE22" s="22" t="b">
        <v>0</v>
      </c>
      <c r="BF22" s="22" t="b">
        <v>0</v>
      </c>
      <c r="BG22" s="22" t="b">
        <v>1</v>
      </c>
      <c r="BH22" s="22" t="b">
        <v>1</v>
      </c>
      <c r="BI22" s="23" t="b">
        <v>0</v>
      </c>
      <c r="BJ22" s="23" t="b">
        <v>0</v>
      </c>
      <c r="BK22" s="23" t="b">
        <v>0</v>
      </c>
      <c r="BL22" s="23" t="b">
        <v>0</v>
      </c>
      <c r="BM22" s="23" t="b">
        <v>0</v>
      </c>
      <c r="BN22" s="23" t="b">
        <v>0</v>
      </c>
      <c r="BO22" s="22" t="b">
        <v>0</v>
      </c>
      <c r="BP22" s="22" t="b">
        <v>0</v>
      </c>
      <c r="BQ22" s="22" t="b">
        <v>0</v>
      </c>
      <c r="BR22" s="22" t="b">
        <v>0</v>
      </c>
      <c r="BS22" s="22" t="b">
        <v>0</v>
      </c>
      <c r="BT22" s="22" t="b">
        <v>0</v>
      </c>
      <c r="BU22" s="22" t="b">
        <v>0</v>
      </c>
      <c r="BV22" s="22" t="b">
        <v>0</v>
      </c>
      <c r="BW22" s="22" t="b">
        <v>0</v>
      </c>
      <c r="BX22" s="22" t="b">
        <v>0</v>
      </c>
      <c r="BY22" s="22" t="b">
        <v>0</v>
      </c>
      <c r="BZ22" s="22" t="b">
        <v>0</v>
      </c>
      <c r="CA22" s="22" t="b">
        <v>0</v>
      </c>
      <c r="CB22" s="22" t="b">
        <v>0</v>
      </c>
      <c r="CC22" s="22" t="b">
        <v>0</v>
      </c>
      <c r="CD22" s="22" t="b">
        <v>0</v>
      </c>
      <c r="CE22" s="23" t="b">
        <v>0</v>
      </c>
    </row>
    <row r="23">
      <c r="A23" s="13" t="str">
        <f>HYPERLINK("http://www.hanbit.co.kr/store/books/look.php?p_code=B4774300045","자바를 활용한 딥러닝")</f>
        <v>자바를 활용한 딥러닝</v>
      </c>
      <c r="B23" s="14" t="s">
        <v>223</v>
      </c>
      <c r="C23" s="26" t="s">
        <v>224</v>
      </c>
      <c r="D23" s="16">
        <f>IFERROR(__xludf.DUMMYFUNCTION("IMPORTXML(""http://www.yes24.com/Product/Goods/63713122?scode=032&amp;OzSrank=1"", ""/html/body/div[2]/div[4]/div[2]/div[1]/span[3]/span[1]/a/em"")"),8.0)</f>
        <v>8</v>
      </c>
      <c r="E23" s="17">
        <v>43344.0</v>
      </c>
      <c r="F23" s="18" t="s">
        <v>114</v>
      </c>
      <c r="G23" s="20" t="s">
        <v>115</v>
      </c>
      <c r="H23" s="20">
        <v>6.0</v>
      </c>
      <c r="I23" s="18" t="s">
        <v>225</v>
      </c>
      <c r="J23" s="18" t="s">
        <v>271</v>
      </c>
      <c r="K23" s="18" t="s">
        <v>46</v>
      </c>
      <c r="L23" s="21" t="s">
        <v>227</v>
      </c>
      <c r="M23" s="22" t="b">
        <v>0</v>
      </c>
      <c r="N23" s="23" t="b">
        <v>0</v>
      </c>
      <c r="O23" s="23" t="b">
        <v>0</v>
      </c>
      <c r="P23" s="22" t="b">
        <v>1</v>
      </c>
      <c r="Q23" s="23" t="b">
        <v>0</v>
      </c>
      <c r="R23" s="23" t="b">
        <v>0</v>
      </c>
      <c r="S23" s="23" t="b">
        <v>0</v>
      </c>
      <c r="T23" s="23" t="b">
        <v>0</v>
      </c>
      <c r="U23" s="23" t="b">
        <v>0</v>
      </c>
      <c r="V23" s="23" t="b">
        <v>0</v>
      </c>
      <c r="W23" s="23" t="b">
        <v>0</v>
      </c>
      <c r="X23" s="23" t="b">
        <v>0</v>
      </c>
      <c r="Y23" s="23" t="b">
        <v>0</v>
      </c>
      <c r="Z23" s="23" t="b">
        <v>0</v>
      </c>
      <c r="AA23" s="23" t="b">
        <v>0</v>
      </c>
      <c r="AB23" s="23" t="b">
        <v>0</v>
      </c>
      <c r="AC23" s="23" t="b">
        <v>0</v>
      </c>
      <c r="AD23" s="23" t="b">
        <v>0</v>
      </c>
      <c r="AE23" s="23" t="b">
        <v>0</v>
      </c>
      <c r="AF23" s="22" t="b">
        <v>0</v>
      </c>
      <c r="AG23" s="22" t="b">
        <v>0</v>
      </c>
      <c r="AH23" s="22" t="b">
        <v>0</v>
      </c>
      <c r="AI23" s="22" t="b">
        <v>0</v>
      </c>
      <c r="AJ23" s="22" t="b">
        <v>0</v>
      </c>
      <c r="AK23" s="22" t="b">
        <v>0</v>
      </c>
      <c r="AL23" s="22" t="b">
        <v>0</v>
      </c>
      <c r="AM23" s="22" t="b">
        <v>0</v>
      </c>
      <c r="AN23" s="22" t="b">
        <v>0</v>
      </c>
      <c r="AO23" s="22" t="b">
        <v>0</v>
      </c>
      <c r="AP23" s="22" t="b">
        <v>0</v>
      </c>
      <c r="AQ23" s="22" t="b">
        <v>0</v>
      </c>
      <c r="AR23" s="22" t="b">
        <v>0</v>
      </c>
      <c r="AS23" s="22" t="b">
        <v>0</v>
      </c>
      <c r="AT23" s="22" t="b">
        <v>0</v>
      </c>
      <c r="AU23" s="23" t="b">
        <v>0</v>
      </c>
      <c r="AV23" s="22" t="b">
        <v>0</v>
      </c>
      <c r="AW23" s="22" t="b">
        <v>0</v>
      </c>
      <c r="AX23" s="23" t="b">
        <v>0</v>
      </c>
      <c r="AY23" s="22" t="b">
        <v>1</v>
      </c>
      <c r="AZ23" s="22" t="b">
        <v>0</v>
      </c>
      <c r="BA23" s="23" t="b">
        <v>0</v>
      </c>
      <c r="BB23" s="23" t="b">
        <v>0</v>
      </c>
      <c r="BC23" s="22" t="b">
        <v>0</v>
      </c>
      <c r="BD23" s="22" t="b">
        <v>1</v>
      </c>
      <c r="BE23" s="22" t="b">
        <v>0</v>
      </c>
      <c r="BF23" s="22" t="b">
        <v>0</v>
      </c>
      <c r="BG23" s="22" t="b">
        <v>1</v>
      </c>
      <c r="BH23" s="22" t="b">
        <v>1</v>
      </c>
      <c r="BI23" s="22" t="b">
        <v>1</v>
      </c>
      <c r="BJ23" s="23" t="b">
        <v>0</v>
      </c>
      <c r="BK23" s="22" t="b">
        <v>1</v>
      </c>
      <c r="BL23" s="22" t="b">
        <v>1</v>
      </c>
      <c r="BM23" s="22" t="b">
        <v>1</v>
      </c>
      <c r="BN23" s="23" t="b">
        <v>0</v>
      </c>
      <c r="BO23" s="23" t="b">
        <v>0</v>
      </c>
      <c r="BP23" s="22" t="b">
        <v>0</v>
      </c>
      <c r="BQ23" s="22" t="b">
        <v>0</v>
      </c>
      <c r="BR23" s="22" t="b">
        <v>0</v>
      </c>
      <c r="BS23" s="22" t="b">
        <v>0</v>
      </c>
      <c r="BT23" s="22" t="b">
        <v>0</v>
      </c>
      <c r="BU23" s="22" t="b">
        <v>0</v>
      </c>
      <c r="BV23" s="22" t="b">
        <v>0</v>
      </c>
      <c r="BW23" s="22" t="b">
        <v>0</v>
      </c>
      <c r="BX23" s="22" t="b">
        <v>0</v>
      </c>
      <c r="BY23" s="22" t="b">
        <v>0</v>
      </c>
      <c r="BZ23" s="23" t="b">
        <v>0</v>
      </c>
      <c r="CA23" s="22" t="b">
        <v>0</v>
      </c>
      <c r="CB23" s="22" t="b">
        <v>1</v>
      </c>
      <c r="CC23" s="22" t="b">
        <v>0</v>
      </c>
      <c r="CD23" s="22" t="b">
        <v>0</v>
      </c>
      <c r="CE23" s="22" t="b">
        <v>1</v>
      </c>
    </row>
    <row r="24">
      <c r="A24" s="13" t="str">
        <f>HYPERLINK("http://www.hanbit.co.kr/store/books/look.php?p_code=B6703128448","처음 배우는 딥러닝 수학")</f>
        <v>처음 배우는 딥러닝 수학</v>
      </c>
      <c r="B24" s="26" t="s">
        <v>249</v>
      </c>
      <c r="C24" s="26" t="s">
        <v>250</v>
      </c>
      <c r="D24" s="16">
        <f>IFERROR(__xludf.DUMMYFUNCTION("IMPORTXML(""http://www.yes24.com/Product/Goods/58137037?scode=032&amp;OzSrank=1"", ""/html/body/div[2]/div[4]/div[2]/div[1]/span[3]/span[1]/a/em"")"),9.2)</f>
        <v>9.2</v>
      </c>
      <c r="E24" s="17">
        <v>43132.0</v>
      </c>
      <c r="F24" s="18" t="s">
        <v>54</v>
      </c>
      <c r="G24" s="20" t="s">
        <v>115</v>
      </c>
      <c r="H24" s="20">
        <v>4.0</v>
      </c>
      <c r="I24" s="18" t="s">
        <v>46</v>
      </c>
      <c r="J24" s="18" t="s">
        <v>251</v>
      </c>
      <c r="K24" s="18" t="s">
        <v>46</v>
      </c>
      <c r="L24" s="21" t="s">
        <v>252</v>
      </c>
      <c r="M24" s="22" t="b">
        <v>0</v>
      </c>
      <c r="N24" s="22" t="b">
        <v>1</v>
      </c>
      <c r="O24" s="22" t="b">
        <v>1</v>
      </c>
      <c r="P24" s="22" t="b">
        <v>1</v>
      </c>
      <c r="Q24" s="22" t="b">
        <v>0</v>
      </c>
      <c r="R24" s="22" t="b">
        <v>0</v>
      </c>
      <c r="S24" s="23" t="b">
        <v>0</v>
      </c>
      <c r="T24" s="23" t="b">
        <v>0</v>
      </c>
      <c r="U24" s="22" t="b">
        <v>0</v>
      </c>
      <c r="V24" s="22" t="b">
        <v>0</v>
      </c>
      <c r="W24" s="22" t="b">
        <v>0</v>
      </c>
      <c r="X24" s="22" t="b">
        <v>0</v>
      </c>
      <c r="Y24" s="22" t="b">
        <v>0</v>
      </c>
      <c r="Z24" s="22" t="b">
        <v>0</v>
      </c>
      <c r="AA24" s="22" t="b">
        <v>0</v>
      </c>
      <c r="AB24" s="22" t="b">
        <v>0</v>
      </c>
      <c r="AC24" s="22" t="b">
        <v>0</v>
      </c>
      <c r="AD24" s="22" t="b">
        <v>0</v>
      </c>
      <c r="AE24" s="22" t="b">
        <v>0</v>
      </c>
      <c r="AF24" s="22" t="b">
        <v>0</v>
      </c>
      <c r="AG24" s="22" t="b">
        <v>0</v>
      </c>
      <c r="AH24" s="22" t="b">
        <v>0</v>
      </c>
      <c r="AI24" s="22" t="b">
        <v>0</v>
      </c>
      <c r="AJ24" s="22" t="b">
        <v>0</v>
      </c>
      <c r="AK24" s="22" t="b">
        <v>0</v>
      </c>
      <c r="AL24" s="22" t="b">
        <v>0</v>
      </c>
      <c r="AM24" s="22" t="b">
        <v>0</v>
      </c>
      <c r="AN24" s="22" t="b">
        <v>0</v>
      </c>
      <c r="AO24" s="22" t="b">
        <v>0</v>
      </c>
      <c r="AP24" s="22" t="b">
        <v>0</v>
      </c>
      <c r="AQ24" s="22" t="b">
        <v>0</v>
      </c>
      <c r="AR24" s="22" t="b">
        <v>0</v>
      </c>
      <c r="AS24" s="22" t="b">
        <v>0</v>
      </c>
      <c r="AT24" s="22" t="b">
        <v>0</v>
      </c>
      <c r="AU24" s="23" t="b">
        <v>0</v>
      </c>
      <c r="AV24" s="22" t="b">
        <v>0</v>
      </c>
      <c r="AW24" s="22" t="b">
        <v>0</v>
      </c>
      <c r="AX24" s="22" t="b">
        <v>1</v>
      </c>
      <c r="AY24" s="22" t="b">
        <v>1</v>
      </c>
      <c r="AZ24" s="22" t="b">
        <v>0</v>
      </c>
      <c r="BA24" s="23" t="b">
        <v>0</v>
      </c>
      <c r="BB24" s="23" t="b">
        <v>0</v>
      </c>
      <c r="BC24" s="22" t="b">
        <v>0</v>
      </c>
      <c r="BD24" s="22" t="b">
        <v>0</v>
      </c>
      <c r="BE24" s="22" t="b">
        <v>0</v>
      </c>
      <c r="BF24" s="22" t="b">
        <v>0</v>
      </c>
      <c r="BG24" s="22" t="b">
        <v>1</v>
      </c>
      <c r="BH24" s="23" t="b">
        <v>0</v>
      </c>
      <c r="BI24" s="22" t="b">
        <v>1</v>
      </c>
      <c r="BJ24" s="22" t="b">
        <v>0</v>
      </c>
      <c r="BK24" s="23" t="b">
        <v>0</v>
      </c>
      <c r="BL24" s="23" t="b">
        <v>0</v>
      </c>
      <c r="BM24" s="23" t="b">
        <v>0</v>
      </c>
      <c r="BN24" s="23" t="b">
        <v>0</v>
      </c>
      <c r="BO24" s="23" t="b">
        <v>0</v>
      </c>
      <c r="BP24" s="22" t="b">
        <v>0</v>
      </c>
      <c r="BQ24" s="22" t="b">
        <v>0</v>
      </c>
      <c r="BR24" s="22" t="b">
        <v>0</v>
      </c>
      <c r="BS24" s="22" t="b">
        <v>0</v>
      </c>
      <c r="BT24" s="22" t="b">
        <v>0</v>
      </c>
      <c r="BU24" s="22" t="b">
        <v>0</v>
      </c>
      <c r="BV24" s="22" t="b">
        <v>0</v>
      </c>
      <c r="BW24" s="22" t="b">
        <v>0</v>
      </c>
      <c r="BX24" s="22" t="b">
        <v>0</v>
      </c>
      <c r="BY24" s="22" t="b">
        <v>0</v>
      </c>
      <c r="BZ24" s="23" t="b">
        <v>0</v>
      </c>
      <c r="CA24" s="22" t="b">
        <v>0</v>
      </c>
      <c r="CB24" s="22" t="b">
        <v>0</v>
      </c>
      <c r="CC24" s="22" t="b">
        <v>0</v>
      </c>
      <c r="CD24" s="22" t="b">
        <v>0</v>
      </c>
      <c r="CE24" s="23" t="b">
        <v>0</v>
      </c>
    </row>
    <row r="25">
      <c r="A25" s="13" t="str">
        <f>HYPERLINK("http://www.hanbit.co.kr/store/books/look.php?p_code=B8660115730","처음 배우는 머신러닝")</f>
        <v>처음 배우는 머신러닝</v>
      </c>
      <c r="B25" s="14" t="s">
        <v>258</v>
      </c>
      <c r="C25" s="26" t="s">
        <v>259</v>
      </c>
      <c r="D25" s="16">
        <f>IFERROR(__xludf.DUMMYFUNCTION("IMPORTXML(""http://www.yes24.com/Product/Goods/48700290?scode=032&amp;OzSrank=1"", ""/html/body/div[2]/div[4]/div[2]/div[1]/span[3]/span[1]/a/em"")"),9.4)</f>
        <v>9.4</v>
      </c>
      <c r="E25" s="17">
        <v>43009.0</v>
      </c>
      <c r="F25" s="18" t="s">
        <v>102</v>
      </c>
      <c r="G25" s="20" t="s">
        <v>56</v>
      </c>
      <c r="H25" s="20">
        <v>6.0</v>
      </c>
      <c r="I25" s="18" t="s">
        <v>57</v>
      </c>
      <c r="J25" s="18" t="s">
        <v>247</v>
      </c>
      <c r="K25" s="26" t="s">
        <v>272</v>
      </c>
      <c r="L25" s="21" t="s">
        <v>261</v>
      </c>
      <c r="M25" s="22" t="b">
        <v>0</v>
      </c>
      <c r="N25" s="23" t="b">
        <v>0</v>
      </c>
      <c r="O25" s="23" t="b">
        <v>0</v>
      </c>
      <c r="P25" s="22" t="b">
        <v>1</v>
      </c>
      <c r="Q25" s="22" t="b">
        <v>0</v>
      </c>
      <c r="R25" s="22" t="b">
        <v>0</v>
      </c>
      <c r="S25" s="22" t="b">
        <v>1</v>
      </c>
      <c r="T25" s="22" t="b">
        <v>1</v>
      </c>
      <c r="U25" s="22" t="b">
        <v>0</v>
      </c>
      <c r="V25" s="22" t="b">
        <v>0</v>
      </c>
      <c r="W25" s="22" t="b">
        <v>0</v>
      </c>
      <c r="X25" s="22" t="b">
        <v>0</v>
      </c>
      <c r="Y25" s="22" t="b">
        <v>0</v>
      </c>
      <c r="Z25" s="22" t="b">
        <v>0</v>
      </c>
      <c r="AA25" s="22" t="b">
        <v>0</v>
      </c>
      <c r="AB25" s="22" t="b">
        <v>0</v>
      </c>
      <c r="AC25" s="22" t="b">
        <v>0</v>
      </c>
      <c r="AD25" s="22" t="b">
        <v>0</v>
      </c>
      <c r="AE25" s="22" t="b">
        <v>0</v>
      </c>
      <c r="AF25" s="22" t="b">
        <v>0</v>
      </c>
      <c r="AG25" s="22" t="b">
        <v>0</v>
      </c>
      <c r="AH25" s="22" t="b">
        <v>0</v>
      </c>
      <c r="AI25" s="22" t="b">
        <v>0</v>
      </c>
      <c r="AJ25" s="22" t="b">
        <v>0</v>
      </c>
      <c r="AK25" s="22" t="b">
        <v>0</v>
      </c>
      <c r="AL25" s="22" t="b">
        <v>0</v>
      </c>
      <c r="AM25" s="22" t="b">
        <v>0</v>
      </c>
      <c r="AN25" s="22" t="b">
        <v>0</v>
      </c>
      <c r="AO25" s="22" t="b">
        <v>0</v>
      </c>
      <c r="AP25" s="22" t="b">
        <v>0</v>
      </c>
      <c r="AQ25" s="22" t="b">
        <v>0</v>
      </c>
      <c r="AR25" s="22" t="b">
        <v>0</v>
      </c>
      <c r="AS25" s="22" t="b">
        <v>0</v>
      </c>
      <c r="AT25" s="22" t="b">
        <v>0</v>
      </c>
      <c r="AU25" s="23" t="b">
        <v>0</v>
      </c>
      <c r="AV25" s="22" t="b">
        <v>0</v>
      </c>
      <c r="AW25" s="22" t="b">
        <v>0</v>
      </c>
      <c r="AX25" s="22" t="b">
        <v>1</v>
      </c>
      <c r="AY25" s="23" t="b">
        <v>0</v>
      </c>
      <c r="AZ25" s="22" t="b">
        <v>0</v>
      </c>
      <c r="BA25" s="23" t="b">
        <v>0</v>
      </c>
      <c r="BB25" s="23" t="b">
        <v>0</v>
      </c>
      <c r="BC25" s="22" t="b">
        <v>0</v>
      </c>
      <c r="BD25" s="22" t="b">
        <v>0</v>
      </c>
      <c r="BE25" s="22" t="b">
        <v>0</v>
      </c>
      <c r="BF25" s="22" t="b">
        <v>0</v>
      </c>
      <c r="BG25" s="22" t="b">
        <v>1</v>
      </c>
      <c r="BH25" s="22" t="b">
        <v>1</v>
      </c>
      <c r="BI25" s="22" t="b">
        <v>1</v>
      </c>
      <c r="BJ25" s="23" t="b">
        <v>0</v>
      </c>
      <c r="BK25" s="22" t="b">
        <v>1</v>
      </c>
      <c r="BL25" s="23" t="b">
        <v>0</v>
      </c>
      <c r="BM25" s="23" t="b">
        <v>0</v>
      </c>
      <c r="BN25" s="23" t="b">
        <v>0</v>
      </c>
      <c r="BO25" s="23" t="b">
        <v>0</v>
      </c>
      <c r="BP25" s="22" t="b">
        <v>0</v>
      </c>
      <c r="BQ25" s="22" t="b">
        <v>0</v>
      </c>
      <c r="BR25" s="22" t="b">
        <v>0</v>
      </c>
      <c r="BS25" s="22" t="b">
        <v>0</v>
      </c>
      <c r="BT25" s="22" t="b">
        <v>0</v>
      </c>
      <c r="BU25" s="22" t="b">
        <v>0</v>
      </c>
      <c r="BV25" s="22" t="b">
        <v>0</v>
      </c>
      <c r="BW25" s="22" t="b">
        <v>0</v>
      </c>
      <c r="BX25" s="22" t="b">
        <v>0</v>
      </c>
      <c r="BY25" s="22" t="b">
        <v>0</v>
      </c>
      <c r="BZ25" s="23" t="b">
        <v>0</v>
      </c>
      <c r="CA25" s="22" t="b">
        <v>0</v>
      </c>
      <c r="CB25" s="22" t="b">
        <v>0</v>
      </c>
      <c r="CC25" s="22" t="b">
        <v>0</v>
      </c>
      <c r="CD25" s="22" t="b">
        <v>0</v>
      </c>
      <c r="CE25" s="23" t="b">
        <v>0</v>
      </c>
    </row>
    <row r="26">
      <c r="A26" s="13" t="str">
        <f>HYPERLINK("http://www.hanbit.co.kr/store/books/look.php?p_code=B1908490055","처음 배우는 인공지능")</f>
        <v>처음 배우는 인공지능</v>
      </c>
      <c r="B26" s="14" t="s">
        <v>262</v>
      </c>
      <c r="C26" s="26" t="s">
        <v>263</v>
      </c>
      <c r="D26" s="16">
        <f>IFERROR(__xludf.DUMMYFUNCTION("IMPORTXML(""http://www.yes24.com/Product/Goods/41226099?scode=032&amp;OzSrank=1"", ""/html/body/div[2]/div[4]/div[2]/div[1]/span[3]/span[1]/a/em"")"),7.9)</f>
        <v>7.9</v>
      </c>
      <c r="E26" s="17">
        <v>42887.0</v>
      </c>
      <c r="F26" s="18" t="s">
        <v>114</v>
      </c>
      <c r="G26" s="20" t="s">
        <v>56</v>
      </c>
      <c r="H26" s="20">
        <v>2.0</v>
      </c>
      <c r="I26" s="18" t="s">
        <v>57</v>
      </c>
      <c r="J26" s="28" t="s">
        <v>191</v>
      </c>
      <c r="K26" s="18" t="s">
        <v>46</v>
      </c>
      <c r="L26" s="21" t="s">
        <v>264</v>
      </c>
      <c r="M26" s="22" t="b">
        <v>0</v>
      </c>
      <c r="N26" s="23" t="b">
        <v>0</v>
      </c>
      <c r="O26" s="23" t="b">
        <v>0</v>
      </c>
      <c r="P26" s="22" t="b">
        <v>1</v>
      </c>
      <c r="Q26" s="23" t="b">
        <v>0</v>
      </c>
      <c r="R26" s="23" t="b">
        <v>0</v>
      </c>
      <c r="S26" s="22" t="b">
        <v>1</v>
      </c>
      <c r="T26" s="22" t="b">
        <v>0</v>
      </c>
      <c r="U26" s="22" t="b">
        <v>1</v>
      </c>
      <c r="V26" s="22" t="b">
        <v>0</v>
      </c>
      <c r="W26" s="22" t="b">
        <v>1</v>
      </c>
      <c r="X26" s="23" t="b">
        <v>0</v>
      </c>
      <c r="Y26" s="23" t="b">
        <v>0</v>
      </c>
      <c r="Z26" s="23" t="b">
        <v>0</v>
      </c>
      <c r="AA26" s="22" t="b">
        <v>1</v>
      </c>
      <c r="AB26" s="23" t="b">
        <v>0</v>
      </c>
      <c r="AC26" s="22" t="b">
        <v>1</v>
      </c>
      <c r="AD26" s="22" t="b">
        <v>1</v>
      </c>
      <c r="AE26" s="22" t="b">
        <v>0</v>
      </c>
      <c r="AF26" s="22" t="b">
        <v>0</v>
      </c>
      <c r="AG26" s="22" t="b">
        <v>0</v>
      </c>
      <c r="AH26" s="22" t="b">
        <v>0</v>
      </c>
      <c r="AI26" s="22" t="b">
        <v>0</v>
      </c>
      <c r="AJ26" s="22" t="b">
        <v>1</v>
      </c>
      <c r="AK26" s="22" t="b">
        <v>0</v>
      </c>
      <c r="AL26" s="22" t="b">
        <v>0</v>
      </c>
      <c r="AM26" s="22" t="b">
        <v>0</v>
      </c>
      <c r="AN26" s="22" t="b">
        <v>0</v>
      </c>
      <c r="AO26" s="22" t="b">
        <v>0</v>
      </c>
      <c r="AP26" s="22" t="b">
        <v>0</v>
      </c>
      <c r="AQ26" s="22" t="b">
        <v>0</v>
      </c>
      <c r="AR26" s="22" t="b">
        <v>0</v>
      </c>
      <c r="AS26" s="22" t="b">
        <v>0</v>
      </c>
      <c r="AT26" s="22" t="b">
        <v>1</v>
      </c>
      <c r="AU26" s="23" t="b">
        <v>0</v>
      </c>
      <c r="AV26" s="22" t="b">
        <v>1</v>
      </c>
      <c r="AW26" s="22" t="b">
        <v>0</v>
      </c>
      <c r="AX26" s="23" t="b">
        <v>0</v>
      </c>
      <c r="AY26" s="23" t="b">
        <v>0</v>
      </c>
      <c r="AZ26" s="22" t="b">
        <v>0</v>
      </c>
      <c r="BA26" s="22" t="b">
        <v>1</v>
      </c>
      <c r="BB26" s="23" t="b">
        <v>0</v>
      </c>
      <c r="BC26" s="22" t="b">
        <v>0</v>
      </c>
      <c r="BD26" s="22" t="b">
        <v>0</v>
      </c>
      <c r="BE26" s="22" t="b">
        <v>0</v>
      </c>
      <c r="BF26" s="22" t="b">
        <v>0</v>
      </c>
      <c r="BG26" s="22" t="b">
        <v>1</v>
      </c>
      <c r="BH26" s="22" t="b">
        <v>1</v>
      </c>
      <c r="BI26" s="22" t="b">
        <v>1</v>
      </c>
      <c r="BJ26" s="23" t="b">
        <v>0</v>
      </c>
      <c r="BK26" s="22" t="b">
        <v>1</v>
      </c>
      <c r="BL26" s="22" t="b">
        <v>1</v>
      </c>
      <c r="BM26" s="22" t="b">
        <v>0</v>
      </c>
      <c r="BN26" s="22" t="b">
        <v>1</v>
      </c>
      <c r="BO26" s="22" t="b">
        <v>0</v>
      </c>
      <c r="BP26" s="22" t="b">
        <v>0</v>
      </c>
      <c r="BQ26" s="22" t="b">
        <v>0</v>
      </c>
      <c r="BR26" s="22" t="b">
        <v>0</v>
      </c>
      <c r="BS26" s="22" t="b">
        <v>0</v>
      </c>
      <c r="BT26" s="22" t="b">
        <v>0</v>
      </c>
      <c r="BU26" s="22" t="b">
        <v>0</v>
      </c>
      <c r="BV26" s="22" t="b">
        <v>0</v>
      </c>
      <c r="BW26" s="22" t="b">
        <v>0</v>
      </c>
      <c r="BX26" s="22" t="b">
        <v>0</v>
      </c>
      <c r="BY26" s="22" t="b">
        <v>0</v>
      </c>
      <c r="BZ26" s="22" t="b">
        <v>0</v>
      </c>
      <c r="CA26" s="22" t="b">
        <v>0</v>
      </c>
      <c r="CB26" s="22" t="b">
        <v>0</v>
      </c>
      <c r="CC26" s="22" t="b">
        <v>0</v>
      </c>
      <c r="CD26" s="22" t="b">
        <v>0</v>
      </c>
      <c r="CE26" s="22" t="b">
        <v>1</v>
      </c>
    </row>
    <row r="27">
      <c r="A27" s="13" t="str">
        <f>HYPERLINK("http://www.hanbit.co.kr/store/books/look.php?p_code=B6313947129","코딩셰프의 3분 딥러닝, 케라스맛")</f>
        <v>코딩셰프의 3분 딥러닝, 케라스맛</v>
      </c>
      <c r="B27" s="25" t="s">
        <v>253</v>
      </c>
      <c r="C27" s="26" t="s">
        <v>254</v>
      </c>
      <c r="D27" s="16">
        <f>IFERROR(__xludf.DUMMYFUNCTION("IMPORTXML(""http://www.yes24.com/Product/Goods/57617933?scode=032&amp;OzSrank=1"", ""/html/body/div[2]/div[4]/div[2]/div[1]/span[3]/span[1]/a/em"")"),8.3)</f>
        <v>8.3</v>
      </c>
      <c r="E27" s="17">
        <v>43101.0</v>
      </c>
      <c r="F27" s="18" t="s">
        <v>102</v>
      </c>
      <c r="G27" s="20" t="s">
        <v>56</v>
      </c>
      <c r="H27" s="20">
        <v>3.0</v>
      </c>
      <c r="I27" s="18" t="s">
        <v>57</v>
      </c>
      <c r="J27" s="28" t="s">
        <v>255</v>
      </c>
      <c r="K27" s="26" t="s">
        <v>256</v>
      </c>
      <c r="L27" s="21" t="s">
        <v>257</v>
      </c>
      <c r="M27" s="22" t="b">
        <v>0</v>
      </c>
      <c r="N27" s="22" t="b">
        <v>0</v>
      </c>
      <c r="O27" s="22" t="b">
        <v>0</v>
      </c>
      <c r="P27" s="22" t="b">
        <v>1</v>
      </c>
      <c r="Q27" s="23" t="b">
        <v>0</v>
      </c>
      <c r="R27" s="23" t="b">
        <v>0</v>
      </c>
      <c r="S27" s="34" t="b">
        <v>0</v>
      </c>
      <c r="T27" s="34" t="b">
        <v>0</v>
      </c>
      <c r="U27" s="23" t="b">
        <v>0</v>
      </c>
      <c r="V27" s="23" t="b">
        <v>0</v>
      </c>
      <c r="W27" s="23" t="b">
        <v>0</v>
      </c>
      <c r="X27" s="23" t="b">
        <v>0</v>
      </c>
      <c r="Y27" s="23" t="b">
        <v>0</v>
      </c>
      <c r="Z27" s="23" t="b">
        <v>0</v>
      </c>
      <c r="AA27" s="23" t="b">
        <v>0</v>
      </c>
      <c r="AB27" s="23" t="b">
        <v>0</v>
      </c>
      <c r="AC27" s="23" t="b">
        <v>0</v>
      </c>
      <c r="AD27" s="23" t="b">
        <v>0</v>
      </c>
      <c r="AE27" s="23" t="b">
        <v>0</v>
      </c>
      <c r="AF27" s="22" t="b">
        <v>0</v>
      </c>
      <c r="AG27" s="22" t="b">
        <v>0</v>
      </c>
      <c r="AH27" s="22" t="b">
        <v>0</v>
      </c>
      <c r="AI27" s="22" t="b">
        <v>0</v>
      </c>
      <c r="AJ27" s="22" t="b">
        <v>0</v>
      </c>
      <c r="AK27" s="22" t="b">
        <v>0</v>
      </c>
      <c r="AL27" s="22" t="b">
        <v>0</v>
      </c>
      <c r="AM27" s="22" t="b">
        <v>0</v>
      </c>
      <c r="AN27" s="22" t="b">
        <v>0</v>
      </c>
      <c r="AO27" s="22" t="b">
        <v>0</v>
      </c>
      <c r="AP27" s="22" t="b">
        <v>0</v>
      </c>
      <c r="AQ27" s="22" t="b">
        <v>0</v>
      </c>
      <c r="AR27" s="22" t="b">
        <v>0</v>
      </c>
      <c r="AS27" s="22" t="b">
        <v>0</v>
      </c>
      <c r="AT27" s="22" t="b">
        <v>0</v>
      </c>
      <c r="AU27" s="23" t="b">
        <v>0</v>
      </c>
      <c r="AV27" s="22" t="b">
        <v>0</v>
      </c>
      <c r="AW27" s="22" t="b">
        <v>0</v>
      </c>
      <c r="AX27" s="23" t="b">
        <v>0</v>
      </c>
      <c r="AY27" s="23" t="b">
        <v>0</v>
      </c>
      <c r="AZ27" s="22" t="b">
        <v>0</v>
      </c>
      <c r="BA27" s="23" t="b">
        <v>0</v>
      </c>
      <c r="BB27" s="23" t="b">
        <v>0</v>
      </c>
      <c r="BC27" s="22" t="b">
        <v>0</v>
      </c>
      <c r="BD27" s="22" t="b">
        <v>1</v>
      </c>
      <c r="BE27" s="22" t="b">
        <v>0</v>
      </c>
      <c r="BF27" s="22" t="b">
        <v>0</v>
      </c>
      <c r="BG27" s="22" t="b">
        <v>1</v>
      </c>
      <c r="BH27" s="22" t="b">
        <v>1</v>
      </c>
      <c r="BI27" s="22" t="b">
        <v>1</v>
      </c>
      <c r="BJ27" s="22" t="b">
        <v>1</v>
      </c>
      <c r="BK27" s="22" t="b">
        <v>1</v>
      </c>
      <c r="BL27" s="22" t="b">
        <v>1</v>
      </c>
      <c r="BM27" s="22" t="b">
        <v>0</v>
      </c>
      <c r="BN27" s="22" t="b">
        <v>1</v>
      </c>
      <c r="BO27" s="23" t="b">
        <v>0</v>
      </c>
      <c r="BP27" s="22" t="b">
        <v>0</v>
      </c>
      <c r="BQ27" s="22" t="b">
        <v>0</v>
      </c>
      <c r="BR27" s="22" t="b">
        <v>0</v>
      </c>
      <c r="BS27" s="22" t="b">
        <v>0</v>
      </c>
      <c r="BT27" s="22" t="b">
        <v>0</v>
      </c>
      <c r="BU27" s="22" t="b">
        <v>0</v>
      </c>
      <c r="BV27" s="22" t="b">
        <v>0</v>
      </c>
      <c r="BW27" s="22" t="b">
        <v>0</v>
      </c>
      <c r="BX27" s="22" t="b">
        <v>0</v>
      </c>
      <c r="BY27" s="22" t="b">
        <v>0</v>
      </c>
      <c r="BZ27" s="23" t="b">
        <v>0</v>
      </c>
      <c r="CA27" s="22" t="b">
        <v>0</v>
      </c>
      <c r="CB27" s="22" t="b">
        <v>0</v>
      </c>
      <c r="CC27" s="22" t="b">
        <v>0</v>
      </c>
      <c r="CD27" s="22" t="b">
        <v>0</v>
      </c>
      <c r="CE27" s="23" t="b">
        <v>0</v>
      </c>
    </row>
    <row r="28">
      <c r="A28" s="13" t="str">
        <f>HYPERLINK("http://www.hanbit.co.kr/store/books/look.php?p_code=B3286570432","텐서플로 첫걸음")</f>
        <v>텐서플로 첫걸음</v>
      </c>
      <c r="B28" s="26" t="s">
        <v>267</v>
      </c>
      <c r="C28" s="26" t="s">
        <v>268</v>
      </c>
      <c r="D28" s="16">
        <f>IFERROR(__xludf.DUMMYFUNCTION("IMPORTXML(""http://www.yes24.com/Product/Goods/30547754?scode=032&amp;OzSrank=1"", ""/html/body/div[2]/div[4]/div[2]/div[1]/span[3]/span[1]/a/em"")"),8.3)</f>
        <v>8.3</v>
      </c>
      <c r="E28" s="17">
        <v>42611.0</v>
      </c>
      <c r="F28" s="18" t="s">
        <v>54</v>
      </c>
      <c r="G28" s="20" t="s">
        <v>56</v>
      </c>
      <c r="H28" s="20">
        <v>1.0</v>
      </c>
      <c r="I28" s="18" t="s">
        <v>57</v>
      </c>
      <c r="J28" s="28" t="s">
        <v>191</v>
      </c>
      <c r="K28" s="18" t="s">
        <v>46</v>
      </c>
      <c r="L28" s="21" t="s">
        <v>269</v>
      </c>
      <c r="M28" s="22" t="b">
        <v>0</v>
      </c>
      <c r="N28" s="23" t="b">
        <v>0</v>
      </c>
      <c r="O28" s="23" t="b">
        <v>0</v>
      </c>
      <c r="P28" s="22" t="b">
        <v>1</v>
      </c>
      <c r="Q28" s="22" t="b">
        <v>0</v>
      </c>
      <c r="R28" s="22" t="b">
        <v>0</v>
      </c>
      <c r="S28" s="22" t="b">
        <v>1</v>
      </c>
      <c r="T28" s="22" t="b">
        <v>0</v>
      </c>
      <c r="U28" s="22" t="b">
        <v>0</v>
      </c>
      <c r="V28" s="22" t="b">
        <v>0</v>
      </c>
      <c r="W28" s="22" t="b">
        <v>0</v>
      </c>
      <c r="X28" s="22" t="b">
        <v>0</v>
      </c>
      <c r="Y28" s="22" t="b">
        <v>0</v>
      </c>
      <c r="Z28" s="22" t="b">
        <v>0</v>
      </c>
      <c r="AA28" s="22" t="b">
        <v>0</v>
      </c>
      <c r="AB28" s="22" t="b">
        <v>0</v>
      </c>
      <c r="AC28" s="22" t="b">
        <v>0</v>
      </c>
      <c r="AD28" s="22" t="b">
        <v>0</v>
      </c>
      <c r="AE28" s="22" t="b">
        <v>0</v>
      </c>
      <c r="AF28" s="22" t="b">
        <v>0</v>
      </c>
      <c r="AG28" s="22" t="b">
        <v>0</v>
      </c>
      <c r="AH28" s="22" t="b">
        <v>0</v>
      </c>
      <c r="AI28" s="22" t="b">
        <v>0</v>
      </c>
      <c r="AJ28" s="22" t="b">
        <v>0</v>
      </c>
      <c r="AK28" s="22" t="b">
        <v>0</v>
      </c>
      <c r="AL28" s="22" t="b">
        <v>0</v>
      </c>
      <c r="AM28" s="22" t="b">
        <v>0</v>
      </c>
      <c r="AN28" s="22" t="b">
        <v>0</v>
      </c>
      <c r="AO28" s="22" t="b">
        <v>0</v>
      </c>
      <c r="AP28" s="22" t="b">
        <v>0</v>
      </c>
      <c r="AQ28" s="22" t="b">
        <v>0</v>
      </c>
      <c r="AR28" s="22" t="b">
        <v>0</v>
      </c>
      <c r="AS28" s="22" t="b">
        <v>0</v>
      </c>
      <c r="AT28" s="22" t="b">
        <v>0</v>
      </c>
      <c r="AU28" s="23" t="b">
        <v>0</v>
      </c>
      <c r="AV28" s="22" t="b">
        <v>0</v>
      </c>
      <c r="AW28" s="22" t="b">
        <v>0</v>
      </c>
      <c r="AX28" s="22" t="b">
        <v>1</v>
      </c>
      <c r="AY28" s="22" t="b">
        <v>1</v>
      </c>
      <c r="AZ28" s="22" t="b">
        <v>0</v>
      </c>
      <c r="BA28" s="23" t="b">
        <v>0</v>
      </c>
      <c r="BB28" s="23" t="b">
        <v>0</v>
      </c>
      <c r="BC28" s="22" t="b">
        <v>0</v>
      </c>
      <c r="BD28" s="22" t="b">
        <v>1</v>
      </c>
      <c r="BE28" s="22" t="b">
        <v>0</v>
      </c>
      <c r="BF28" s="22" t="b">
        <v>0</v>
      </c>
      <c r="BG28" s="22" t="b">
        <v>1</v>
      </c>
      <c r="BH28" s="22" t="b">
        <v>1</v>
      </c>
      <c r="BI28" s="22" t="b">
        <v>1</v>
      </c>
      <c r="BJ28" s="23" t="b">
        <v>0</v>
      </c>
      <c r="BK28" s="22" t="b">
        <v>1</v>
      </c>
      <c r="BL28" s="23" t="b">
        <v>0</v>
      </c>
      <c r="BM28" s="23" t="b">
        <v>0</v>
      </c>
      <c r="BN28" s="23" t="b">
        <v>0</v>
      </c>
      <c r="BO28" s="23" t="b">
        <v>0</v>
      </c>
      <c r="BP28" s="22" t="b">
        <v>0</v>
      </c>
      <c r="BQ28" s="22" t="b">
        <v>0</v>
      </c>
      <c r="BR28" s="22" t="b">
        <v>0</v>
      </c>
      <c r="BS28" s="22" t="b">
        <v>0</v>
      </c>
      <c r="BT28" s="22" t="b">
        <v>0</v>
      </c>
      <c r="BU28" s="22" t="b">
        <v>0</v>
      </c>
      <c r="BV28" s="22" t="b">
        <v>0</v>
      </c>
      <c r="BW28" s="22" t="b">
        <v>0</v>
      </c>
      <c r="BX28" s="22" t="b">
        <v>0</v>
      </c>
      <c r="BY28" s="22" t="b">
        <v>0</v>
      </c>
      <c r="BZ28" s="23" t="b">
        <v>0</v>
      </c>
      <c r="CA28" s="22" t="b">
        <v>0</v>
      </c>
      <c r="CB28" s="22" t="b">
        <v>1</v>
      </c>
      <c r="CC28" s="22" t="b">
        <v>0</v>
      </c>
      <c r="CD28" s="22" t="b">
        <v>0</v>
      </c>
      <c r="CE28" s="23" t="b">
        <v>0</v>
      </c>
    </row>
    <row r="29">
      <c r="A29" s="13" t="str">
        <f>HYPERLINK("http://www.hanbit.co.kr/store/books/look.php?p_code=B8108682495","텐서플로를 활용한 머신러닝")</f>
        <v>텐서플로를 활용한 머신러닝</v>
      </c>
      <c r="B29" s="14" t="s">
        <v>212</v>
      </c>
      <c r="C29" s="26" t="s">
        <v>213</v>
      </c>
      <c r="D29" s="16">
        <f>IFERROR(__xludf.DUMMYFUNCTION("IMPORTXML(""http://www.yes24.com/Product/Goods/69294561?scode=032&amp;OzSrank=1"", ""/html/body/div[2]/div[4]/div[2]/div[1]/span[3]/span[1]/a/em"")"),9.8)</f>
        <v>9.8</v>
      </c>
      <c r="E29" s="17">
        <v>43497.0</v>
      </c>
      <c r="F29" s="18" t="s">
        <v>114</v>
      </c>
      <c r="G29" s="20" t="s">
        <v>115</v>
      </c>
      <c r="H29" s="20">
        <v>4.0</v>
      </c>
      <c r="I29" s="18" t="s">
        <v>57</v>
      </c>
      <c r="J29" s="28" t="s">
        <v>191</v>
      </c>
      <c r="K29" s="18"/>
      <c r="L29" s="21" t="s">
        <v>214</v>
      </c>
      <c r="M29" s="22" t="b">
        <v>0</v>
      </c>
      <c r="N29" s="23" t="b">
        <v>0</v>
      </c>
      <c r="O29" s="23" t="b">
        <v>0</v>
      </c>
      <c r="P29" s="22" t="b">
        <v>1</v>
      </c>
      <c r="Q29" s="23" t="b">
        <v>0</v>
      </c>
      <c r="R29" s="23" t="b">
        <v>0</v>
      </c>
      <c r="S29" s="22" t="b">
        <v>1</v>
      </c>
      <c r="T29" s="22" t="b">
        <v>0</v>
      </c>
      <c r="U29" s="22" t="b">
        <v>1</v>
      </c>
      <c r="V29" s="22" t="b">
        <v>0</v>
      </c>
      <c r="W29" s="22" t="b">
        <v>0</v>
      </c>
      <c r="X29" s="23" t="b">
        <v>0</v>
      </c>
      <c r="Y29" s="23" t="b">
        <v>0</v>
      </c>
      <c r="Z29" s="23" t="b">
        <v>0</v>
      </c>
      <c r="AA29" s="22" t="b">
        <v>0</v>
      </c>
      <c r="AB29" s="23" t="b">
        <v>0</v>
      </c>
      <c r="AC29" s="22" t="b">
        <v>0</v>
      </c>
      <c r="AD29" s="22" t="b">
        <v>0</v>
      </c>
      <c r="AE29" s="22" t="b">
        <v>0</v>
      </c>
      <c r="AF29" s="22" t="b">
        <v>0</v>
      </c>
      <c r="AG29" s="22" t="b">
        <v>0</v>
      </c>
      <c r="AH29" s="22" t="b">
        <v>0</v>
      </c>
      <c r="AI29" s="22" t="b">
        <v>0</v>
      </c>
      <c r="AJ29" s="22" t="b">
        <v>0</v>
      </c>
      <c r="AK29" s="22" t="b">
        <v>0</v>
      </c>
      <c r="AL29" s="22" t="b">
        <v>0</v>
      </c>
      <c r="AM29" s="22" t="b">
        <v>0</v>
      </c>
      <c r="AN29" s="22" t="b">
        <v>0</v>
      </c>
      <c r="AO29" s="22" t="b">
        <v>0</v>
      </c>
      <c r="AP29" s="22" t="b">
        <v>0</v>
      </c>
      <c r="AQ29" s="22" t="b">
        <v>0</v>
      </c>
      <c r="AR29" s="22" t="b">
        <v>0</v>
      </c>
      <c r="AS29" s="22" t="b">
        <v>0</v>
      </c>
      <c r="AT29" s="22" t="b">
        <v>0</v>
      </c>
      <c r="AU29" s="22" t="b">
        <v>1</v>
      </c>
      <c r="AV29" s="22" t="b">
        <v>0</v>
      </c>
      <c r="AW29" s="22" t="b">
        <v>0</v>
      </c>
      <c r="AX29" s="23" t="b">
        <v>0</v>
      </c>
      <c r="AY29" s="23" t="b">
        <v>0</v>
      </c>
      <c r="AZ29" s="22" t="b">
        <v>1</v>
      </c>
      <c r="BA29" s="22" t="b">
        <v>1</v>
      </c>
      <c r="BB29" s="23" t="b">
        <v>0</v>
      </c>
      <c r="BC29" s="22" t="b">
        <v>0</v>
      </c>
      <c r="BD29" s="22" t="b">
        <v>0</v>
      </c>
      <c r="BE29" s="22" t="b">
        <v>0</v>
      </c>
      <c r="BF29" s="22" t="b">
        <v>0</v>
      </c>
      <c r="BG29" s="23" t="b">
        <v>0</v>
      </c>
      <c r="BH29" s="23" t="b">
        <v>0</v>
      </c>
      <c r="BI29" s="22" t="b">
        <v>1</v>
      </c>
      <c r="BJ29" s="23" t="b">
        <v>0</v>
      </c>
      <c r="BK29" s="22" t="b">
        <v>1</v>
      </c>
      <c r="BL29" s="22" t="b">
        <v>1</v>
      </c>
      <c r="BM29" s="22" t="b">
        <v>0</v>
      </c>
      <c r="BN29" s="23" t="b">
        <v>0</v>
      </c>
      <c r="BO29" s="22" t="b">
        <v>0</v>
      </c>
      <c r="BP29" s="22" t="b">
        <v>0</v>
      </c>
      <c r="BQ29" s="22" t="b">
        <v>0</v>
      </c>
      <c r="BR29" s="22" t="b">
        <v>0</v>
      </c>
      <c r="BS29" s="22" t="b">
        <v>0</v>
      </c>
      <c r="BT29" s="22" t="b">
        <v>0</v>
      </c>
      <c r="BU29" s="22" t="b">
        <v>0</v>
      </c>
      <c r="BV29" s="22" t="b">
        <v>0</v>
      </c>
      <c r="BW29" s="22" t="b">
        <v>0</v>
      </c>
      <c r="BX29" s="22" t="b">
        <v>0</v>
      </c>
      <c r="BY29" s="22" t="b">
        <v>0</v>
      </c>
      <c r="BZ29" s="22" t="b">
        <v>0</v>
      </c>
      <c r="CA29" s="22" t="b">
        <v>0</v>
      </c>
      <c r="CB29" s="22" t="b">
        <v>0</v>
      </c>
      <c r="CC29" s="22" t="b">
        <v>0</v>
      </c>
      <c r="CD29" s="22" t="b">
        <v>0</v>
      </c>
      <c r="CE29" s="22" t="b">
        <v>0</v>
      </c>
    </row>
    <row r="30">
      <c r="A30" s="13" t="str">
        <f>HYPERLINK("http://www.hanbit.co.kr/store/books/look.php?p_code=B8585180187","파이썬 날코딩으로 알고 짜는 딥러닝")</f>
        <v>파이썬 날코딩으로 알고 짜는 딥러닝</v>
      </c>
      <c r="B30" s="26" t="s">
        <v>193</v>
      </c>
      <c r="C30" s="26" t="s">
        <v>194</v>
      </c>
      <c r="D30" s="16">
        <f>IFERROR(__xludf.DUMMYFUNCTION("IMPORTXML(""http://www.yes24.com/Product/Goods/75732024?scode=032&amp;OzSrank=1"", ""/html/body/div[2]/div[4]/div[2]/div[1]/span[3]/span[1]/a/em"")"),9.5)</f>
        <v>9.5</v>
      </c>
      <c r="E30" s="17">
        <v>43661.0</v>
      </c>
      <c r="F30" s="18" t="s">
        <v>195</v>
      </c>
      <c r="G30" s="20" t="s">
        <v>175</v>
      </c>
      <c r="H30" s="20">
        <v>8.0</v>
      </c>
      <c r="I30" s="18" t="s">
        <v>57</v>
      </c>
      <c r="J30" s="18" t="s">
        <v>46</v>
      </c>
      <c r="K30" s="26" t="s">
        <v>196</v>
      </c>
      <c r="L30" s="21" t="s">
        <v>197</v>
      </c>
      <c r="M30" s="22" t="b">
        <v>0</v>
      </c>
      <c r="N30" s="22" t="b">
        <v>1</v>
      </c>
      <c r="O30" s="22" t="b">
        <v>0</v>
      </c>
      <c r="P30" s="22" t="b">
        <v>1</v>
      </c>
      <c r="Q30" s="22" t="b">
        <v>0</v>
      </c>
      <c r="R30" s="22" t="b">
        <v>0</v>
      </c>
      <c r="S30" s="22" t="b">
        <v>1</v>
      </c>
      <c r="T30" s="22" t="b">
        <v>0</v>
      </c>
      <c r="U30" s="22" t="b">
        <v>0</v>
      </c>
      <c r="V30" s="22" t="b">
        <v>0</v>
      </c>
      <c r="W30" s="22" t="b">
        <v>0</v>
      </c>
      <c r="X30" s="22" t="b">
        <v>0</v>
      </c>
      <c r="Y30" s="22" t="b">
        <v>0</v>
      </c>
      <c r="Z30" s="22" t="b">
        <v>0</v>
      </c>
      <c r="AA30" s="22" t="b">
        <v>0</v>
      </c>
      <c r="AB30" s="22" t="b">
        <v>0</v>
      </c>
      <c r="AC30" s="22" t="b">
        <v>0</v>
      </c>
      <c r="AD30" s="22" t="b">
        <v>0</v>
      </c>
      <c r="AE30" s="22" t="b">
        <v>0</v>
      </c>
      <c r="AF30" s="22" t="b">
        <v>0</v>
      </c>
      <c r="AG30" s="22" t="b">
        <v>1</v>
      </c>
      <c r="AH30" s="22" t="b">
        <v>0</v>
      </c>
      <c r="AI30" s="22" t="b">
        <v>1</v>
      </c>
      <c r="AJ30" s="22" t="b">
        <v>1</v>
      </c>
      <c r="AK30" s="22" t="b">
        <v>0</v>
      </c>
      <c r="AL30" s="22" t="b">
        <v>0</v>
      </c>
      <c r="AM30" s="22" t="b">
        <v>0</v>
      </c>
      <c r="AN30" s="22" t="b">
        <v>0</v>
      </c>
      <c r="AO30" s="22" t="b">
        <v>0</v>
      </c>
      <c r="AP30" s="22" t="b">
        <v>0</v>
      </c>
      <c r="AQ30" s="22" t="b">
        <v>0</v>
      </c>
      <c r="AR30" s="22" t="b">
        <v>0</v>
      </c>
      <c r="AS30" s="22" t="b">
        <v>0</v>
      </c>
      <c r="AT30" s="22" t="b">
        <v>0</v>
      </c>
      <c r="AU30" s="22" t="b">
        <v>0</v>
      </c>
      <c r="AV30" s="22" t="b">
        <v>0</v>
      </c>
      <c r="AW30" s="22" t="b">
        <v>0</v>
      </c>
      <c r="AX30" s="22" t="b">
        <v>1</v>
      </c>
      <c r="AY30" s="22" t="b">
        <v>1</v>
      </c>
      <c r="AZ30" s="22" t="b">
        <v>1</v>
      </c>
      <c r="BA30" s="23" t="b">
        <v>0</v>
      </c>
      <c r="BB30" s="23" t="b">
        <v>0</v>
      </c>
      <c r="BC30" s="22" t="b">
        <v>0</v>
      </c>
      <c r="BD30" s="22" t="b">
        <v>1</v>
      </c>
      <c r="BE30" s="22" t="b">
        <v>0</v>
      </c>
      <c r="BF30" s="22" t="b">
        <v>0</v>
      </c>
      <c r="BG30" s="22" t="b">
        <v>1</v>
      </c>
      <c r="BH30" s="22" t="b">
        <v>1</v>
      </c>
      <c r="BI30" s="22" t="b">
        <v>1</v>
      </c>
      <c r="BJ30" s="23" t="b">
        <v>0</v>
      </c>
      <c r="BK30" s="22" t="b">
        <v>1</v>
      </c>
      <c r="BL30" s="22" t="b">
        <v>1</v>
      </c>
      <c r="BM30" s="22" t="b">
        <v>0</v>
      </c>
      <c r="BN30" s="22" t="b">
        <v>1</v>
      </c>
      <c r="BO30" s="23" t="b">
        <v>0</v>
      </c>
      <c r="BP30" s="22" t="b">
        <v>0</v>
      </c>
      <c r="BQ30" s="22" t="b">
        <v>0</v>
      </c>
      <c r="BR30" s="22" t="b">
        <v>0</v>
      </c>
      <c r="BS30" s="22" t="b">
        <v>0</v>
      </c>
      <c r="BT30" s="22" t="b">
        <v>0</v>
      </c>
      <c r="BU30" s="22" t="b">
        <v>0</v>
      </c>
      <c r="BV30" s="22" t="b">
        <v>0</v>
      </c>
      <c r="BW30" s="22" t="b">
        <v>0</v>
      </c>
      <c r="BX30" s="22" t="b">
        <v>0</v>
      </c>
      <c r="BY30" s="22" t="b">
        <v>0</v>
      </c>
      <c r="BZ30" s="23" t="b">
        <v>0</v>
      </c>
      <c r="CA30" s="22" t="b">
        <v>0</v>
      </c>
      <c r="CB30" s="22" t="b">
        <v>0</v>
      </c>
      <c r="CC30" s="22" t="b">
        <v>0</v>
      </c>
      <c r="CD30" s="22" t="b">
        <v>0</v>
      </c>
      <c r="CE30" s="23" t="b">
        <v>0</v>
      </c>
    </row>
    <row r="31">
      <c r="A31" s="13" t="str">
        <f>HYPERLINK("http://www.hanbit.co.kr/store/books/look.php?p_code=B5750278775","파이썬 라이브러리를 활용한 머신러닝(번역개정판)")</f>
        <v>파이썬 라이브러리를 활용한 머신러닝(번역개정판)</v>
      </c>
      <c r="B31" s="26" t="s">
        <v>208</v>
      </c>
      <c r="C31" s="26" t="s">
        <v>209</v>
      </c>
      <c r="D31" s="16">
        <f>IFERROR(__xludf.DUMMYFUNCTION("IMPORTXML(""http://www.yes24.com/Product/Goods/74802622?scode=032&amp;OzSrank=1"", ""/html/body/div[2]/div[4]/div[2]/div[1]/span[3]/span[1]/a/em"")"),7.8)</f>
        <v>7.8</v>
      </c>
      <c r="E31" s="17">
        <v>43553.0</v>
      </c>
      <c r="F31" s="18" t="s">
        <v>210</v>
      </c>
      <c r="G31" s="20" t="s">
        <v>56</v>
      </c>
      <c r="H31" s="20">
        <v>6.0</v>
      </c>
      <c r="I31" s="18" t="s">
        <v>57</v>
      </c>
      <c r="J31" s="44" t="s">
        <v>273</v>
      </c>
      <c r="K31" s="18" t="s">
        <v>46</v>
      </c>
      <c r="L31" s="29"/>
      <c r="M31" s="22" t="b">
        <v>0</v>
      </c>
      <c r="N31" s="23" t="b">
        <v>0</v>
      </c>
      <c r="O31" s="23" t="b">
        <v>0</v>
      </c>
      <c r="P31" s="22" t="b">
        <v>1</v>
      </c>
      <c r="Q31" s="22" t="b">
        <v>1</v>
      </c>
      <c r="R31" s="22" t="b">
        <v>0</v>
      </c>
      <c r="S31" s="22" t="b">
        <v>1</v>
      </c>
      <c r="T31" s="22" t="b">
        <v>1</v>
      </c>
      <c r="U31" s="22" t="b">
        <v>0</v>
      </c>
      <c r="V31" s="22" t="b">
        <v>0</v>
      </c>
      <c r="W31" s="22" t="b">
        <v>0</v>
      </c>
      <c r="X31" s="22" t="b">
        <v>1</v>
      </c>
      <c r="Y31" s="22" t="b">
        <v>1</v>
      </c>
      <c r="Z31" s="22" t="b">
        <v>1</v>
      </c>
      <c r="AA31" s="22" t="b">
        <v>1</v>
      </c>
      <c r="AB31" s="22" t="b">
        <v>0</v>
      </c>
      <c r="AC31" s="22" t="b">
        <v>0</v>
      </c>
      <c r="AD31" s="22" t="b">
        <v>0</v>
      </c>
      <c r="AE31" s="22" t="b">
        <v>1</v>
      </c>
      <c r="AF31" s="22" t="b">
        <v>0</v>
      </c>
      <c r="AG31" s="22" t="b">
        <v>0</v>
      </c>
      <c r="AH31" s="22" t="b">
        <v>0</v>
      </c>
      <c r="AI31" s="22" t="b">
        <v>0</v>
      </c>
      <c r="AJ31" s="22" t="b">
        <v>0</v>
      </c>
      <c r="AK31" s="22" t="b">
        <v>0</v>
      </c>
      <c r="AL31" s="22" t="b">
        <v>1</v>
      </c>
      <c r="AM31" s="22" t="b">
        <v>1</v>
      </c>
      <c r="AN31" s="22" t="b">
        <v>0</v>
      </c>
      <c r="AO31" s="22" t="b">
        <v>0</v>
      </c>
      <c r="AP31" s="22" t="b">
        <v>0</v>
      </c>
      <c r="AQ31" s="22" t="b">
        <v>0</v>
      </c>
      <c r="AR31" s="22" t="b">
        <v>0</v>
      </c>
      <c r="AS31" s="22" t="b">
        <v>0</v>
      </c>
      <c r="AT31" s="22" t="b">
        <v>0</v>
      </c>
      <c r="AU31" s="23" t="b">
        <v>0</v>
      </c>
      <c r="AV31" s="22" t="b">
        <v>0</v>
      </c>
      <c r="AW31" s="22" t="b">
        <v>0</v>
      </c>
      <c r="AX31" s="23" t="b">
        <v>0</v>
      </c>
      <c r="AY31" s="23" t="b">
        <v>0</v>
      </c>
      <c r="AZ31" s="22" t="b">
        <v>0</v>
      </c>
      <c r="BA31" s="23" t="b">
        <v>0</v>
      </c>
      <c r="BB31" s="23" t="b">
        <v>0</v>
      </c>
      <c r="BC31" s="22" t="b">
        <v>0</v>
      </c>
      <c r="BD31" s="22" t="b">
        <v>0</v>
      </c>
      <c r="BE31" s="22" t="b">
        <v>0</v>
      </c>
      <c r="BF31" s="22" t="b">
        <v>0</v>
      </c>
      <c r="BG31" s="22" t="b">
        <v>1</v>
      </c>
      <c r="BH31" s="23" t="b">
        <v>0</v>
      </c>
      <c r="BI31" s="23" t="b">
        <v>0</v>
      </c>
      <c r="BJ31" s="23" t="b">
        <v>0</v>
      </c>
      <c r="BK31" s="23" t="b">
        <v>0</v>
      </c>
      <c r="BL31" s="23" t="b">
        <v>0</v>
      </c>
      <c r="BM31" s="23" t="b">
        <v>0</v>
      </c>
      <c r="BN31" s="23" t="b">
        <v>0</v>
      </c>
      <c r="BO31" s="23" t="b">
        <v>0</v>
      </c>
      <c r="BP31" s="22" t="b">
        <v>0</v>
      </c>
      <c r="BQ31" s="22" t="b">
        <v>0</v>
      </c>
      <c r="BR31" s="22" t="b">
        <v>0</v>
      </c>
      <c r="BS31" s="22" t="b">
        <v>0</v>
      </c>
      <c r="BT31" s="22" t="b">
        <v>0</v>
      </c>
      <c r="BU31" s="22" t="b">
        <v>0</v>
      </c>
      <c r="BV31" s="22" t="b">
        <v>0</v>
      </c>
      <c r="BW31" s="22" t="b">
        <v>0</v>
      </c>
      <c r="BX31" s="22" t="b">
        <v>0</v>
      </c>
      <c r="BY31" s="22" t="b">
        <v>1</v>
      </c>
      <c r="BZ31" s="23" t="b">
        <v>0</v>
      </c>
      <c r="CA31" s="22" t="b">
        <v>0</v>
      </c>
      <c r="CB31" s="22" t="b">
        <v>0</v>
      </c>
      <c r="CC31" s="22" t="b">
        <v>0</v>
      </c>
      <c r="CD31" s="22" t="b">
        <v>0</v>
      </c>
      <c r="CE31" s="23" t="b">
        <v>0</v>
      </c>
    </row>
    <row r="32">
      <c r="A32" s="13" t="str">
        <f>HYPERLINK("http://www.hanbit.co.kr/store/books/look.php?p_code=B5364144898","파이썬으로 배우는 딥러닝 교과서")</f>
        <v>파이썬으로 배우는 딥러닝 교과서</v>
      </c>
      <c r="B32" s="25" t="s">
        <v>78</v>
      </c>
      <c r="C32" s="26" t="s">
        <v>79</v>
      </c>
      <c r="D32" s="16" t="str">
        <f>IFERROR(__xludf.DUMMYFUNCTION("iferror(IMPORTXML(""http://www.yes24.com/Product/Goods/89233031?scode=032&amp;OzSrank=1"", ""/html/body/div[2]/div[4]/div[2]/div[1]/span[3]/span[1]/a/em""), ""-"")"),"-")</f>
        <v>-</v>
      </c>
      <c r="E32" s="17">
        <v>43891.0</v>
      </c>
      <c r="F32" s="18" t="s">
        <v>54</v>
      </c>
      <c r="G32" s="20" t="s">
        <v>56</v>
      </c>
      <c r="H32" s="20">
        <v>4.0</v>
      </c>
      <c r="I32" s="18" t="s">
        <v>57</v>
      </c>
      <c r="J32" s="18" t="s">
        <v>274</v>
      </c>
      <c r="K32" s="18" t="s">
        <v>46</v>
      </c>
      <c r="L32" s="21" t="s">
        <v>89</v>
      </c>
      <c r="M32" s="22" t="b">
        <v>1</v>
      </c>
      <c r="N32" s="22" t="b">
        <v>0</v>
      </c>
      <c r="O32" s="23" t="b">
        <v>0</v>
      </c>
      <c r="P32" s="22" t="b">
        <v>1</v>
      </c>
      <c r="Q32" s="22" t="b">
        <v>1</v>
      </c>
      <c r="R32" s="22" t="b">
        <v>0</v>
      </c>
      <c r="S32" s="22" t="b">
        <v>1</v>
      </c>
      <c r="T32" s="22" t="b">
        <v>0</v>
      </c>
      <c r="U32" s="22" t="b">
        <v>0</v>
      </c>
      <c r="V32" s="22" t="b">
        <v>1</v>
      </c>
      <c r="W32" s="22" t="b">
        <v>0</v>
      </c>
      <c r="X32" s="22" t="b">
        <v>0</v>
      </c>
      <c r="Y32" s="22" t="b">
        <v>0</v>
      </c>
      <c r="Z32" s="22" t="b">
        <v>0</v>
      </c>
      <c r="AA32" s="22" t="b">
        <v>1</v>
      </c>
      <c r="AB32" s="22" t="b">
        <v>1</v>
      </c>
      <c r="AC32" s="22" t="b">
        <v>0</v>
      </c>
      <c r="AD32" s="22" t="b">
        <v>0</v>
      </c>
      <c r="AE32" s="22" t="b">
        <v>0</v>
      </c>
      <c r="AF32" s="22" t="b">
        <v>0</v>
      </c>
      <c r="AG32" s="22" t="b">
        <v>0</v>
      </c>
      <c r="AH32" s="22" t="b">
        <v>0</v>
      </c>
      <c r="AI32" s="22" t="b">
        <v>0</v>
      </c>
      <c r="AJ32" s="22" t="b">
        <v>0</v>
      </c>
      <c r="AK32" s="22" t="b">
        <v>0</v>
      </c>
      <c r="AL32" s="22" t="b">
        <v>0</v>
      </c>
      <c r="AM32" s="22" t="b">
        <v>0</v>
      </c>
      <c r="AN32" s="22" t="b">
        <v>0</v>
      </c>
      <c r="AO32" s="22" t="b">
        <v>0</v>
      </c>
      <c r="AP32" s="22" t="b">
        <v>0</v>
      </c>
      <c r="AQ32" s="22" t="b">
        <v>0</v>
      </c>
      <c r="AR32" s="22" t="b">
        <v>0</v>
      </c>
      <c r="AS32" s="22" t="b">
        <v>0</v>
      </c>
      <c r="AT32" s="22" t="b">
        <v>0</v>
      </c>
      <c r="AU32" s="23" t="b">
        <v>0</v>
      </c>
      <c r="AV32" s="22" t="b">
        <v>0</v>
      </c>
      <c r="AW32" s="22" t="b">
        <v>0</v>
      </c>
      <c r="AX32" s="22" t="b">
        <v>0</v>
      </c>
      <c r="AY32" s="22" t="b">
        <v>0</v>
      </c>
      <c r="AZ32" s="22" t="b">
        <v>0</v>
      </c>
      <c r="BA32" s="23" t="b">
        <v>0</v>
      </c>
      <c r="BB32" s="23" t="b">
        <v>0</v>
      </c>
      <c r="BC32" s="22" t="b">
        <v>0</v>
      </c>
      <c r="BD32" s="22" t="b">
        <v>0</v>
      </c>
      <c r="BE32" s="22" t="b">
        <v>0</v>
      </c>
      <c r="BF32" s="22" t="b">
        <v>0</v>
      </c>
      <c r="BG32" s="45" t="b">
        <v>0</v>
      </c>
      <c r="BH32" s="22" t="b">
        <v>1</v>
      </c>
      <c r="BI32" s="22" t="b">
        <v>1</v>
      </c>
      <c r="BJ32" s="23" t="b">
        <v>0</v>
      </c>
      <c r="BK32" s="23" t="b">
        <v>0</v>
      </c>
      <c r="BL32" s="23" t="b">
        <v>0</v>
      </c>
      <c r="BM32" s="23" t="b">
        <v>0</v>
      </c>
      <c r="BN32" s="23" t="b">
        <v>0</v>
      </c>
      <c r="BO32" s="23" t="b">
        <v>0</v>
      </c>
      <c r="BP32" s="22" t="b">
        <v>0</v>
      </c>
      <c r="BQ32" s="22" t="b">
        <v>0</v>
      </c>
      <c r="BR32" s="22" t="b">
        <v>0</v>
      </c>
      <c r="BS32" s="22" t="b">
        <v>0</v>
      </c>
      <c r="BT32" s="22" t="b">
        <v>0</v>
      </c>
      <c r="BU32" s="22" t="b">
        <v>0</v>
      </c>
      <c r="BV32" s="22" t="b">
        <v>0</v>
      </c>
      <c r="BW32" s="22" t="b">
        <v>0</v>
      </c>
      <c r="BX32" s="22" t="b">
        <v>0</v>
      </c>
      <c r="BY32" s="22" t="b">
        <v>0</v>
      </c>
      <c r="BZ32" s="23" t="b">
        <v>0</v>
      </c>
      <c r="CA32" s="22" t="b">
        <v>0</v>
      </c>
      <c r="CB32" s="22" t="b">
        <v>1</v>
      </c>
      <c r="CC32" s="22" t="b">
        <v>0</v>
      </c>
      <c r="CD32" s="22" t="b">
        <v>0</v>
      </c>
      <c r="CE32" s="23" t="b">
        <v>0</v>
      </c>
    </row>
    <row r="33">
      <c r="A33" s="13" t="str">
        <f>HYPERLINK("http://www.hanbit.co.kr/store/books/look.php?p_code=B8718279503","파이썬으로 배우는 머신러닝 교과서")</f>
        <v>파이썬으로 배우는 머신러닝 교과서</v>
      </c>
      <c r="B33" s="14" t="s">
        <v>218</v>
      </c>
      <c r="C33" s="26" t="s">
        <v>219</v>
      </c>
      <c r="D33" s="16">
        <f>IFERROR(__xludf.DUMMYFUNCTION("IMPORTXML(""http://www.yes24.com/Product/Goods/66317993?scode=032&amp;OzSrank=1"", ""/html/body/div[2]/div[4]/div[2]/div[1]/span[3]/span[1]/a/em"")"),8.0)</f>
        <v>8</v>
      </c>
      <c r="E33" s="17">
        <v>43405.0</v>
      </c>
      <c r="F33" s="18" t="s">
        <v>220</v>
      </c>
      <c r="G33" s="20" t="s">
        <v>56</v>
      </c>
      <c r="H33" s="20">
        <v>4.0</v>
      </c>
      <c r="I33" s="18" t="s">
        <v>57</v>
      </c>
      <c r="J33" s="18" t="s">
        <v>221</v>
      </c>
      <c r="K33" s="18" t="s">
        <v>46</v>
      </c>
      <c r="L33" s="21" t="s">
        <v>222</v>
      </c>
      <c r="M33" s="22" t="b">
        <v>1</v>
      </c>
      <c r="N33" s="22" t="b">
        <v>1</v>
      </c>
      <c r="O33" s="23" t="b">
        <v>0</v>
      </c>
      <c r="P33" s="22" t="b">
        <v>1</v>
      </c>
      <c r="Q33" s="22" t="b">
        <v>0</v>
      </c>
      <c r="R33" s="22" t="b">
        <v>0</v>
      </c>
      <c r="S33" s="22" t="b">
        <v>1</v>
      </c>
      <c r="T33" s="22" t="b">
        <v>0</v>
      </c>
      <c r="U33" s="22" t="b">
        <v>0</v>
      </c>
      <c r="V33" s="22" t="b">
        <v>1</v>
      </c>
      <c r="W33" s="22" t="b">
        <v>0</v>
      </c>
      <c r="X33" s="22" t="b">
        <v>0</v>
      </c>
      <c r="Y33" s="22" t="b">
        <v>1</v>
      </c>
      <c r="Z33" s="22" t="b">
        <v>0</v>
      </c>
      <c r="AA33" s="22" t="b">
        <v>0</v>
      </c>
      <c r="AB33" s="22" t="b">
        <v>0</v>
      </c>
      <c r="AC33" s="22" t="b">
        <v>0</v>
      </c>
      <c r="AD33" s="22" t="b">
        <v>0</v>
      </c>
      <c r="AE33" s="22" t="b">
        <v>0</v>
      </c>
      <c r="AF33" s="22" t="b">
        <v>0</v>
      </c>
      <c r="AG33" s="22" t="b">
        <v>0</v>
      </c>
      <c r="AH33" s="22" t="b">
        <v>0</v>
      </c>
      <c r="AI33" s="22" t="b">
        <v>0</v>
      </c>
      <c r="AJ33" s="22" t="b">
        <v>0</v>
      </c>
      <c r="AK33" s="22" t="b">
        <v>0</v>
      </c>
      <c r="AL33" s="22" t="b">
        <v>0</v>
      </c>
      <c r="AM33" s="22" t="b">
        <v>0</v>
      </c>
      <c r="AN33" s="22" t="b">
        <v>0</v>
      </c>
      <c r="AO33" s="22" t="b">
        <v>0</v>
      </c>
      <c r="AP33" s="22" t="b">
        <v>0</v>
      </c>
      <c r="AQ33" s="22" t="b">
        <v>0</v>
      </c>
      <c r="AR33" s="22" t="b">
        <v>0</v>
      </c>
      <c r="AS33" s="22" t="b">
        <v>0</v>
      </c>
      <c r="AT33" s="22" t="b">
        <v>0</v>
      </c>
      <c r="AU33" s="23" t="b">
        <v>0</v>
      </c>
      <c r="AV33" s="22" t="b">
        <v>0</v>
      </c>
      <c r="AW33" s="22" t="b">
        <v>0</v>
      </c>
      <c r="AX33" s="22" t="b">
        <v>1</v>
      </c>
      <c r="AY33" s="22" t="b">
        <v>1</v>
      </c>
      <c r="AZ33" s="22" t="b">
        <v>0</v>
      </c>
      <c r="BA33" s="23" t="b">
        <v>0</v>
      </c>
      <c r="BB33" s="23" t="b">
        <v>0</v>
      </c>
      <c r="BC33" s="22" t="b">
        <v>0</v>
      </c>
      <c r="BD33" s="22" t="b">
        <v>0</v>
      </c>
      <c r="BE33" s="22" t="b">
        <v>0</v>
      </c>
      <c r="BF33" s="22" t="b">
        <v>1</v>
      </c>
      <c r="BG33" s="22" t="b">
        <v>1</v>
      </c>
      <c r="BH33" s="22" t="b">
        <v>1</v>
      </c>
      <c r="BI33" s="22" t="b">
        <v>1</v>
      </c>
      <c r="BJ33" s="23" t="b">
        <v>0</v>
      </c>
      <c r="BK33" s="23" t="b">
        <v>0</v>
      </c>
      <c r="BL33" s="23" t="b">
        <v>0</v>
      </c>
      <c r="BM33" s="23" t="b">
        <v>0</v>
      </c>
      <c r="BN33" s="23" t="b">
        <v>0</v>
      </c>
      <c r="BO33" s="23" t="b">
        <v>0</v>
      </c>
      <c r="BP33" s="22" t="b">
        <v>0</v>
      </c>
      <c r="BQ33" s="22" t="b">
        <v>0</v>
      </c>
      <c r="BR33" s="22" t="b">
        <v>0</v>
      </c>
      <c r="BS33" s="22" t="b">
        <v>0</v>
      </c>
      <c r="BT33" s="22" t="b">
        <v>0</v>
      </c>
      <c r="BU33" s="22" t="b">
        <v>0</v>
      </c>
      <c r="BV33" s="22" t="b">
        <v>0</v>
      </c>
      <c r="BW33" s="22" t="b">
        <v>0</v>
      </c>
      <c r="BX33" s="22" t="b">
        <v>0</v>
      </c>
      <c r="BY33" s="22" t="b">
        <v>0</v>
      </c>
      <c r="BZ33" s="23" t="b">
        <v>0</v>
      </c>
      <c r="CA33" s="22" t="b">
        <v>0</v>
      </c>
      <c r="CB33" s="22" t="b">
        <v>1</v>
      </c>
      <c r="CC33" s="22" t="b">
        <v>0</v>
      </c>
      <c r="CD33" s="22" t="b">
        <v>0</v>
      </c>
      <c r="CE33" s="23" t="b">
        <v>0</v>
      </c>
    </row>
    <row r="34">
      <c r="A34" s="13" t="str">
        <f>HYPERLINK("http://www.hanbit.co.kr/store/books/look.php?p_code=B1652696754","파이썬을 활용한 머신러닝 쿡북")</f>
        <v>파이썬을 활용한 머신러닝 쿡북</v>
      </c>
      <c r="B34" s="26" t="s">
        <v>167</v>
      </c>
      <c r="C34" s="26" t="s">
        <v>168</v>
      </c>
      <c r="D34" s="16">
        <f>IFERROR(__xludf.DUMMYFUNCTION("IMPORTXML(""http://www.yes24.com/Product/Goods/78222401?scode=032&amp;OzSrank=1"", ""/html/body/div[2]/div[4]/div[2]/div[1]/span[3]/span[1]/a/em"")"),9.4)</f>
        <v>9.4</v>
      </c>
      <c r="E34" s="17">
        <v>43709.0</v>
      </c>
      <c r="F34" s="18" t="s">
        <v>54</v>
      </c>
      <c r="G34" s="20" t="s">
        <v>175</v>
      </c>
      <c r="H34" s="20">
        <v>5.0</v>
      </c>
      <c r="I34" s="18" t="s">
        <v>57</v>
      </c>
      <c r="J34" s="18" t="s">
        <v>181</v>
      </c>
      <c r="K34" s="18" t="s">
        <v>46</v>
      </c>
      <c r="L34" s="29"/>
      <c r="M34" s="22" t="b">
        <v>0</v>
      </c>
      <c r="N34" s="23" t="b">
        <v>0</v>
      </c>
      <c r="O34" s="23" t="b">
        <v>0</v>
      </c>
      <c r="P34" s="22" t="b">
        <v>1</v>
      </c>
      <c r="Q34" s="22" t="b">
        <v>1</v>
      </c>
      <c r="R34" s="22" t="b">
        <v>0</v>
      </c>
      <c r="S34" s="22" t="b">
        <v>1</v>
      </c>
      <c r="T34" s="22" t="b">
        <v>0</v>
      </c>
      <c r="U34" s="22" t="b">
        <v>0</v>
      </c>
      <c r="V34" s="22" t="b">
        <v>0</v>
      </c>
      <c r="W34" s="22" t="b">
        <v>0</v>
      </c>
      <c r="X34" s="22" t="b">
        <v>1</v>
      </c>
      <c r="Y34" s="22" t="b">
        <v>1</v>
      </c>
      <c r="Z34" s="22" t="b">
        <v>1</v>
      </c>
      <c r="AA34" s="22" t="b">
        <v>0</v>
      </c>
      <c r="AB34" s="22" t="b">
        <v>1</v>
      </c>
      <c r="AC34" s="22" t="b">
        <v>0</v>
      </c>
      <c r="AD34" s="22" t="b">
        <v>0</v>
      </c>
      <c r="AE34" s="22" t="b">
        <v>0</v>
      </c>
      <c r="AF34" s="22" t="b">
        <v>0</v>
      </c>
      <c r="AG34" s="22" t="b">
        <v>0</v>
      </c>
      <c r="AH34" s="22" t="b">
        <v>0</v>
      </c>
      <c r="AI34" s="22" t="b">
        <v>0</v>
      </c>
      <c r="AJ34" s="22" t="b">
        <v>0</v>
      </c>
      <c r="AK34" s="22" t="b">
        <v>0</v>
      </c>
      <c r="AL34" s="22" t="b">
        <v>0</v>
      </c>
      <c r="AM34" s="22" t="b">
        <v>0</v>
      </c>
      <c r="AN34" s="22" t="b">
        <v>0</v>
      </c>
      <c r="AO34" s="22" t="b">
        <v>0</v>
      </c>
      <c r="AP34" s="22" t="b">
        <v>0</v>
      </c>
      <c r="AQ34" s="22" t="b">
        <v>0</v>
      </c>
      <c r="AR34" s="22" t="b">
        <v>0</v>
      </c>
      <c r="AS34" s="22" t="b">
        <v>0</v>
      </c>
      <c r="AT34" s="22" t="b">
        <v>0</v>
      </c>
      <c r="AU34" s="23" t="b">
        <v>0</v>
      </c>
      <c r="AV34" s="22" t="b">
        <v>0</v>
      </c>
      <c r="AW34" s="22" t="b">
        <v>0</v>
      </c>
      <c r="AX34" s="22" t="b">
        <v>1</v>
      </c>
      <c r="AY34" s="22" t="b">
        <v>1</v>
      </c>
      <c r="AZ34" s="22" t="b">
        <v>0</v>
      </c>
      <c r="BA34" s="23" t="b">
        <v>0</v>
      </c>
      <c r="BB34" s="23" t="b">
        <v>0</v>
      </c>
      <c r="BC34" s="22" t="b">
        <v>0</v>
      </c>
      <c r="BD34" s="22" t="b">
        <v>0</v>
      </c>
      <c r="BE34" s="22" t="b">
        <v>0</v>
      </c>
      <c r="BF34" s="22" t="b">
        <v>0</v>
      </c>
      <c r="BG34" s="22" t="b">
        <v>1</v>
      </c>
      <c r="BH34" s="23" t="b">
        <v>0</v>
      </c>
      <c r="BI34" s="22" t="b">
        <v>1</v>
      </c>
      <c r="BJ34" s="23" t="b">
        <v>0</v>
      </c>
      <c r="BK34" s="22" t="b">
        <v>1</v>
      </c>
      <c r="BL34" s="23" t="b">
        <v>0</v>
      </c>
      <c r="BM34" s="23" t="b">
        <v>0</v>
      </c>
      <c r="BN34" s="23" t="b">
        <v>0</v>
      </c>
      <c r="BO34" s="23" t="b">
        <v>0</v>
      </c>
      <c r="BP34" s="22" t="b">
        <v>0</v>
      </c>
      <c r="BQ34" s="22" t="b">
        <v>0</v>
      </c>
      <c r="BR34" s="22" t="b">
        <v>0</v>
      </c>
      <c r="BS34" s="22" t="b">
        <v>0</v>
      </c>
      <c r="BT34" s="22" t="b">
        <v>0</v>
      </c>
      <c r="BU34" s="22" t="b">
        <v>0</v>
      </c>
      <c r="BV34" s="22" t="b">
        <v>0</v>
      </c>
      <c r="BW34" s="22" t="b">
        <v>0</v>
      </c>
      <c r="BX34" s="22" t="b">
        <v>0</v>
      </c>
      <c r="BY34" s="22" t="b">
        <v>1</v>
      </c>
      <c r="BZ34" s="23" t="b">
        <v>0</v>
      </c>
      <c r="CA34" s="22" t="b">
        <v>0</v>
      </c>
      <c r="CB34" s="22" t="b">
        <v>0</v>
      </c>
      <c r="CC34" s="22" t="b">
        <v>0</v>
      </c>
      <c r="CD34" s="22" t="b">
        <v>0</v>
      </c>
      <c r="CE34" s="23" t="b">
        <v>0</v>
      </c>
    </row>
    <row r="35">
      <c r="A35" s="13" t="str">
        <f>HYPERLINK("http://www.hanbit.co.kr/store/books/look.php?p_code=B7818450418","파이토치 첫걸음")</f>
        <v>파이토치 첫걸음</v>
      </c>
      <c r="B35" s="14" t="s">
        <v>201</v>
      </c>
      <c r="C35" s="26" t="s">
        <v>203</v>
      </c>
      <c r="D35" s="16">
        <f>IFERROR(__xludf.DUMMYFUNCTION("IMPORTXML(""http://www.yes24.com/Product/Goods/73741253?scode=032&amp;OzSrank=1"", ""/html/body/div[2]/div[4]/div[2]/div[1]/span[3]/span[1]/a/em"")"),9.4)</f>
        <v>9.4</v>
      </c>
      <c r="E35" s="17">
        <v>43623.0</v>
      </c>
      <c r="F35" s="18" t="s">
        <v>102</v>
      </c>
      <c r="G35" s="20" t="s">
        <v>115</v>
      </c>
      <c r="H35" s="20">
        <v>3.0</v>
      </c>
      <c r="I35" s="18" t="s">
        <v>57</v>
      </c>
      <c r="J35" s="18" t="s">
        <v>129</v>
      </c>
      <c r="K35" s="18" t="s">
        <v>46</v>
      </c>
      <c r="L35" s="21" t="s">
        <v>206</v>
      </c>
      <c r="M35" s="22" t="b">
        <v>0</v>
      </c>
      <c r="N35" s="22" t="b">
        <v>0</v>
      </c>
      <c r="O35" s="22" t="b">
        <v>0</v>
      </c>
      <c r="P35" s="22" t="b">
        <v>1</v>
      </c>
      <c r="Q35" s="22" t="b">
        <v>0</v>
      </c>
      <c r="R35" s="22" t="b">
        <v>0</v>
      </c>
      <c r="S35" s="23" t="b">
        <v>0</v>
      </c>
      <c r="T35" s="23" t="b">
        <v>0</v>
      </c>
      <c r="U35" s="22" t="b">
        <v>0</v>
      </c>
      <c r="V35" s="22" t="b">
        <v>0</v>
      </c>
      <c r="W35" s="22" t="b">
        <v>0</v>
      </c>
      <c r="X35" s="22" t="b">
        <v>0</v>
      </c>
      <c r="Y35" s="22" t="b">
        <v>0</v>
      </c>
      <c r="Z35" s="22" t="b">
        <v>0</v>
      </c>
      <c r="AA35" s="22" t="b">
        <v>0</v>
      </c>
      <c r="AB35" s="22" t="b">
        <v>0</v>
      </c>
      <c r="AC35" s="22" t="b">
        <v>0</v>
      </c>
      <c r="AD35" s="22" t="b">
        <v>0</v>
      </c>
      <c r="AE35" s="22" t="b">
        <v>0</v>
      </c>
      <c r="AF35" s="22" t="b">
        <v>0</v>
      </c>
      <c r="AG35" s="22" t="b">
        <v>1</v>
      </c>
      <c r="AH35" s="22" t="b">
        <v>1</v>
      </c>
      <c r="AI35" s="22" t="b">
        <v>1</v>
      </c>
      <c r="AJ35" s="22" t="b">
        <v>1</v>
      </c>
      <c r="AK35" s="22" t="b">
        <v>0</v>
      </c>
      <c r="AL35" s="22" t="b">
        <v>0</v>
      </c>
      <c r="AM35" s="22" t="b">
        <v>0</v>
      </c>
      <c r="AN35" s="22" t="b">
        <v>0</v>
      </c>
      <c r="AO35" s="22" t="b">
        <v>0</v>
      </c>
      <c r="AP35" s="22" t="b">
        <v>0</v>
      </c>
      <c r="AQ35" s="22" t="b">
        <v>0</v>
      </c>
      <c r="AR35" s="22" t="b">
        <v>0</v>
      </c>
      <c r="AS35" s="22" t="b">
        <v>0</v>
      </c>
      <c r="AT35" s="22" t="b">
        <v>1</v>
      </c>
      <c r="AU35" s="23" t="b">
        <v>0</v>
      </c>
      <c r="AV35" s="22" t="b">
        <v>0</v>
      </c>
      <c r="AW35" s="22" t="b">
        <v>1</v>
      </c>
      <c r="AX35" s="22" t="b">
        <v>1</v>
      </c>
      <c r="AY35" s="22" t="b">
        <v>1</v>
      </c>
      <c r="AZ35" s="22" t="b">
        <v>0</v>
      </c>
      <c r="BA35" s="22" t="b">
        <v>1</v>
      </c>
      <c r="BB35" s="23" t="b">
        <v>0</v>
      </c>
      <c r="BC35" s="22" t="b">
        <v>0</v>
      </c>
      <c r="BD35" s="22" t="b">
        <v>1</v>
      </c>
      <c r="BE35" s="22" t="b">
        <v>1</v>
      </c>
      <c r="BF35" s="22" t="b">
        <v>0</v>
      </c>
      <c r="BG35" s="22" t="b">
        <v>1</v>
      </c>
      <c r="BH35" s="22" t="b">
        <v>1</v>
      </c>
      <c r="BI35" s="23" t="b">
        <v>0</v>
      </c>
      <c r="BJ35" s="23" t="b">
        <v>0</v>
      </c>
      <c r="BK35" s="22" t="b">
        <v>1</v>
      </c>
      <c r="BL35" s="22" t="b">
        <v>1</v>
      </c>
      <c r="BM35" s="22" t="b">
        <v>0</v>
      </c>
      <c r="BN35" s="22" t="b">
        <v>1</v>
      </c>
      <c r="BO35" s="22" t="b">
        <v>0</v>
      </c>
      <c r="BP35" s="22" t="b">
        <v>1</v>
      </c>
      <c r="BQ35" s="22" t="b">
        <v>1</v>
      </c>
      <c r="BR35" s="22" t="b">
        <v>1</v>
      </c>
      <c r="BS35" s="22" t="b">
        <v>1</v>
      </c>
      <c r="BT35" s="22" t="b">
        <v>0</v>
      </c>
      <c r="BU35" s="22" t="b">
        <v>0</v>
      </c>
      <c r="BV35" s="22" t="b">
        <v>0</v>
      </c>
      <c r="BW35" s="22" t="b">
        <v>1</v>
      </c>
      <c r="BX35" s="22" t="b">
        <v>0</v>
      </c>
      <c r="BY35" s="22" t="b">
        <v>0</v>
      </c>
      <c r="BZ35" s="22" t="b">
        <v>0</v>
      </c>
      <c r="CA35" s="22" t="b">
        <v>0</v>
      </c>
      <c r="CB35" s="22" t="b">
        <v>0</v>
      </c>
      <c r="CC35" s="22" t="b">
        <v>0</v>
      </c>
      <c r="CD35" s="22" t="b">
        <v>0</v>
      </c>
      <c r="CE35" s="22" t="b">
        <v>0</v>
      </c>
    </row>
    <row r="36">
      <c r="A36" s="13" t="str">
        <f>HYPERLINK("http://www.hanbit.co.kr/store/books/look.php?p_code=B7193109877","펭귄브로의 3분 딥러닝, 파이토치맛")</f>
        <v>펭귄브로의 3분 딥러닝, 파이토치맛</v>
      </c>
      <c r="B36" s="26" t="s">
        <v>122</v>
      </c>
      <c r="C36" s="26" t="s">
        <v>123</v>
      </c>
      <c r="D36" s="16">
        <f>IFERROR(__xludf.DUMMYFUNCTION("IMPORTXML(""http://www.yes24.com/Product/Goods/80218706?scode=032&amp;OzSrank=1"", ""/html/body/div[2]/div[4]/div[2]/div[1]/span[3]/span[1]/a/em"")"),9.6)</f>
        <v>9.6</v>
      </c>
      <c r="E36" s="17">
        <v>43770.0</v>
      </c>
      <c r="F36" s="18" t="s">
        <v>102</v>
      </c>
      <c r="G36" s="20" t="s">
        <v>56</v>
      </c>
      <c r="H36" s="20">
        <v>5.0</v>
      </c>
      <c r="I36" s="18" t="s">
        <v>57</v>
      </c>
      <c r="J36" s="18" t="s">
        <v>129</v>
      </c>
      <c r="K36" s="26" t="s">
        <v>130</v>
      </c>
      <c r="L36" s="21" t="s">
        <v>132</v>
      </c>
      <c r="M36" s="22" t="b">
        <v>0</v>
      </c>
      <c r="N36" s="23" t="b">
        <v>0</v>
      </c>
      <c r="O36" s="23" t="b">
        <v>0</v>
      </c>
      <c r="P36" s="22" t="b">
        <v>0</v>
      </c>
      <c r="Q36" s="22" t="b">
        <v>0</v>
      </c>
      <c r="R36" s="22" t="b">
        <v>0</v>
      </c>
      <c r="S36" s="23" t="b">
        <v>0</v>
      </c>
      <c r="T36" s="23" t="b">
        <v>0</v>
      </c>
      <c r="U36" s="22" t="b">
        <v>0</v>
      </c>
      <c r="V36" s="22" t="b">
        <v>0</v>
      </c>
      <c r="W36" s="22" t="b">
        <v>0</v>
      </c>
      <c r="X36" s="22" t="b">
        <v>0</v>
      </c>
      <c r="Y36" s="22" t="b">
        <v>0</v>
      </c>
      <c r="Z36" s="22" t="b">
        <v>0</v>
      </c>
      <c r="AA36" s="22" t="b">
        <v>0</v>
      </c>
      <c r="AB36" s="22" t="b">
        <v>0</v>
      </c>
      <c r="AC36" s="22" t="b">
        <v>0</v>
      </c>
      <c r="AD36" s="22" t="b">
        <v>0</v>
      </c>
      <c r="AE36" s="22" t="b">
        <v>0</v>
      </c>
      <c r="AF36" s="22" t="b">
        <v>0</v>
      </c>
      <c r="AG36" s="22" t="b">
        <v>0</v>
      </c>
      <c r="AH36" s="22" t="b">
        <v>0</v>
      </c>
      <c r="AI36" s="22" t="b">
        <v>1</v>
      </c>
      <c r="AJ36" s="22" t="b">
        <v>0</v>
      </c>
      <c r="AK36" s="22" t="b">
        <v>0</v>
      </c>
      <c r="AL36" s="22" t="b">
        <v>0</v>
      </c>
      <c r="AM36" s="22" t="b">
        <v>0</v>
      </c>
      <c r="AN36" s="22" t="b">
        <v>0</v>
      </c>
      <c r="AO36" s="22" t="b">
        <v>0</v>
      </c>
      <c r="AP36" s="22" t="b">
        <v>0</v>
      </c>
      <c r="AQ36" s="22" t="b">
        <v>0</v>
      </c>
      <c r="AR36" s="22" t="b">
        <v>0</v>
      </c>
      <c r="AS36" s="22" t="b">
        <v>0</v>
      </c>
      <c r="AT36" s="22" t="b">
        <v>0</v>
      </c>
      <c r="AU36" s="22" t="b">
        <v>0</v>
      </c>
      <c r="AV36" s="22" t="b">
        <v>0</v>
      </c>
      <c r="AW36" s="22" t="b">
        <v>0</v>
      </c>
      <c r="AX36" s="22" t="b">
        <v>1</v>
      </c>
      <c r="AY36" s="22" t="b">
        <v>0</v>
      </c>
      <c r="AZ36" s="22" t="b">
        <v>1</v>
      </c>
      <c r="BA36" s="22" t="b">
        <v>1</v>
      </c>
      <c r="BB36" s="22" t="b">
        <v>0</v>
      </c>
      <c r="BC36" s="22" t="b">
        <v>0</v>
      </c>
      <c r="BD36" s="22" t="b">
        <v>0</v>
      </c>
      <c r="BE36" s="22" t="b">
        <v>0</v>
      </c>
      <c r="BF36" s="22" t="b">
        <v>0</v>
      </c>
      <c r="BG36" s="22" t="b">
        <v>1</v>
      </c>
      <c r="BH36" s="22" t="b">
        <v>1</v>
      </c>
      <c r="BI36" s="22" t="b">
        <v>1</v>
      </c>
      <c r="BJ36" s="23" t="b">
        <v>0</v>
      </c>
      <c r="BK36" s="22" t="b">
        <v>1</v>
      </c>
      <c r="BL36" s="22" t="b">
        <v>1</v>
      </c>
      <c r="BM36" s="23" t="b">
        <v>0</v>
      </c>
      <c r="BN36" s="22" t="b">
        <v>1</v>
      </c>
      <c r="BO36" s="22" t="b">
        <v>1</v>
      </c>
      <c r="BP36" s="22" t="b">
        <v>0</v>
      </c>
      <c r="BQ36" s="22" t="b">
        <v>0</v>
      </c>
      <c r="BR36" s="22" t="b">
        <v>0</v>
      </c>
      <c r="BS36" s="22" t="b">
        <v>0</v>
      </c>
      <c r="BT36" s="22" t="b">
        <v>0</v>
      </c>
      <c r="BU36" s="22" t="b">
        <v>0</v>
      </c>
      <c r="BV36" s="22" t="b">
        <v>0</v>
      </c>
      <c r="BW36" s="22" t="b">
        <v>0</v>
      </c>
      <c r="BX36" s="22" t="b">
        <v>0</v>
      </c>
      <c r="BY36" s="22" t="b">
        <v>0</v>
      </c>
      <c r="BZ36" s="22" t="b">
        <v>0</v>
      </c>
      <c r="CA36" s="22" t="b">
        <v>0</v>
      </c>
      <c r="CB36" s="22" t="b">
        <v>1</v>
      </c>
      <c r="CC36" s="22" t="b">
        <v>0</v>
      </c>
      <c r="CD36" s="22" t="b">
        <v>1</v>
      </c>
      <c r="CE36" s="22" t="b">
        <v>0</v>
      </c>
    </row>
    <row r="37">
      <c r="A37" s="13" t="str">
        <f>HYPERLINK("http://www.hanbit.co.kr/store/books/look.php?p_code=B1266184916","한 권으로 끝내는 딥러닝 텐서플로")</f>
        <v>한 권으로 끝내는 딥러닝 텐서플로</v>
      </c>
      <c r="B37" s="26" t="s">
        <v>215</v>
      </c>
      <c r="C37" s="26" t="s">
        <v>216</v>
      </c>
      <c r="D37" s="16">
        <f>IFERROR(__xludf.DUMMYFUNCTION("IMPORTXML(""http://www.yes24.com/Product/Goods/66360824?scode=032&amp;OzSrank=1"", ""/html/body/div[2]/div[4]/div[2]/div[1]/span[3]/span[1]/a/em"")"),8.2)</f>
        <v>8.2</v>
      </c>
      <c r="E37" s="17">
        <v>43409.0</v>
      </c>
      <c r="F37" s="18" t="s">
        <v>102</v>
      </c>
      <c r="G37" s="20" t="s">
        <v>115</v>
      </c>
      <c r="H37" s="20">
        <v>3.0</v>
      </c>
      <c r="I37" s="18" t="s">
        <v>57</v>
      </c>
      <c r="J37" s="28" t="s">
        <v>191</v>
      </c>
      <c r="K37" s="18" t="s">
        <v>46</v>
      </c>
      <c r="L37" s="21" t="s">
        <v>217</v>
      </c>
      <c r="M37" s="22" t="b">
        <v>0</v>
      </c>
      <c r="N37" s="23" t="b">
        <v>0</v>
      </c>
      <c r="O37" s="23" t="b">
        <v>0</v>
      </c>
      <c r="P37" s="22" t="b">
        <v>1</v>
      </c>
      <c r="Q37" s="22" t="b">
        <v>1</v>
      </c>
      <c r="R37" s="22" t="b">
        <v>0</v>
      </c>
      <c r="S37" s="23" t="b">
        <v>0</v>
      </c>
      <c r="T37" s="23" t="b">
        <v>0</v>
      </c>
      <c r="U37" s="22" t="b">
        <v>1</v>
      </c>
      <c r="V37" s="22" t="b">
        <v>0</v>
      </c>
      <c r="W37" s="22" t="b">
        <v>0</v>
      </c>
      <c r="X37" s="22" t="b">
        <v>0</v>
      </c>
      <c r="Y37" s="22" t="b">
        <v>0</v>
      </c>
      <c r="Z37" s="22" t="b">
        <v>0</v>
      </c>
      <c r="AA37" s="22" t="b">
        <v>0</v>
      </c>
      <c r="AB37" s="22" t="b">
        <v>0</v>
      </c>
      <c r="AC37" s="22" t="b">
        <v>0</v>
      </c>
      <c r="AD37" s="22" t="b">
        <v>0</v>
      </c>
      <c r="AE37" s="22" t="b">
        <v>0</v>
      </c>
      <c r="AF37" s="22" t="b">
        <v>0</v>
      </c>
      <c r="AG37" s="22" t="b">
        <v>0</v>
      </c>
      <c r="AH37" s="22" t="b">
        <v>0</v>
      </c>
      <c r="AI37" s="22" t="b">
        <v>0</v>
      </c>
      <c r="AJ37" s="22" t="b">
        <v>0</v>
      </c>
      <c r="AK37" s="22" t="b">
        <v>0</v>
      </c>
      <c r="AL37" s="22" t="b">
        <v>0</v>
      </c>
      <c r="AM37" s="22" t="b">
        <v>0</v>
      </c>
      <c r="AN37" s="22" t="b">
        <v>0</v>
      </c>
      <c r="AO37" s="22" t="b">
        <v>0</v>
      </c>
      <c r="AP37" s="22" t="b">
        <v>0</v>
      </c>
      <c r="AQ37" s="22" t="b">
        <v>0</v>
      </c>
      <c r="AR37" s="22" t="b">
        <v>0</v>
      </c>
      <c r="AS37" s="22" t="b">
        <v>0</v>
      </c>
      <c r="AT37" s="22" t="b">
        <v>0</v>
      </c>
      <c r="AU37" s="22" t="b">
        <v>1</v>
      </c>
      <c r="AV37" s="22" t="b">
        <v>0</v>
      </c>
      <c r="AW37" s="22" t="b">
        <v>0</v>
      </c>
      <c r="AX37" s="22" t="b">
        <v>1</v>
      </c>
      <c r="AY37" s="22" t="b">
        <v>1</v>
      </c>
      <c r="AZ37" s="22" t="b">
        <v>0</v>
      </c>
      <c r="BA37" s="22" t="b">
        <v>1</v>
      </c>
      <c r="BB37" s="22" t="b">
        <v>1</v>
      </c>
      <c r="BC37" s="22" t="b">
        <v>0</v>
      </c>
      <c r="BD37" s="22" t="b">
        <v>0</v>
      </c>
      <c r="BE37" s="22" t="b">
        <v>1</v>
      </c>
      <c r="BF37" s="22" t="b">
        <v>0</v>
      </c>
      <c r="BG37" s="22" t="b">
        <v>1</v>
      </c>
      <c r="BH37" s="22" t="b">
        <v>1</v>
      </c>
      <c r="BI37" s="22" t="b">
        <v>1</v>
      </c>
      <c r="BJ37" s="23" t="b">
        <v>0</v>
      </c>
      <c r="BK37" s="22" t="b">
        <v>1</v>
      </c>
      <c r="BL37" s="23" t="b">
        <v>0</v>
      </c>
      <c r="BM37" s="23" t="b">
        <v>0</v>
      </c>
      <c r="BN37" s="22" t="b">
        <v>1</v>
      </c>
      <c r="BO37" s="22" t="b">
        <v>0</v>
      </c>
      <c r="BP37" s="22" t="b">
        <v>0</v>
      </c>
      <c r="BQ37" s="22" t="b">
        <v>0</v>
      </c>
      <c r="BR37" s="22" t="b">
        <v>0</v>
      </c>
      <c r="BS37" s="22" t="b">
        <v>0</v>
      </c>
      <c r="BT37" s="22" t="b">
        <v>0</v>
      </c>
      <c r="BU37" s="22" t="b">
        <v>0</v>
      </c>
      <c r="BV37" s="22" t="b">
        <v>0</v>
      </c>
      <c r="BW37" s="22" t="b">
        <v>0</v>
      </c>
      <c r="BX37" s="22" t="b">
        <v>0</v>
      </c>
      <c r="BY37" s="22" t="b">
        <v>0</v>
      </c>
      <c r="BZ37" s="22" t="b">
        <v>0</v>
      </c>
      <c r="CA37" s="22" t="b">
        <v>0</v>
      </c>
      <c r="CB37" s="22" t="b">
        <v>0</v>
      </c>
      <c r="CC37" s="22" t="b">
        <v>0</v>
      </c>
      <c r="CD37" s="22" t="b">
        <v>0</v>
      </c>
      <c r="CE37" s="22" t="b">
        <v>0</v>
      </c>
    </row>
    <row r="38" ht="54.0" customHeight="1">
      <c r="A38" s="46" t="str">
        <f>HYPERLINK("http://www.hanbit.co.kr/store/books/look.php?p_code=B9267655530","핸즈온 머신러닝")</f>
        <v>핸즈온 머신러닝</v>
      </c>
      <c r="B38" s="47" t="s">
        <v>245</v>
      </c>
      <c r="C38" s="48" t="s">
        <v>246</v>
      </c>
      <c r="D38" s="38">
        <f>IFERROR(__xludf.DUMMYFUNCTION("IMPORTXML(""http://www.yes24.com/Product/Goods/59878826?scode=032&amp;OzSrank=1"", ""/html/body/div[2]/div[4]/div[2]/div[1]/span[3]/span[1]/a/em"")"),9.6)</f>
        <v>9.6</v>
      </c>
      <c r="E38" s="39">
        <v>43217.0</v>
      </c>
      <c r="F38" s="5" t="s">
        <v>102</v>
      </c>
      <c r="G38" s="3" t="s">
        <v>190</v>
      </c>
      <c r="H38" s="3">
        <v>8.0</v>
      </c>
      <c r="I38" s="5" t="s">
        <v>57</v>
      </c>
      <c r="J38" s="5" t="s">
        <v>247</v>
      </c>
      <c r="K38" s="5" t="s">
        <v>46</v>
      </c>
      <c r="L38" s="49" t="s">
        <v>248</v>
      </c>
      <c r="M38" s="42" t="b">
        <v>0</v>
      </c>
      <c r="N38" s="43" t="b">
        <v>0</v>
      </c>
      <c r="O38" s="43" t="b">
        <v>0</v>
      </c>
      <c r="P38" s="42" t="b">
        <v>1</v>
      </c>
      <c r="Q38" s="42" t="b">
        <v>1</v>
      </c>
      <c r="R38" s="42" t="b">
        <v>0</v>
      </c>
      <c r="S38" s="43" t="b">
        <v>0</v>
      </c>
      <c r="T38" s="43" t="b">
        <v>0</v>
      </c>
      <c r="U38" s="42" t="b">
        <v>0</v>
      </c>
      <c r="V38" s="42" t="b">
        <v>0</v>
      </c>
      <c r="W38" s="42" t="b">
        <v>0</v>
      </c>
      <c r="X38" s="42" t="b">
        <v>0</v>
      </c>
      <c r="Y38" s="42" t="b">
        <v>1</v>
      </c>
      <c r="Z38" s="42" t="b">
        <v>0</v>
      </c>
      <c r="AA38" s="42" t="b">
        <v>1</v>
      </c>
      <c r="AB38" s="42" t="b">
        <v>1</v>
      </c>
      <c r="AC38" s="42" t="b">
        <v>0</v>
      </c>
      <c r="AD38" s="42" t="b">
        <v>0</v>
      </c>
      <c r="AE38" s="42" t="b">
        <v>0</v>
      </c>
      <c r="AF38" s="42" t="b">
        <v>0</v>
      </c>
      <c r="AG38" s="42" t="b">
        <v>0</v>
      </c>
      <c r="AH38" s="42" t="b">
        <v>0</v>
      </c>
      <c r="AI38" s="42" t="b">
        <v>0</v>
      </c>
      <c r="AJ38" s="42" t="b">
        <v>0</v>
      </c>
      <c r="AK38" s="42" t="b">
        <v>0</v>
      </c>
      <c r="AL38" s="42" t="b">
        <v>0</v>
      </c>
      <c r="AM38" s="42" t="b">
        <v>0</v>
      </c>
      <c r="AN38" s="42" t="b">
        <v>0</v>
      </c>
      <c r="AO38" s="42" t="b">
        <v>0</v>
      </c>
      <c r="AP38" s="42" t="b">
        <v>0</v>
      </c>
      <c r="AQ38" s="42" t="b">
        <v>0</v>
      </c>
      <c r="AR38" s="42" t="b">
        <v>0</v>
      </c>
      <c r="AS38" s="42" t="b">
        <v>0</v>
      </c>
      <c r="AT38" s="42" t="b">
        <v>0</v>
      </c>
      <c r="AU38" s="42" t="b">
        <v>1</v>
      </c>
      <c r="AV38" s="42" t="b">
        <v>0</v>
      </c>
      <c r="AW38" s="42" t="b">
        <v>0</v>
      </c>
      <c r="AX38" s="42" t="b">
        <v>1</v>
      </c>
      <c r="AY38" s="42" t="b">
        <v>1</v>
      </c>
      <c r="AZ38" s="42" t="b">
        <v>0</v>
      </c>
      <c r="BA38" s="42" t="b">
        <v>1</v>
      </c>
      <c r="BB38" s="43" t="b">
        <v>0</v>
      </c>
      <c r="BC38" s="42" t="b">
        <v>0</v>
      </c>
      <c r="BD38" s="42" t="b">
        <v>1</v>
      </c>
      <c r="BE38" s="42" t="b">
        <v>1</v>
      </c>
      <c r="BF38" s="42" t="b">
        <v>0</v>
      </c>
      <c r="BG38" s="42" t="b">
        <v>1</v>
      </c>
      <c r="BH38" s="42" t="b">
        <v>1</v>
      </c>
      <c r="BI38" s="42" t="b">
        <v>1</v>
      </c>
      <c r="BJ38" s="43" t="b">
        <v>0</v>
      </c>
      <c r="BK38" s="42" t="b">
        <v>1</v>
      </c>
      <c r="BL38" s="42" t="b">
        <v>1</v>
      </c>
      <c r="BM38" s="42" t="b">
        <v>1</v>
      </c>
      <c r="BN38" s="43" t="b">
        <v>0</v>
      </c>
      <c r="BO38" s="42" t="b">
        <v>0</v>
      </c>
      <c r="BP38" s="42" t="b">
        <v>0</v>
      </c>
      <c r="BQ38" s="42" t="b">
        <v>0</v>
      </c>
      <c r="BR38" s="42" t="b">
        <v>0</v>
      </c>
      <c r="BS38" s="42" t="b">
        <v>0</v>
      </c>
      <c r="BT38" s="42" t="b">
        <v>0</v>
      </c>
      <c r="BU38" s="42" t="b">
        <v>0</v>
      </c>
      <c r="BV38" s="42" t="b">
        <v>0</v>
      </c>
      <c r="BW38" s="42" t="b">
        <v>0</v>
      </c>
      <c r="BX38" s="42" t="b">
        <v>0</v>
      </c>
      <c r="BY38" s="42" t="b">
        <v>0</v>
      </c>
      <c r="BZ38" s="42" t="b">
        <v>0</v>
      </c>
      <c r="CA38" s="42" t="b">
        <v>0</v>
      </c>
      <c r="CB38" s="42" t="b">
        <v>1</v>
      </c>
      <c r="CC38" s="42" t="b">
        <v>1</v>
      </c>
      <c r="CD38" s="42" t="b">
        <v>0</v>
      </c>
      <c r="CE38" s="42" t="b">
        <v>0</v>
      </c>
    </row>
  </sheetData>
  <autoFilter ref="$A$9:$CE$38"/>
  <mergeCells count="8">
    <mergeCell ref="A1:B1"/>
    <mergeCell ref="A2:B2"/>
    <mergeCell ref="A3:B3"/>
    <mergeCell ref="A4:B4"/>
    <mergeCell ref="A5:B5"/>
    <mergeCell ref="A6:B6"/>
    <mergeCell ref="A7:B7"/>
    <mergeCell ref="A8:B8"/>
  </mergeCells>
  <conditionalFormatting sqref="G10:H38">
    <cfRule type="containsText" dxfId="0" priority="1" operator="containsText" text="초·중">
      <formula>NOT(ISERROR(SEARCH(("초·중"),(G10))))</formula>
    </cfRule>
  </conditionalFormatting>
  <conditionalFormatting sqref="G10:H38">
    <cfRule type="containsText" dxfId="1" priority="2" operator="containsText" text="중·고">
      <formula>NOT(ISERROR(SEARCH(("중·고"),(G10))))</formula>
    </cfRule>
  </conditionalFormatting>
  <conditionalFormatting sqref="G1:H38">
    <cfRule type="cellIs" dxfId="1" priority="3" operator="equal">
      <formula>"고급"</formula>
    </cfRule>
  </conditionalFormatting>
  <conditionalFormatting sqref="G1:H38">
    <cfRule type="cellIs" dxfId="2" priority="4" operator="equal">
      <formula>"중급"</formula>
    </cfRule>
  </conditionalFormatting>
  <conditionalFormatting sqref="M10:CE38">
    <cfRule type="containsText" dxfId="0" priority="5" operator="containsText" text="TRUE">
      <formula>NOT(ISERROR(SEARCH(("TRUE"),(M10))))</formula>
    </cfRule>
  </conditionalFormatting>
  <hyperlinks>
    <hyperlink r:id="rId2" ref="L11"/>
    <hyperlink r:id="rId3" ref="L14"/>
    <hyperlink r:id="rId4" ref="L15"/>
    <hyperlink r:id="rId5" ref="L17"/>
    <hyperlink r:id="rId6" ref="L19"/>
    <hyperlink r:id="rId7" ref="L20"/>
    <hyperlink r:id="rId8" ref="L23"/>
    <hyperlink r:id="rId9" ref="L24"/>
    <hyperlink r:id="rId10" ref="L25"/>
    <hyperlink r:id="rId11" ref="L26"/>
    <hyperlink r:id="rId12" ref="L27"/>
    <hyperlink r:id="rId13" ref="L28"/>
    <hyperlink r:id="rId14" ref="L29"/>
    <hyperlink r:id="rId15" ref="L30"/>
    <hyperlink r:id="rId16" ref="L32"/>
    <hyperlink r:id="rId17" ref="L33"/>
    <hyperlink r:id="rId18" ref="L35"/>
    <hyperlink r:id="rId19" ref="L36"/>
    <hyperlink r:id="rId20" ref="L37"/>
    <hyperlink r:id="rId21" ref="L38"/>
  </hyperlinks>
  <drawing r:id="rId22"/>
  <legacyDrawing r:id="rId23"/>
</worksheet>
</file>