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filterPrivacy="1"/>
  <xr:revisionPtr revIDLastSave="0" documentId="8_{1663C9B5-DB6D-4FE4-A52F-8309397DEF2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Ф1" sheetId="1" r:id="rId1"/>
    <sheet name="Ф2" sheetId="2" r:id="rId2"/>
    <sheet name="Ф3" sheetId="3" r:id="rId3"/>
    <sheet name="Ф4" sheetId="4" r:id="rId4"/>
  </sheets>
  <definedNames>
    <definedName name="_Hlk31968479" localSheetId="0">Ф1!#REF!</definedName>
    <definedName name="_Hlk31971137" localSheetId="0">Ф1!#REF!</definedName>
    <definedName name="_Hlk32235699" localSheetId="0">Ф1!#REF!</definedName>
    <definedName name="_Hlk33473736" localSheetId="1">Ф2!#REF!</definedName>
    <definedName name="_xlnm.Print_Area" localSheetId="1">Ф2!$A$1:$D$75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0" i="2" l="1"/>
  <c r="D60" i="2"/>
  <c r="D49" i="2" l="1"/>
  <c r="C49" i="2"/>
  <c r="C76" i="1" l="1"/>
  <c r="D76" i="1"/>
  <c r="D78" i="1" s="1"/>
  <c r="C24" i="1"/>
  <c r="F24" i="4" l="1"/>
  <c r="G24" i="4"/>
  <c r="H24" i="4"/>
  <c r="I24" i="4"/>
  <c r="C66" i="3"/>
  <c r="D66" i="3"/>
  <c r="C58" i="3"/>
  <c r="C27" i="3" l="1"/>
  <c r="D44" i="2"/>
  <c r="D50" i="2" s="1"/>
  <c r="D14" i="2"/>
  <c r="C78" i="1"/>
  <c r="D64" i="1"/>
  <c r="D79" i="1" s="1"/>
  <c r="C64" i="1"/>
  <c r="C79" i="1" l="1"/>
  <c r="D58" i="3"/>
  <c r="C36" i="1"/>
  <c r="C39" i="1" s="1"/>
  <c r="D36" i="1"/>
  <c r="D39" i="1" s="1"/>
  <c r="C44" i="2" l="1"/>
  <c r="C14" i="2"/>
  <c r="C50" i="2" l="1"/>
  <c r="I16" i="4"/>
  <c r="H16" i="4"/>
  <c r="G16" i="4"/>
  <c r="F16" i="4"/>
  <c r="E16" i="4"/>
  <c r="D16" i="4"/>
  <c r="C16" i="4"/>
  <c r="B16" i="4"/>
  <c r="C17" i="2" l="1"/>
  <c r="D17" i="2"/>
  <c r="C26" i="2" l="1"/>
  <c r="D26" i="2"/>
  <c r="D32" i="2" s="1"/>
  <c r="D35" i="2" s="1"/>
  <c r="D39" i="2" s="1"/>
  <c r="D51" i="2" s="1"/>
  <c r="D49" i="1"/>
  <c r="D52" i="1" s="1"/>
  <c r="D80" i="1" s="1"/>
  <c r="C49" i="1"/>
  <c r="D40" i="1"/>
  <c r="C40" i="1"/>
  <c r="C32" i="2" l="1"/>
  <c r="C35" i="2" s="1"/>
  <c r="C52" i="1"/>
  <c r="C80" i="1" s="1"/>
  <c r="D27" i="3"/>
  <c r="D38" i="3" s="1"/>
  <c r="C51" i="2" l="1"/>
  <c r="C39" i="2"/>
  <c r="D56" i="2"/>
  <c r="C56" i="2"/>
  <c r="C24" i="4" l="1"/>
  <c r="C26" i="4" s="1"/>
  <c r="D24" i="4"/>
  <c r="D26" i="4" s="1"/>
  <c r="E24" i="4"/>
  <c r="E26" i="4" s="1"/>
  <c r="F26" i="4"/>
  <c r="G26" i="4"/>
  <c r="H26" i="4"/>
  <c r="I26" i="4"/>
  <c r="B24" i="4"/>
  <c r="B26" i="4" s="1"/>
  <c r="D43" i="3"/>
  <c r="C38" i="3"/>
  <c r="D70" i="3" l="1"/>
  <c r="C43" i="3"/>
  <c r="C70" i="3" s="1"/>
</calcChain>
</file>

<file path=xl/sharedStrings.xml><?xml version="1.0" encoding="utf-8"?>
<sst xmlns="http://schemas.openxmlformats.org/spreadsheetml/2006/main" count="260" uniqueCount="191">
  <si>
    <t xml:space="preserve"> </t>
  </si>
  <si>
    <t>АО «Казахтелеком»</t>
  </si>
  <si>
    <t>Прим.</t>
  </si>
  <si>
    <t>Активы</t>
  </si>
  <si>
    <t>Внеоборотные активы</t>
  </si>
  <si>
    <t>Основные средства</t>
  </si>
  <si>
    <t>Активы в форме права пользования</t>
  </si>
  <si>
    <t>Нематериальные активы</t>
  </si>
  <si>
    <t>Гудвил</t>
  </si>
  <si>
    <t>Авансы, уплаченные за внеоборотные активы</t>
  </si>
  <si>
    <t>Отложенные налоговые активы</t>
  </si>
  <si>
    <t>Затраты на заключение договоров</t>
  </si>
  <si>
    <t>Затраты на выполнение договоров</t>
  </si>
  <si>
    <t>Прочие внеоборотные нефинансовые активы</t>
  </si>
  <si>
    <r>
      <t>Прочие внеоборотные</t>
    </r>
    <r>
      <rPr>
        <b/>
        <sz val="9"/>
        <color theme="1"/>
        <rFont val="Arial"/>
        <family val="2"/>
        <charset val="204"/>
      </rPr>
      <t xml:space="preserve"> </t>
    </r>
    <r>
      <rPr>
        <sz val="9"/>
        <color theme="1"/>
        <rFont val="Arial"/>
        <family val="2"/>
        <charset val="204"/>
      </rPr>
      <t>финансовые активы</t>
    </r>
  </si>
  <si>
    <t>Итого внеоборотные активы</t>
  </si>
  <si>
    <t>Оборотные активы</t>
  </si>
  <si>
    <t>Товарно-материальные запасы</t>
  </si>
  <si>
    <t>Торговая дебиторская задолженность</t>
  </si>
  <si>
    <t>Авансовые платежи</t>
  </si>
  <si>
    <t>Предоплата по корпоративному подоходному налогу</t>
  </si>
  <si>
    <t xml:space="preserve">Денежные средства и их эквиваленты </t>
  </si>
  <si>
    <t>Итого оборотные активы</t>
  </si>
  <si>
    <t>Итого активы</t>
  </si>
  <si>
    <t xml:space="preserve">Капитал и обязательства </t>
  </si>
  <si>
    <t>Акционерный капитал</t>
  </si>
  <si>
    <t>Собственные выкупленные акции</t>
  </si>
  <si>
    <t>Резерв по пересчёту иностранной валюты</t>
  </si>
  <si>
    <t>Прочие резервы</t>
  </si>
  <si>
    <t>Нераспределённая прибыль</t>
  </si>
  <si>
    <t>Неконтролирующие доли участия</t>
  </si>
  <si>
    <t>Итого капитал</t>
  </si>
  <si>
    <t>Долгосрочные обязательства</t>
  </si>
  <si>
    <t>Прочие долгосрочные финансовые обязательства</t>
  </si>
  <si>
    <t>Отложенные налоговые обязательства</t>
  </si>
  <si>
    <t>Обязательства по вознаграждениям работникам</t>
  </si>
  <si>
    <t>Долговая составляющая привилегированных акций</t>
  </si>
  <si>
    <t>Обязательства по ликвидации активов</t>
  </si>
  <si>
    <t>Итого долгосрочные обязательства</t>
  </si>
  <si>
    <t>Краткосрочные обязательства</t>
  </si>
  <si>
    <t>Прочие краткосрочные финансовые обязательства</t>
  </si>
  <si>
    <t>Торговая кредиторская задолженность</t>
  </si>
  <si>
    <t>Прочие краткосрочные нефинансовые обязательства</t>
  </si>
  <si>
    <t>Итого краткосрочные обязательства</t>
  </si>
  <si>
    <t>Итого обязательства</t>
  </si>
  <si>
    <t>Себестоимость реализации</t>
  </si>
  <si>
    <t>Валовая прибыль</t>
  </si>
  <si>
    <t>Общие и административные расходы</t>
  </si>
  <si>
    <t>Убытки от обесценения финансовых активов</t>
  </si>
  <si>
    <t>Расходы по реализации</t>
  </si>
  <si>
    <t>Операционная прибыль</t>
  </si>
  <si>
    <t>Финансовые расходы</t>
  </si>
  <si>
    <t>Финансовые доходы</t>
  </si>
  <si>
    <t>Расходы по подоходному налогу</t>
  </si>
  <si>
    <t>Собственников материнской компании</t>
  </si>
  <si>
    <t>Курсовые разницы при пересчёте отчётности зарубежных дочерних организаций</t>
  </si>
  <si>
    <t>Приходящийся на:</t>
  </si>
  <si>
    <t>Прибыль на акцию</t>
  </si>
  <si>
    <t>Операционная деятельность</t>
  </si>
  <si>
    <t>Корректировки на:</t>
  </si>
  <si>
    <t xml:space="preserve">Амортизацию нематериальных активов </t>
  </si>
  <si>
    <t xml:space="preserve">Изменения в обязательствах по вознаграждениям работников </t>
  </si>
  <si>
    <t>Списание стоимости товарно-материальных запасов до чистой стоимости реализации</t>
  </si>
  <si>
    <t xml:space="preserve">Финансовые доходы </t>
  </si>
  <si>
    <t>Движение денежных средств от операционной деятельности до изменений в операционных активах и обязательствах</t>
  </si>
  <si>
    <t>Изменения в операционных активах и обязательствах</t>
  </si>
  <si>
    <t>Изменение в торговой дебиторской задолженности</t>
  </si>
  <si>
    <t>Изменение в товарно-материальных запасах</t>
  </si>
  <si>
    <t>Изменение в прочих оборотных активах</t>
  </si>
  <si>
    <t>Изменение в авансах выданных</t>
  </si>
  <si>
    <t>Изменение в торговой кредиторской задолженности</t>
  </si>
  <si>
    <t>Изменение в затратах на заключение договоров и затратах на выполнение договоров</t>
  </si>
  <si>
    <t>Изменение в обязательствах по договору</t>
  </si>
  <si>
    <t>Изменение в прочих краткосрочных обязательствах</t>
  </si>
  <si>
    <t>Приток денежных средств от операционной деятельности</t>
  </si>
  <si>
    <t>Уплаченный подоходный налог</t>
  </si>
  <si>
    <t>Проценты уплаченные</t>
  </si>
  <si>
    <t>Проценты полученные</t>
  </si>
  <si>
    <t>Инвестиционная деятельность</t>
  </si>
  <si>
    <t xml:space="preserve">Приобретение основных средств </t>
  </si>
  <si>
    <t>Приобретение нематериальных активов</t>
  </si>
  <si>
    <t>Выдача долгосрочных займов работникам</t>
  </si>
  <si>
    <t>Возврат займов от работников</t>
  </si>
  <si>
    <t>Чистые денежные потоки, использованные в инвестиционной деятельности</t>
  </si>
  <si>
    <t>Финансовая деятельность</t>
  </si>
  <si>
    <r>
      <t>Чистое изменение</t>
    </r>
    <r>
      <rPr>
        <b/>
        <sz val="9"/>
        <color rgb="FF000000"/>
        <rFont val="Arial"/>
        <family val="2"/>
        <charset val="204"/>
      </rPr>
      <t xml:space="preserve"> денежных средств и их эквивалентов</t>
    </r>
  </si>
  <si>
    <r>
      <t xml:space="preserve">Денежные средства и их эквиваленты, на </t>
    </r>
    <r>
      <rPr>
        <sz val="9"/>
        <color rgb="FF000000"/>
        <rFont val="Arial"/>
        <family val="2"/>
        <charset val="204"/>
      </rPr>
      <t>1 января</t>
    </r>
  </si>
  <si>
    <t>Приходится на собственников Материнской Компании</t>
  </si>
  <si>
    <t>Итого</t>
  </si>
  <si>
    <t xml:space="preserve">ПРОМЕЖУТОЧНЫЙ СОКРАЩЁННЫЙ КОНСОЛИДИРОВАННЫЙ ОТЧЁТ О ФИНАНСОВОМ ПОЛОЖЕНИИ </t>
  </si>
  <si>
    <t>Промежуточная сокращённая 
консолидированная финансовая отчётность (неаудированная)</t>
  </si>
  <si>
    <t>ПРОМЕЖУТОЧНЫЙ СОКРАЩЁННЫЙ КОНСОЛИДИРОВАННЫЙ ОТЧЁТ О СОВОКУПНОМ ДОХОДЕ</t>
  </si>
  <si>
    <t>ПРОМЕЖУТОЧНЫЙ СОКРАЩЁННЫЙ КОНСОЛИДИРОВАННЫЙ ОТЧЁТ О ДВИЖЕНИИ ДЕНЕЖНЫХ СРЕДСТВ</t>
  </si>
  <si>
    <t>ПРОМЕЖУТОЧНЫЙ СОКРАЩЁННЫЙ  КОНСОЛИДИРОВАННЫЙ ОТЧЁТ ОБ ИЗМЕНЕНИЯХ В КАПИТАЛЕ</t>
  </si>
  <si>
    <t>Чистая прибыль за период (неаудировано)</t>
  </si>
  <si>
    <t>Итого совокупный доход (неаудировано)</t>
  </si>
  <si>
    <r>
      <t>Итого капитал и обязательства</t>
    </r>
    <r>
      <rPr>
        <sz val="9"/>
        <color theme="1"/>
        <rFont val="Arial"/>
        <family val="2"/>
        <charset val="204"/>
      </rPr>
      <t xml:space="preserve"> </t>
    </r>
  </si>
  <si>
    <t>Итого совокупный доход за период, за вычетом подоходного налога</t>
  </si>
  <si>
    <t xml:space="preserve">Износ основных средств и активов в форме права пользования </t>
  </si>
  <si>
    <t>Ожидаемые кредитные убытки на денежные средства и их эквиваленты</t>
  </si>
  <si>
    <t>Эффект от курсовой разницы на денежные средства и их эквиваленты</t>
  </si>
  <si>
    <t>Прочий совокупный доход (неаудировано)</t>
  </si>
  <si>
    <t>В тыс. тенге</t>
  </si>
  <si>
    <t>Поступления от погашения финансовых активов, учитываемых по амортизированной стоимости</t>
  </si>
  <si>
    <t>Прочие операционные доходы</t>
  </si>
  <si>
    <t>Прочие операционные расходы</t>
  </si>
  <si>
    <t>В тыс тенге</t>
  </si>
  <si>
    <t>Прим</t>
  </si>
  <si>
    <t>Приобретение финансовых активов, учитываемых по амортизированной стоимости</t>
  </si>
  <si>
    <t xml:space="preserve">Собственные выкупленные акции </t>
  </si>
  <si>
    <t xml:space="preserve">Резерв по пересчёту иностранной валюты </t>
  </si>
  <si>
    <t xml:space="preserve">Прочие резервы </t>
  </si>
  <si>
    <t xml:space="preserve"> Прим.</t>
  </si>
  <si>
    <t>Выручка по договорам с покупателями</t>
  </si>
  <si>
    <t>Размещение депозитов</t>
  </si>
  <si>
    <t>Возврат средств по депозитам</t>
  </si>
  <si>
    <t xml:space="preserve">Акционерный капитал </t>
  </si>
  <si>
    <t>Главный бухгалтер</t>
  </si>
  <si>
    <t>Уразиманова М.М.</t>
  </si>
  <si>
    <t>Доход от государственной субсидии</t>
  </si>
  <si>
    <t>Поступления от продажи основных средств</t>
  </si>
  <si>
    <t>Выплаты займов</t>
  </si>
  <si>
    <t>Выплаты основной суммы обязательств по аренде</t>
  </si>
  <si>
    <t>Денежные средства и их эквиваленты, на 31 марта</t>
  </si>
  <si>
    <t>Прочий совокупный доход, не подлежащий реклассификации в состав прибыли или убытка в последующих периодах (за вычетом налогов)</t>
  </si>
  <si>
    <t>Чистые денежные потоки, использованные в финансовой деятельности</t>
  </si>
  <si>
    <t>Финансовые активы, учитываемые по амортизированной стоимости</t>
  </si>
  <si>
    <t>Компенсация за оказание универсальных услуг в сельских пунктах</t>
  </si>
  <si>
    <t>Прочий совокупный доход/(убыток)</t>
  </si>
  <si>
    <t>Чистый прочий совокупный доход/(убыток), подлежащий реклассификации в состав прибыли или убытка в последующих периодах</t>
  </si>
  <si>
    <t>Чистые денежные потоки от операционной деятельности</t>
  </si>
  <si>
    <t>Прочий совокупный доход/(убыток),  подлежащий реклассификации в состав прибыли или убытка в последующих периодах (за вычетом налогов)</t>
  </si>
  <si>
    <t>На 31 марта 2024 года (неаудировано)</t>
  </si>
  <si>
    <t>31 марта 2024 года (неаудировано)</t>
  </si>
  <si>
    <t>Возврат денежных средств с ограниченным правом использования</t>
  </si>
  <si>
    <t>Поступления по займам</t>
  </si>
  <si>
    <t>Дивиденды, выплаченные по простым и привилегированным акциям</t>
  </si>
  <si>
    <t>По состоянию на 31 марта 2025 года</t>
  </si>
  <si>
    <t>На 31 марта 2025 года (неаудировано)</t>
  </si>
  <si>
    <t>На 31 декабря 2024 года (аудировано)</t>
  </si>
  <si>
    <t>За три месяца, закончившиеся 31 марта 2025 года</t>
  </si>
  <si>
    <t>31 марта 2025 года (неаудировано)</t>
  </si>
  <si>
    <t>На 1 января 2024 года (аудировано)</t>
  </si>
  <si>
    <r>
      <t>На 1 января 2025 года</t>
    </r>
    <r>
      <rPr>
        <b/>
        <sz val="7"/>
        <color theme="1"/>
        <rFont val="Arial"/>
        <family val="2"/>
        <charset val="204"/>
      </rPr>
      <t xml:space="preserve"> (аудировано)</t>
    </r>
  </si>
  <si>
    <t>На 31 марта 2025 года (неаудировано)</t>
  </si>
  <si>
    <t>Инвестиция в совместное предприятие</t>
  </si>
  <si>
    <t>Долевые инструменты, оцениваемые по справедливой стоимости через прибыль или убыток</t>
  </si>
  <si>
    <t>Активы, предназначенные для продажи</t>
  </si>
  <si>
    <t>Уразиманова ММ</t>
  </si>
  <si>
    <t xml:space="preserve">Займы </t>
  </si>
  <si>
    <t>Обязательства по аренде</t>
  </si>
  <si>
    <t>Обязательства по договору</t>
  </si>
  <si>
    <t>Государственные субсидии</t>
  </si>
  <si>
    <t>Займы</t>
  </si>
  <si>
    <t>Корпоративный подоходный налог к уплате</t>
  </si>
  <si>
    <t>Обязательства, непосредственно связанные с активами, предназначенными для продажи</t>
  </si>
  <si>
    <t>-</t>
  </si>
  <si>
    <t>Первый Заместитель Председателя Правления</t>
  </si>
  <si>
    <t>Нуркатов А.А.</t>
  </si>
  <si>
    <t>Главный Казначей</t>
  </si>
  <si>
    <t>Бигалиев М.С.</t>
  </si>
  <si>
    <t>Доля прибыли совместного предприятия</t>
  </si>
  <si>
    <t>Прекращенная деятельность</t>
  </si>
  <si>
    <t>Налоговый эффект</t>
  </si>
  <si>
    <t>Прибыль до налогообложения за отчетный период от прекращенной деятельности</t>
  </si>
  <si>
    <t>Прибыль за период</t>
  </si>
  <si>
    <t>Убытки/(доход от восстановления) обесценения нефинансовых активов</t>
  </si>
  <si>
    <t>Чистые расходы от переоценки валютных статей</t>
  </si>
  <si>
    <t>Доля Группы в прибыли совместных предприятий</t>
  </si>
  <si>
    <t>Убыток от выбытия основных средств, нетто</t>
  </si>
  <si>
    <t>Приобретение доли в совместном предприятии</t>
  </si>
  <si>
    <t>Поступление от продажи 100% акций дочерней организации</t>
  </si>
  <si>
    <t>Выплаты основной суммы обязательств по отсроченным платежам</t>
  </si>
  <si>
    <t>Раскрытие значительных неденежных операций представлено в Примечании 28</t>
  </si>
  <si>
    <r>
      <t>Прочие оборотные</t>
    </r>
    <r>
      <rPr>
        <b/>
        <sz val="9"/>
        <color theme="1"/>
        <rFont val="Arial"/>
        <family val="2"/>
        <charset val="204"/>
      </rPr>
      <t xml:space="preserve"> </t>
    </r>
    <r>
      <rPr>
        <sz val="9"/>
        <color theme="1"/>
        <rFont val="Arial"/>
        <family val="2"/>
        <charset val="204"/>
      </rPr>
      <t>финансовые активы</t>
    </r>
  </si>
  <si>
    <t xml:space="preserve">Прочие оборотные нефинансовые активы </t>
  </si>
  <si>
    <t>(Убытки)/прибыль от восстановления обесценения нефинансовых активов</t>
  </si>
  <si>
    <t>Чистые курсовой убыток от курсовой разницы</t>
  </si>
  <si>
    <t>Прибыль до налогообложения  от продолжающейся деятельности</t>
  </si>
  <si>
    <t>Прибыль за период от продолжающейся деятельности</t>
  </si>
  <si>
    <t>Прибыль после налогооблажения за период от прекращенной деятельности</t>
  </si>
  <si>
    <t>Актуарные доходы по планам с установленными выплатами</t>
  </si>
  <si>
    <t>Чистый прочий совокупный доход, не подлежащий реклассификации в состав прибыли или убытка в последующих периодах</t>
  </si>
  <si>
    <t xml:space="preserve">Прочий совокупный доход за период, за вычетом подоходного налога </t>
  </si>
  <si>
    <t>Итого совокупный доход, приходящийся на:</t>
  </si>
  <si>
    <t xml:space="preserve">Собственников материнской компании </t>
  </si>
  <si>
    <t>Базовая и разводненная, в отношении чистой прибыли за период, относящаяся к держателям простых акций материнской компании, тенге</t>
  </si>
  <si>
    <t>Базовая и разводненная, в отношении чистой прибыли от прекращенной деятельности за период, относящаяся к держателям простых акций материнской компании, тенге</t>
  </si>
  <si>
    <t>Базовая и разводненная, в отношении чистой прибыли от продолжающейся деятельности за период, относящаяся к держателям простых акций материнской компании, тенге</t>
  </si>
  <si>
    <t>Прочий совокупный (убыток)/доход (неаудировано)</t>
  </si>
  <si>
    <t>Прибыль до налогообложения за отчетный период от продолжающейся деятельности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</si>
</sst>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_(* #,##0_);_(* \(#,##0\);_(* &quot;-&quot;_);_(@_)"/>
    <numFmt numFmtId="166" formatCode="_-* #,##0\ _₽_-;\-* #,##0\ _₽_-;_-* &quot;-&quot;??\ _₽_-;_-@_-"/>
  </numFmts>
  <fonts count="34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 Bold"/>
    </font>
    <font>
      <b/>
      <sz val="12"/>
      <color theme="1"/>
      <name val="Times New Roman"/>
      <family val="1"/>
      <charset val="204"/>
    </font>
    <font>
      <i/>
      <sz val="8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i/>
      <sz val="10"/>
      <color theme="1"/>
      <name val="Times New Roman"/>
      <family val="1"/>
      <charset val="204"/>
    </font>
    <font>
      <i/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7"/>
      <color rgb="FF000000"/>
      <name val="Arial"/>
      <family val="2"/>
      <charset val="204"/>
    </font>
    <font>
      <b/>
      <sz val="7"/>
      <color rgb="FF000000"/>
      <name val="Arial"/>
      <family val="2"/>
      <charset val="204"/>
    </font>
    <font>
      <b/>
      <sz val="7"/>
      <color theme="1"/>
      <name val="Times New Roman"/>
      <family val="1"/>
      <charset val="204"/>
    </font>
    <font>
      <i/>
      <sz val="8.5"/>
      <color theme="1"/>
      <name val="Arial"/>
      <family val="2"/>
      <charset val="204"/>
    </font>
    <font>
      <b/>
      <sz val="8.5"/>
      <color theme="1"/>
      <name val="Arial"/>
      <family val="2"/>
      <charset val="204"/>
    </font>
    <font>
      <sz val="8.5"/>
      <color theme="1"/>
      <name val="Arial"/>
      <family val="2"/>
      <charset val="204"/>
    </font>
    <font>
      <b/>
      <sz val="8.5"/>
      <color theme="1"/>
      <name val="Times New Roman"/>
      <family val="1"/>
      <charset val="204"/>
    </font>
    <font>
      <sz val="8.5"/>
      <color rgb="FF000000"/>
      <name val="Arial"/>
      <family val="2"/>
      <charset val="204"/>
    </font>
    <font>
      <b/>
      <sz val="8.5"/>
      <color rgb="FF000000"/>
      <name val="Arial"/>
      <family val="2"/>
      <charset val="204"/>
    </font>
    <font>
      <i/>
      <sz val="8"/>
      <color theme="1"/>
      <name val="Times New Roman"/>
      <family val="1"/>
      <charset val="204"/>
    </font>
    <font>
      <i/>
      <sz val="6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b/>
      <sz val="8.5"/>
      <color theme="1"/>
      <name val="Calibri"/>
      <family val="2"/>
      <scheme val="minor"/>
    </font>
    <font>
      <b/>
      <sz val="8.5"/>
      <name val="Arial"/>
      <family val="2"/>
      <charset val="204"/>
    </font>
    <font>
      <b/>
      <sz val="9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sz val="8.5"/>
      <name val="Arial"/>
      <family val="2"/>
      <charset val="204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4">
    <xf numFmtId="0" fontId="0" fillId="0" borderId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</cellStyleXfs>
  <cellXfs count="237">
    <xf numFmtId="0" fontId="0" fillId="0" borderId="0" xfId="0"/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7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65" fontId="0" fillId="0" borderId="0" xfId="0" applyNumberFormat="1"/>
    <xf numFmtId="0" fontId="7" fillId="0" borderId="0" xfId="0" applyFont="1" applyAlignment="1">
      <alignment horizontal="left" vertic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6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right" wrapText="1"/>
    </xf>
    <xf numFmtId="165" fontId="6" fillId="0" borderId="0" xfId="0" applyNumberFormat="1" applyFont="1" applyAlignment="1">
      <alignment horizontal="left" vertical="center" wrapText="1"/>
    </xf>
    <xf numFmtId="165" fontId="7" fillId="0" borderId="0" xfId="0" applyNumberFormat="1" applyFont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right" vertical="center"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8" fillId="0" borderId="4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5" fillId="0" borderId="1" xfId="0" applyFont="1" applyBorder="1" applyAlignment="1">
      <alignment horizontal="left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5" fontId="9" fillId="0" borderId="0" xfId="0" applyNumberFormat="1" applyFont="1" applyAlignment="1">
      <alignment horizontal="left" vertical="center" wrapText="1"/>
    </xf>
    <xf numFmtId="165" fontId="8" fillId="0" borderId="0" xfId="0" applyNumberFormat="1" applyFont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165" fontId="8" fillId="0" borderId="4" xfId="0" applyNumberFormat="1" applyFont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165" fontId="14" fillId="0" borderId="1" xfId="0" applyNumberFormat="1" applyFont="1" applyBorder="1" applyAlignment="1">
      <alignment horizontal="left" vertical="center" wrapText="1"/>
    </xf>
    <xf numFmtId="165" fontId="14" fillId="0" borderId="0" xfId="0" applyNumberFormat="1" applyFont="1" applyAlignment="1">
      <alignment horizontal="left" vertical="center" wrapText="1"/>
    </xf>
    <xf numFmtId="165" fontId="15" fillId="0" borderId="1" xfId="0" applyNumberFormat="1" applyFont="1" applyBorder="1" applyAlignment="1">
      <alignment horizontal="left" vertical="center" wrapText="1"/>
    </xf>
    <xf numFmtId="165" fontId="15" fillId="0" borderId="3" xfId="0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left" wrapText="1"/>
    </xf>
    <xf numFmtId="0" fontId="2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3" fillId="0" borderId="0" xfId="0" applyFont="1" applyBorder="1" applyAlignment="1">
      <alignment horizontal="left" vertical="center" wrapText="1"/>
    </xf>
    <xf numFmtId="166" fontId="7" fillId="0" borderId="0" xfId="1" applyNumberFormat="1" applyFont="1" applyAlignment="1">
      <alignment horizontal="left" vertical="center" wrapText="1"/>
    </xf>
    <xf numFmtId="166" fontId="6" fillId="0" borderId="0" xfId="1" applyNumberFormat="1" applyFont="1" applyAlignment="1">
      <alignment horizontal="left" vertical="center" wrapText="1"/>
    </xf>
    <xf numFmtId="166" fontId="0" fillId="0" borderId="0" xfId="1" applyNumberFormat="1" applyFont="1"/>
    <xf numFmtId="166" fontId="6" fillId="0" borderId="1" xfId="1" applyNumberFormat="1" applyFont="1" applyBorder="1" applyAlignment="1">
      <alignment horizontal="left" vertical="center" wrapText="1"/>
    </xf>
    <xf numFmtId="166" fontId="7" fillId="0" borderId="1" xfId="1" applyNumberFormat="1" applyFont="1" applyBorder="1" applyAlignment="1">
      <alignment horizontal="left" vertical="center" wrapText="1"/>
    </xf>
    <xf numFmtId="166" fontId="9" fillId="0" borderId="0" xfId="1" applyNumberFormat="1" applyFont="1" applyAlignment="1">
      <alignment horizontal="left" vertical="center" wrapText="1"/>
    </xf>
    <xf numFmtId="166" fontId="8" fillId="0" borderId="0" xfId="1" applyNumberFormat="1" applyFont="1" applyAlignment="1">
      <alignment horizontal="left" vertical="center" wrapText="1"/>
    </xf>
    <xf numFmtId="166" fontId="6" fillId="0" borderId="3" xfId="1" applyNumberFormat="1" applyFont="1" applyBorder="1" applyAlignment="1">
      <alignment horizontal="left" vertical="center" wrapText="1"/>
    </xf>
    <xf numFmtId="166" fontId="7" fillId="0" borderId="3" xfId="1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 wrapText="1"/>
    </xf>
    <xf numFmtId="0" fontId="7" fillId="0" borderId="0" xfId="0" applyFont="1"/>
    <xf numFmtId="166" fontId="18" fillId="0" borderId="0" xfId="1" applyNumberFormat="1" applyFont="1" applyAlignment="1">
      <alignment horizontal="left" vertical="center" wrapText="1"/>
    </xf>
    <xf numFmtId="166" fontId="19" fillId="0" borderId="0" xfId="1" applyNumberFormat="1" applyFont="1" applyAlignment="1">
      <alignment horizontal="left" vertical="center" wrapText="1"/>
    </xf>
    <xf numFmtId="0" fontId="19" fillId="0" borderId="0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166" fontId="6" fillId="0" borderId="4" xfId="1" applyNumberFormat="1" applyFont="1" applyBorder="1" applyAlignment="1">
      <alignment horizontal="left" vertical="center" wrapText="1"/>
    </xf>
    <xf numFmtId="166" fontId="7" fillId="0" borderId="4" xfId="1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166" fontId="8" fillId="0" borderId="1" xfId="1" applyNumberFormat="1" applyFont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7" fillId="0" borderId="0" xfId="0" applyFont="1" applyFill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6" fontId="14" fillId="0" borderId="0" xfId="1" applyNumberFormat="1" applyFont="1" applyBorder="1" applyAlignment="1">
      <alignment horizontal="left" vertical="center" wrapText="1"/>
    </xf>
    <xf numFmtId="166" fontId="14" fillId="0" borderId="0" xfId="1" applyNumberFormat="1" applyFont="1" applyAlignment="1">
      <alignment horizontal="left" vertical="center" wrapText="1"/>
    </xf>
    <xf numFmtId="166" fontId="14" fillId="0" borderId="1" xfId="1" applyNumberFormat="1" applyFont="1" applyBorder="1" applyAlignment="1">
      <alignment horizontal="left" vertical="center" wrapText="1"/>
    </xf>
    <xf numFmtId="166" fontId="14" fillId="0" borderId="4" xfId="1" applyNumberFormat="1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165" fontId="14" fillId="0" borderId="4" xfId="0" applyNumberFormat="1" applyFont="1" applyBorder="1" applyAlignment="1">
      <alignment horizontal="left" vertical="center" wrapText="1"/>
    </xf>
    <xf numFmtId="166" fontId="15" fillId="0" borderId="0" xfId="1" applyNumberFormat="1" applyFont="1" applyAlignment="1">
      <alignment horizontal="left" vertical="center" wrapText="1"/>
    </xf>
    <xf numFmtId="166" fontId="15" fillId="0" borderId="1" xfId="1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166" fontId="0" fillId="0" borderId="0" xfId="0" applyNumberFormat="1"/>
    <xf numFmtId="0" fontId="24" fillId="0" borderId="4" xfId="0" applyFont="1" applyBorder="1" applyAlignment="1">
      <alignment wrapText="1"/>
    </xf>
    <xf numFmtId="0" fontId="12" fillId="0" borderId="4" xfId="0" applyFont="1" applyBorder="1" applyAlignment="1">
      <alignment horizontal="left" wrapText="1"/>
    </xf>
    <xf numFmtId="0" fontId="12" fillId="0" borderId="4" xfId="0" applyFont="1" applyBorder="1" applyAlignment="1">
      <alignment wrapText="1"/>
    </xf>
    <xf numFmtId="0" fontId="23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6" fontId="6" fillId="0" borderId="0" xfId="1" applyNumberFormat="1" applyFont="1" applyFill="1" applyAlignment="1">
      <alignment horizontal="left" vertical="center" wrapText="1"/>
    </xf>
    <xf numFmtId="166" fontId="6" fillId="0" borderId="1" xfId="1" applyNumberFormat="1" applyFont="1" applyFill="1" applyBorder="1" applyAlignment="1">
      <alignment horizontal="left" vertical="center" wrapText="1"/>
    </xf>
    <xf numFmtId="166" fontId="18" fillId="0" borderId="1" xfId="1" applyNumberFormat="1" applyFont="1" applyFill="1" applyBorder="1" applyAlignment="1">
      <alignment vertical="center" wrapText="1"/>
    </xf>
    <xf numFmtId="166" fontId="19" fillId="0" borderId="1" xfId="1" applyNumberFormat="1" applyFont="1" applyFill="1" applyBorder="1" applyAlignment="1">
      <alignment vertical="center" wrapText="1"/>
    </xf>
    <xf numFmtId="165" fontId="18" fillId="0" borderId="1" xfId="0" applyNumberFormat="1" applyFont="1" applyFill="1" applyBorder="1" applyAlignment="1">
      <alignment horizontal="left" vertical="center" wrapText="1"/>
    </xf>
    <xf numFmtId="165" fontId="19" fillId="0" borderId="1" xfId="0" applyNumberFormat="1" applyFont="1" applyFill="1" applyBorder="1" applyAlignment="1">
      <alignment horizontal="left" vertical="center" wrapText="1"/>
    </xf>
    <xf numFmtId="165" fontId="18" fillId="0" borderId="0" xfId="0" applyNumberFormat="1" applyFont="1" applyFill="1" applyBorder="1" applyAlignment="1">
      <alignment horizontal="left" vertical="center" wrapText="1"/>
    </xf>
    <xf numFmtId="165" fontId="18" fillId="0" borderId="0" xfId="0" applyNumberFormat="1" applyFont="1" applyFill="1" applyAlignment="1">
      <alignment horizontal="right" vertical="center" wrapText="1"/>
    </xf>
    <xf numFmtId="165" fontId="19" fillId="0" borderId="0" xfId="0" applyNumberFormat="1" applyFont="1" applyFill="1" applyAlignment="1">
      <alignment horizontal="right" vertical="center" wrapText="1"/>
    </xf>
    <xf numFmtId="0" fontId="12" fillId="0" borderId="0" xfId="0" applyFont="1" applyBorder="1" applyAlignment="1">
      <alignment horizontal="left" vertical="center" wrapText="1"/>
    </xf>
    <xf numFmtId="165" fontId="14" fillId="0" borderId="0" xfId="0" applyNumberFormat="1" applyFont="1" applyBorder="1" applyAlignment="1">
      <alignment horizontal="left" vertical="center" wrapText="1"/>
    </xf>
    <xf numFmtId="165" fontId="14" fillId="0" borderId="4" xfId="0" applyNumberFormat="1" applyFont="1" applyFill="1" applyBorder="1" applyAlignment="1">
      <alignment horizontal="left" vertical="center" wrapText="1"/>
    </xf>
    <xf numFmtId="165" fontId="15" fillId="0" borderId="0" xfId="0" applyNumberFormat="1" applyFont="1" applyBorder="1" applyAlignment="1">
      <alignment horizontal="left" vertical="center" wrapText="1"/>
    </xf>
    <xf numFmtId="165" fontId="19" fillId="0" borderId="0" xfId="0" applyNumberFormat="1" applyFont="1" applyFill="1" applyBorder="1" applyAlignment="1">
      <alignment horizontal="left" vertical="center" wrapText="1"/>
    </xf>
    <xf numFmtId="166" fontId="6" fillId="0" borderId="0" xfId="1" applyNumberFormat="1" applyFont="1" applyFill="1"/>
    <xf numFmtId="0" fontId="14" fillId="0" borderId="4" xfId="0" applyFont="1" applyBorder="1" applyAlignment="1">
      <alignment horizontal="right" wrapText="1"/>
    </xf>
    <xf numFmtId="0" fontId="19" fillId="0" borderId="0" xfId="0" applyFont="1" applyAlignment="1">
      <alignment wrapText="1"/>
    </xf>
    <xf numFmtId="0" fontId="19" fillId="0" borderId="0" xfId="0" applyFont="1"/>
    <xf numFmtId="0" fontId="19" fillId="0" borderId="1" xfId="0" applyFont="1" applyBorder="1"/>
    <xf numFmtId="0" fontId="26" fillId="0" borderId="0" xfId="0" applyFont="1"/>
    <xf numFmtId="166" fontId="18" fillId="0" borderId="1" xfId="1" applyNumberFormat="1" applyFont="1" applyBorder="1" applyAlignment="1">
      <alignment horizontal="left" vertical="center" wrapText="1"/>
    </xf>
    <xf numFmtId="166" fontId="19" fillId="0" borderId="1" xfId="1" applyNumberFormat="1" applyFont="1" applyBorder="1" applyAlignment="1">
      <alignment horizontal="left" vertical="center" wrapText="1"/>
    </xf>
    <xf numFmtId="0" fontId="27" fillId="0" borderId="0" xfId="0" applyFont="1"/>
    <xf numFmtId="166" fontId="18" fillId="0" borderId="0" xfId="1" applyNumberFormat="1" applyFont="1" applyFill="1" applyAlignment="1">
      <alignment horizontal="left" vertical="center" wrapText="1"/>
    </xf>
    <xf numFmtId="166" fontId="19" fillId="0" borderId="0" xfId="1" applyNumberFormat="1" applyFont="1" applyFill="1" applyAlignment="1">
      <alignment horizontal="left" vertical="center" wrapText="1"/>
    </xf>
    <xf numFmtId="166" fontId="18" fillId="0" borderId="2" xfId="1" applyNumberFormat="1" applyFont="1" applyFill="1" applyBorder="1" applyAlignment="1">
      <alignment horizontal="left" vertical="center" wrapText="1"/>
    </xf>
    <xf numFmtId="166" fontId="19" fillId="0" borderId="2" xfId="1" applyNumberFormat="1" applyFont="1" applyFill="1" applyBorder="1" applyAlignment="1">
      <alignment horizontal="left" vertical="center" wrapText="1"/>
    </xf>
    <xf numFmtId="0" fontId="26" fillId="0" borderId="0" xfId="0" applyFont="1" applyFill="1"/>
    <xf numFmtId="166" fontId="18" fillId="0" borderId="1" xfId="1" applyNumberFormat="1" applyFont="1" applyFill="1" applyBorder="1" applyAlignment="1">
      <alignment horizontal="left" vertical="center" wrapText="1"/>
    </xf>
    <xf numFmtId="166" fontId="19" fillId="0" borderId="1" xfId="1" applyNumberFormat="1" applyFont="1" applyFill="1" applyBorder="1" applyAlignment="1">
      <alignment horizontal="left" vertical="center" wrapText="1"/>
    </xf>
    <xf numFmtId="166" fontId="18" fillId="0" borderId="4" xfId="1" applyNumberFormat="1" applyFont="1" applyFill="1" applyBorder="1" applyAlignment="1">
      <alignment horizontal="left" vertical="center" wrapText="1"/>
    </xf>
    <xf numFmtId="166" fontId="19" fillId="0" borderId="4" xfId="1" applyNumberFormat="1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center" vertical="center" wrapText="1"/>
    </xf>
    <xf numFmtId="166" fontId="18" fillId="0" borderId="0" xfId="1" applyNumberFormat="1" applyFont="1" applyFill="1" applyBorder="1" applyAlignment="1">
      <alignment horizontal="left" vertical="center" wrapText="1"/>
    </xf>
    <xf numFmtId="166" fontId="19" fillId="0" borderId="0" xfId="1" applyNumberFormat="1" applyFont="1" applyFill="1" applyBorder="1" applyAlignment="1">
      <alignment horizontal="left" vertical="center" wrapText="1"/>
    </xf>
    <xf numFmtId="166" fontId="18" fillId="0" borderId="1" xfId="2" applyNumberFormat="1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166" fontId="18" fillId="0" borderId="0" xfId="2" applyNumberFormat="1" applyFont="1" applyAlignment="1">
      <alignment horizontal="left" vertical="center" wrapText="1"/>
    </xf>
    <xf numFmtId="166" fontId="19" fillId="0" borderId="0" xfId="2" applyNumberFormat="1" applyFont="1" applyAlignment="1">
      <alignment horizontal="left" vertical="center" wrapText="1"/>
    </xf>
    <xf numFmtId="166" fontId="19" fillId="0" borderId="1" xfId="2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wrapText="1"/>
    </xf>
    <xf numFmtId="0" fontId="7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wrapText="1"/>
    </xf>
    <xf numFmtId="166" fontId="6" fillId="0" borderId="0" xfId="1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left" vertical="center" wrapText="1"/>
    </xf>
    <xf numFmtId="166" fontId="28" fillId="0" borderId="0" xfId="1" applyNumberFormat="1" applyFont="1" applyAlignment="1">
      <alignment horizontal="left" vertical="center" wrapText="1"/>
    </xf>
    <xf numFmtId="166" fontId="28" fillId="0" borderId="1" xfId="1" applyNumberFormat="1" applyFont="1" applyBorder="1" applyAlignment="1">
      <alignment horizontal="left" vertical="center" wrapText="1"/>
    </xf>
    <xf numFmtId="166" fontId="28" fillId="0" borderId="1" xfId="1" applyNumberFormat="1" applyFont="1" applyFill="1" applyBorder="1" applyAlignment="1">
      <alignment vertical="center" wrapText="1"/>
    </xf>
    <xf numFmtId="165" fontId="28" fillId="0" borderId="1" xfId="0" applyNumberFormat="1" applyFont="1" applyFill="1" applyBorder="1" applyAlignment="1">
      <alignment horizontal="left" vertical="center" wrapText="1"/>
    </xf>
    <xf numFmtId="166" fontId="29" fillId="0" borderId="0" xfId="1" applyNumberFormat="1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166" fontId="6" fillId="0" borderId="2" xfId="1" applyNumberFormat="1" applyFont="1" applyBorder="1" applyAlignment="1">
      <alignment horizontal="left" vertical="center" wrapText="1"/>
    </xf>
    <xf numFmtId="166" fontId="30" fillId="0" borderId="0" xfId="1" applyNumberFormat="1" applyFont="1" applyFill="1" applyAlignment="1">
      <alignment horizontal="left" vertical="center" wrapText="1"/>
    </xf>
    <xf numFmtId="166" fontId="31" fillId="0" borderId="0" xfId="0" applyNumberFormat="1" applyFont="1"/>
    <xf numFmtId="0" fontId="6" fillId="0" borderId="5" xfId="0" applyFont="1" applyBorder="1" applyAlignment="1">
      <alignment horizontal="left" vertical="center" wrapText="1"/>
    </xf>
    <xf numFmtId="165" fontId="6" fillId="0" borderId="6" xfId="0" applyNumberFormat="1" applyFont="1" applyFill="1" applyBorder="1" applyAlignment="1">
      <alignment horizontal="left" vertical="center" wrapText="1"/>
    </xf>
    <xf numFmtId="166" fontId="32" fillId="0" borderId="1" xfId="1" applyNumberFormat="1" applyFont="1" applyFill="1" applyBorder="1" applyAlignment="1">
      <alignment vertical="center" wrapText="1"/>
    </xf>
    <xf numFmtId="165" fontId="32" fillId="0" borderId="1" xfId="0" applyNumberFormat="1" applyFont="1" applyFill="1" applyBorder="1" applyAlignment="1">
      <alignment horizontal="left" vertical="center" wrapText="1"/>
    </xf>
    <xf numFmtId="166" fontId="6" fillId="0" borderId="0" xfId="1" applyNumberFormat="1" applyFont="1" applyBorder="1" applyAlignment="1">
      <alignment horizontal="left" vertical="center" wrapText="1"/>
    </xf>
    <xf numFmtId="166" fontId="7" fillId="0" borderId="0" xfId="1" applyNumberFormat="1" applyFont="1" applyBorder="1" applyAlignment="1">
      <alignment horizontal="left" vertical="center" wrapText="1"/>
    </xf>
    <xf numFmtId="0" fontId="18" fillId="0" borderId="1" xfId="0" applyFont="1" applyBorder="1" applyAlignment="1">
      <alignment wrapText="1"/>
    </xf>
    <xf numFmtId="0" fontId="33" fillId="0" borderId="0" xfId="0" applyFont="1"/>
    <xf numFmtId="165" fontId="0" fillId="0" borderId="0" xfId="0" applyNumberFormat="1" applyFont="1"/>
    <xf numFmtId="0" fontId="1" fillId="0" borderId="0" xfId="0" applyFont="1" applyAlignment="1">
      <alignment horizontal="justify" vertical="center"/>
    </xf>
    <xf numFmtId="3" fontId="7" fillId="0" borderId="0" xfId="0" applyNumberFormat="1" applyFont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0" xfId="0" applyNumberFormat="1" applyFont="1" applyAlignment="1">
      <alignment horizontal="center"/>
    </xf>
    <xf numFmtId="166" fontId="7" fillId="0" borderId="0" xfId="1" applyNumberFormat="1" applyFont="1" applyFill="1" applyBorder="1" applyAlignment="1">
      <alignment horizontal="center" vertical="center" wrapText="1"/>
    </xf>
    <xf numFmtId="166" fontId="7" fillId="0" borderId="4" xfId="1" applyNumberFormat="1" applyFont="1" applyFill="1" applyBorder="1" applyAlignment="1">
      <alignment horizontal="center" vertical="center" wrapText="1"/>
    </xf>
    <xf numFmtId="165" fontId="7" fillId="0" borderId="3" xfId="0" applyNumberFormat="1" applyFont="1" applyFill="1" applyBorder="1" applyAlignment="1">
      <alignment horizontal="center" vertical="center" wrapText="1"/>
    </xf>
    <xf numFmtId="166" fontId="7" fillId="0" borderId="0" xfId="1" applyNumberFormat="1" applyFont="1" applyAlignment="1">
      <alignment vertical="center" wrapText="1"/>
    </xf>
    <xf numFmtId="3" fontId="6" fillId="0" borderId="1" xfId="0" applyNumberFormat="1" applyFont="1" applyBorder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3" fontId="7" fillId="0" borderId="0" xfId="0" applyNumberFormat="1" applyFont="1" applyBorder="1" applyAlignment="1">
      <alignment horizontal="center" vertical="center" wrapText="1"/>
    </xf>
    <xf numFmtId="166" fontId="6" fillId="0" borderId="1" xfId="1" applyNumberFormat="1" applyFont="1" applyFill="1" applyBorder="1" applyAlignment="1">
      <alignment horizontal="center" vertical="center" wrapText="1"/>
    </xf>
    <xf numFmtId="166" fontId="6" fillId="0" borderId="0" xfId="1" applyNumberFormat="1" applyFont="1" applyAlignment="1">
      <alignment horizontal="center" vertical="center" wrapText="1"/>
    </xf>
    <xf numFmtId="166" fontId="6" fillId="0" borderId="1" xfId="1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wrapText="1"/>
    </xf>
    <xf numFmtId="0" fontId="19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9" fillId="0" borderId="1" xfId="0" applyFont="1" applyBorder="1" applyAlignment="1">
      <alignment horizontal="center"/>
    </xf>
    <xf numFmtId="166" fontId="7" fillId="0" borderId="0" xfId="1" applyNumberFormat="1" applyFont="1" applyAlignment="1">
      <alignment horizontal="center" vertical="center" wrapText="1"/>
    </xf>
    <xf numFmtId="0" fontId="19" fillId="0" borderId="4" xfId="0" applyFont="1" applyBorder="1" applyAlignment="1">
      <alignment horizontal="left" vertical="center" wrapText="1"/>
    </xf>
    <xf numFmtId="165" fontId="18" fillId="0" borderId="4" xfId="0" applyNumberFormat="1" applyFont="1" applyFill="1" applyBorder="1" applyAlignment="1">
      <alignment horizontal="left" vertical="center" wrapText="1"/>
    </xf>
    <xf numFmtId="165" fontId="19" fillId="0" borderId="4" xfId="0" applyNumberFormat="1" applyFont="1" applyFill="1" applyBorder="1" applyAlignment="1">
      <alignment horizontal="left" vertical="center" wrapText="1"/>
    </xf>
    <xf numFmtId="164" fontId="22" fillId="0" borderId="1" xfId="1" applyNumberFormat="1" applyFont="1" applyFill="1" applyBorder="1" applyAlignment="1">
      <alignment horizontal="left" vertical="center" wrapText="1"/>
    </xf>
    <xf numFmtId="164" fontId="21" fillId="0" borderId="1" xfId="1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/>
    </xf>
    <xf numFmtId="0" fontId="10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</cellXfs>
  <cellStyles count="4">
    <cellStyle name="Обычный" xfId="0" builtinId="0"/>
    <cellStyle name="Финансовый" xfId="1" builtinId="3"/>
    <cellStyle name="Финансовый 2" xfId="2" xr:uid="{00000000-0005-0000-0000-000002000000}"/>
    <cellStyle name="Финансовый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suuQo7XDRdeke2Mz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tabSelected="1" zoomScaleNormal="100" workbookViewId="0">
      <selection activeCell="I70" sqref="I70"/>
    </sheetView>
  </sheetViews>
  <sheetFormatPr defaultRowHeight="15"/>
  <cols>
    <col min="1" max="1" width="65.140625" customWidth="1"/>
    <col min="2" max="2" width="9.28515625" customWidth="1"/>
    <col min="3" max="4" width="15.7109375" customWidth="1"/>
    <col min="6" max="6" width="12.42578125" bestFit="1" customWidth="1"/>
    <col min="7" max="7" width="12" customWidth="1"/>
  </cols>
  <sheetData>
    <row r="1" spans="1:7" ht="42" customHeight="1">
      <c r="A1" s="16" t="s">
        <v>1</v>
      </c>
      <c r="B1" s="225" t="s">
        <v>90</v>
      </c>
      <c r="C1" s="225"/>
      <c r="D1" s="225"/>
    </row>
    <row r="2" spans="1:7">
      <c r="A2" s="1"/>
      <c r="B2" s="2"/>
    </row>
    <row r="3" spans="1:7" ht="30.75" customHeight="1">
      <c r="A3" s="226" t="s">
        <v>89</v>
      </c>
      <c r="B3" s="226"/>
      <c r="C3" s="226"/>
      <c r="D3" s="226"/>
    </row>
    <row r="4" spans="1:7" ht="15.75">
      <c r="A4" s="3"/>
    </row>
    <row r="5" spans="1:7">
      <c r="A5" s="1" t="s">
        <v>137</v>
      </c>
    </row>
    <row r="7" spans="1:7">
      <c r="A7" s="37"/>
      <c r="B7" s="39"/>
      <c r="C7" s="28"/>
      <c r="D7" s="29"/>
    </row>
    <row r="8" spans="1:7" ht="42.75" customHeight="1" thickBot="1">
      <c r="A8" s="79" t="s">
        <v>106</v>
      </c>
      <c r="B8" s="80" t="s">
        <v>107</v>
      </c>
      <c r="C8" s="40" t="s">
        <v>138</v>
      </c>
      <c r="D8" s="169" t="s">
        <v>139</v>
      </c>
    </row>
    <row r="9" spans="1:7">
      <c r="A9" s="25" t="s">
        <v>0</v>
      </c>
      <c r="B9" s="23"/>
      <c r="C9" s="25"/>
      <c r="D9" s="31"/>
    </row>
    <row r="10" spans="1:7">
      <c r="A10" s="25" t="s">
        <v>3</v>
      </c>
      <c r="B10" s="23"/>
      <c r="C10" s="25"/>
      <c r="D10" s="31"/>
    </row>
    <row r="11" spans="1:7">
      <c r="A11" s="25" t="s">
        <v>4</v>
      </c>
      <c r="B11" s="27"/>
      <c r="C11" s="25"/>
      <c r="D11" s="13"/>
    </row>
    <row r="12" spans="1:7">
      <c r="A12" s="67" t="s">
        <v>5</v>
      </c>
      <c r="B12" s="21">
        <v>5</v>
      </c>
      <c r="C12" s="137">
        <v>558896609</v>
      </c>
      <c r="D12" s="195">
        <v>554710478</v>
      </c>
      <c r="F12" s="116"/>
      <c r="G12" s="116"/>
    </row>
    <row r="13" spans="1:7">
      <c r="A13" s="13" t="s">
        <v>7</v>
      </c>
      <c r="B13" s="21">
        <v>6</v>
      </c>
      <c r="C13" s="123">
        <v>167155880</v>
      </c>
      <c r="D13" s="195">
        <v>173635531</v>
      </c>
      <c r="F13" s="183"/>
      <c r="G13" s="116"/>
    </row>
    <row r="14" spans="1:7">
      <c r="A14" s="13" t="s">
        <v>8</v>
      </c>
      <c r="B14" s="21"/>
      <c r="C14" s="123">
        <v>56196278</v>
      </c>
      <c r="D14" s="195">
        <v>56196278</v>
      </c>
      <c r="F14" s="183"/>
      <c r="G14" s="116"/>
    </row>
    <row r="15" spans="1:7">
      <c r="A15" s="13" t="s">
        <v>145</v>
      </c>
      <c r="B15" s="21">
        <v>7</v>
      </c>
      <c r="C15" s="123">
        <v>117914</v>
      </c>
      <c r="D15" s="195">
        <v>188659</v>
      </c>
      <c r="F15" s="183"/>
      <c r="G15" s="116"/>
    </row>
    <row r="16" spans="1:7">
      <c r="A16" s="13" t="s">
        <v>6</v>
      </c>
      <c r="B16" s="21">
        <v>16</v>
      </c>
      <c r="C16" s="172">
        <v>51868783</v>
      </c>
      <c r="D16" s="195">
        <v>49372750</v>
      </c>
    </row>
    <row r="17" spans="1:7">
      <c r="A17" s="13" t="s">
        <v>9</v>
      </c>
      <c r="B17" s="21"/>
      <c r="C17" s="172">
        <v>1319761</v>
      </c>
      <c r="D17" s="195">
        <v>1288341</v>
      </c>
      <c r="F17" s="183"/>
      <c r="G17" s="116"/>
    </row>
    <row r="18" spans="1:7">
      <c r="A18" s="67" t="s">
        <v>11</v>
      </c>
      <c r="B18" s="21"/>
      <c r="C18" s="123">
        <v>2784037</v>
      </c>
      <c r="D18" s="195">
        <v>2734805</v>
      </c>
      <c r="F18" s="183"/>
      <c r="G18" s="116"/>
    </row>
    <row r="19" spans="1:7">
      <c r="A19" s="67" t="s">
        <v>12</v>
      </c>
      <c r="B19" s="21"/>
      <c r="C19" s="137">
        <v>18183</v>
      </c>
      <c r="D19" s="195">
        <v>2341077</v>
      </c>
    </row>
    <row r="20" spans="1:7">
      <c r="A20" s="67" t="s">
        <v>13</v>
      </c>
      <c r="B20" s="21"/>
      <c r="C20" s="123">
        <v>15985761</v>
      </c>
      <c r="D20" s="195">
        <v>11742064</v>
      </c>
      <c r="F20" s="183"/>
      <c r="G20" s="116"/>
    </row>
    <row r="21" spans="1:7">
      <c r="A21" s="67" t="s">
        <v>14</v>
      </c>
      <c r="B21" s="21">
        <v>9</v>
      </c>
      <c r="C21" s="172">
        <v>176626387</v>
      </c>
      <c r="D21" s="195">
        <v>8974898</v>
      </c>
      <c r="F21" s="183"/>
      <c r="G21" s="116"/>
    </row>
    <row r="22" spans="1:7" ht="24">
      <c r="A22" s="67" t="s">
        <v>146</v>
      </c>
      <c r="B22" s="21"/>
      <c r="C22" s="123">
        <v>8505177</v>
      </c>
      <c r="D22" s="195">
        <v>8505177</v>
      </c>
      <c r="F22" s="183"/>
      <c r="G22" s="116"/>
    </row>
    <row r="23" spans="1:7" ht="15.75" thickBot="1">
      <c r="A23" s="67" t="s">
        <v>10</v>
      </c>
      <c r="B23" s="21"/>
      <c r="C23" s="123">
        <v>162130</v>
      </c>
      <c r="D23" s="195">
        <v>163330</v>
      </c>
      <c r="F23" s="183"/>
      <c r="G23" s="116"/>
    </row>
    <row r="24" spans="1:7" ht="15.75" thickBot="1">
      <c r="A24" s="24" t="s">
        <v>15</v>
      </c>
      <c r="B24" s="32"/>
      <c r="C24" s="182">
        <f>SUM(C12:C23)</f>
        <v>1039636900</v>
      </c>
      <c r="D24" s="197">
        <v>869853388</v>
      </c>
      <c r="F24" s="183"/>
      <c r="G24" s="116"/>
    </row>
    <row r="25" spans="1:7">
      <c r="A25" s="33" t="s">
        <v>0</v>
      </c>
      <c r="B25" s="32"/>
      <c r="C25" s="24"/>
      <c r="D25" s="33"/>
      <c r="F25" s="184"/>
      <c r="G25" s="116"/>
    </row>
    <row r="26" spans="1:7">
      <c r="A26" s="25" t="s">
        <v>16</v>
      </c>
      <c r="B26" s="23"/>
      <c r="C26" s="25"/>
      <c r="D26" s="13"/>
      <c r="F26" s="116"/>
      <c r="G26" s="116"/>
    </row>
    <row r="27" spans="1:7">
      <c r="A27" s="67" t="s">
        <v>17</v>
      </c>
      <c r="B27" s="21"/>
      <c r="C27" s="123">
        <v>16197285</v>
      </c>
      <c r="D27" s="195">
        <v>14443043</v>
      </c>
      <c r="F27" s="116"/>
      <c r="G27" s="116"/>
    </row>
    <row r="28" spans="1:7">
      <c r="A28" s="67" t="s">
        <v>18</v>
      </c>
      <c r="B28" s="21">
        <v>10</v>
      </c>
      <c r="C28" s="123">
        <v>55020921</v>
      </c>
      <c r="D28" s="195">
        <v>42539089</v>
      </c>
      <c r="F28" s="116"/>
      <c r="G28" s="116"/>
    </row>
    <row r="29" spans="1:7">
      <c r="A29" s="67" t="s">
        <v>19</v>
      </c>
      <c r="B29" s="21"/>
      <c r="C29" s="123">
        <v>3817960</v>
      </c>
      <c r="D29" s="195">
        <v>3840059</v>
      </c>
      <c r="F29" s="116"/>
      <c r="G29" s="116"/>
    </row>
    <row r="30" spans="1:7">
      <c r="A30" s="67" t="s">
        <v>20</v>
      </c>
      <c r="B30" s="21"/>
      <c r="C30" s="123">
        <v>75901362</v>
      </c>
      <c r="D30" s="195">
        <v>76099794</v>
      </c>
      <c r="F30" s="116"/>
      <c r="G30" s="116"/>
    </row>
    <row r="31" spans="1:7">
      <c r="A31" s="67" t="s">
        <v>12</v>
      </c>
      <c r="B31" s="21"/>
      <c r="C31" s="123">
        <v>516465</v>
      </c>
      <c r="D31" s="195">
        <v>487932</v>
      </c>
      <c r="F31" s="116"/>
      <c r="G31" s="116"/>
    </row>
    <row r="32" spans="1:7">
      <c r="A32" s="67" t="s">
        <v>174</v>
      </c>
      <c r="B32" s="21">
        <v>11</v>
      </c>
      <c r="C32" s="123">
        <v>10915564</v>
      </c>
      <c r="D32" s="195">
        <v>8252368</v>
      </c>
      <c r="F32" s="116"/>
      <c r="G32" s="116"/>
    </row>
    <row r="33" spans="1:7">
      <c r="A33" s="67" t="s">
        <v>175</v>
      </c>
      <c r="B33" s="21"/>
      <c r="C33" s="123">
        <v>14683745</v>
      </c>
      <c r="D33" s="195">
        <v>4748972</v>
      </c>
      <c r="F33" s="116"/>
      <c r="G33" s="116"/>
    </row>
    <row r="34" spans="1:7">
      <c r="A34" s="67" t="s">
        <v>126</v>
      </c>
      <c r="B34" s="21">
        <v>12</v>
      </c>
      <c r="C34" s="123">
        <v>282354234</v>
      </c>
      <c r="D34" s="195">
        <v>21331156</v>
      </c>
      <c r="F34" s="116"/>
      <c r="G34" s="116"/>
    </row>
    <row r="35" spans="1:7" ht="15.75" thickBot="1">
      <c r="A35" s="198" t="s">
        <v>21</v>
      </c>
      <c r="B35" s="22">
        <v>13</v>
      </c>
      <c r="C35" s="124">
        <v>30907007</v>
      </c>
      <c r="D35" s="199">
        <v>24479950</v>
      </c>
      <c r="F35" s="116"/>
      <c r="G35" s="116"/>
    </row>
    <row r="36" spans="1:7">
      <c r="A36" s="173"/>
      <c r="B36" s="174"/>
      <c r="C36" s="172">
        <f>SUM(C27:C35)</f>
        <v>490314543</v>
      </c>
      <c r="D36" s="175">
        <f>SUM(D27:D35)</f>
        <v>196222363</v>
      </c>
      <c r="F36" s="116"/>
      <c r="G36" s="116"/>
    </row>
    <row r="37" spans="1:7">
      <c r="A37" s="173"/>
      <c r="B37" s="174"/>
      <c r="C37" s="172"/>
      <c r="D37" s="201"/>
      <c r="F37" s="116"/>
      <c r="G37" s="116"/>
    </row>
    <row r="38" spans="1:7" ht="15.75" thickBot="1">
      <c r="A38" s="93" t="s">
        <v>147</v>
      </c>
      <c r="B38" s="174"/>
      <c r="C38" s="210" t="s">
        <v>156</v>
      </c>
      <c r="D38" s="200">
        <v>577345426</v>
      </c>
      <c r="F38" s="116"/>
      <c r="G38" s="116"/>
    </row>
    <row r="39" spans="1:7" ht="15.75" thickBot="1">
      <c r="A39" s="185" t="s">
        <v>22</v>
      </c>
      <c r="B39" s="155"/>
      <c r="C39" s="172">
        <f>SUM(C36)</f>
        <v>490314543</v>
      </c>
      <c r="D39" s="202">
        <f>SUM(D36+D38)</f>
        <v>773567789</v>
      </c>
      <c r="F39" s="116"/>
      <c r="G39" s="116"/>
    </row>
    <row r="40" spans="1:7" ht="15.75" thickBot="1">
      <c r="A40" s="8" t="s">
        <v>23</v>
      </c>
      <c r="B40" s="36"/>
      <c r="C40" s="186">
        <f>C24+C39</f>
        <v>1529951443</v>
      </c>
      <c r="D40" s="203">
        <f>D24+D39</f>
        <v>1643421177</v>
      </c>
      <c r="F40" s="116"/>
      <c r="G40" s="116"/>
    </row>
    <row r="41" spans="1:7" ht="15.75" thickTop="1">
      <c r="C41" s="192"/>
      <c r="D41" s="192"/>
      <c r="F41" s="116"/>
      <c r="G41" s="116"/>
    </row>
    <row r="42" spans="1:7">
      <c r="A42" s="25" t="s">
        <v>0</v>
      </c>
      <c r="B42" s="23"/>
      <c r="C42" s="25"/>
      <c r="D42" s="13"/>
      <c r="F42" s="116"/>
      <c r="G42" s="116"/>
    </row>
    <row r="43" spans="1:7">
      <c r="A43" s="25" t="s">
        <v>24</v>
      </c>
      <c r="B43" s="23"/>
      <c r="C43" s="25"/>
      <c r="D43" s="13"/>
      <c r="F43" s="116"/>
      <c r="G43" s="116"/>
    </row>
    <row r="44" spans="1:7">
      <c r="A44" s="13" t="s">
        <v>25</v>
      </c>
      <c r="B44" s="21">
        <v>14</v>
      </c>
      <c r="C44" s="83">
        <v>12136529</v>
      </c>
      <c r="D44" s="195">
        <v>12136529</v>
      </c>
      <c r="F44" s="116"/>
      <c r="G44" s="116"/>
    </row>
    <row r="45" spans="1:7">
      <c r="A45" s="13" t="s">
        <v>26</v>
      </c>
      <c r="B45" s="21">
        <v>14</v>
      </c>
      <c r="C45" s="83">
        <v>-7065614</v>
      </c>
      <c r="D45" s="195">
        <v>-7065614</v>
      </c>
      <c r="F45" s="116"/>
      <c r="G45" s="116"/>
    </row>
    <row r="46" spans="1:7">
      <c r="A46" s="13" t="s">
        <v>27</v>
      </c>
      <c r="B46" s="21"/>
      <c r="C46" s="83">
        <v>43378</v>
      </c>
      <c r="D46" s="195">
        <v>-9266</v>
      </c>
      <c r="F46" s="116"/>
      <c r="G46" s="116"/>
    </row>
    <row r="47" spans="1:7">
      <c r="A47" s="13" t="s">
        <v>28</v>
      </c>
      <c r="B47" s="21">
        <v>14</v>
      </c>
      <c r="C47" s="83">
        <v>1820479</v>
      </c>
      <c r="D47" s="195">
        <v>1820479</v>
      </c>
      <c r="F47" s="116"/>
      <c r="G47" s="116"/>
    </row>
    <row r="48" spans="1:7" ht="15.75" thickBot="1">
      <c r="A48" s="7" t="s">
        <v>29</v>
      </c>
      <c r="B48" s="22"/>
      <c r="C48" s="85">
        <v>861487575</v>
      </c>
      <c r="D48" s="199">
        <v>751128422</v>
      </c>
      <c r="F48" s="116"/>
      <c r="G48" s="116"/>
    </row>
    <row r="49" spans="1:7">
      <c r="A49" s="13"/>
      <c r="B49" s="34"/>
      <c r="C49" s="83">
        <f>C44+C45+C46+C47+C48</f>
        <v>868422347</v>
      </c>
      <c r="D49" s="204">
        <f>D44+D45+D46+D47+D48</f>
        <v>758010550</v>
      </c>
      <c r="F49" s="116"/>
      <c r="G49" s="116"/>
    </row>
    <row r="50" spans="1:7">
      <c r="A50" s="13" t="s">
        <v>0</v>
      </c>
      <c r="B50" s="34"/>
      <c r="C50" s="25"/>
      <c r="D50" s="13"/>
      <c r="F50" s="116"/>
      <c r="G50" s="116"/>
    </row>
    <row r="51" spans="1:7" ht="15.75" thickBot="1">
      <c r="A51" s="7" t="s">
        <v>30</v>
      </c>
      <c r="B51" s="35"/>
      <c r="C51" s="85">
        <v>96940185</v>
      </c>
      <c r="D51" s="205">
        <v>96835822</v>
      </c>
      <c r="F51" s="116"/>
      <c r="G51" s="116"/>
    </row>
    <row r="52" spans="1:7" ht="15.75" thickBot="1">
      <c r="A52" s="11" t="s">
        <v>31</v>
      </c>
      <c r="B52" s="35"/>
      <c r="C52" s="85">
        <f>C49+C51</f>
        <v>965362532</v>
      </c>
      <c r="D52" s="86">
        <f>D49+D51</f>
        <v>854846372</v>
      </c>
      <c r="F52" s="116"/>
      <c r="G52" s="116"/>
    </row>
    <row r="53" spans="1:7">
      <c r="A53" s="25" t="s">
        <v>0</v>
      </c>
      <c r="B53" s="23"/>
      <c r="C53" s="25"/>
      <c r="D53" s="13"/>
      <c r="F53" s="116"/>
      <c r="G53" s="116"/>
    </row>
    <row r="54" spans="1:7">
      <c r="A54" s="25" t="s">
        <v>32</v>
      </c>
      <c r="B54" s="23"/>
      <c r="C54" s="25"/>
      <c r="D54" s="13"/>
      <c r="F54" s="116"/>
      <c r="G54" s="116"/>
    </row>
    <row r="55" spans="1:7">
      <c r="A55" s="67" t="s">
        <v>149</v>
      </c>
      <c r="B55" s="21">
        <v>15</v>
      </c>
      <c r="C55" s="123">
        <v>150591552</v>
      </c>
      <c r="D55" s="195">
        <v>143237165</v>
      </c>
      <c r="F55" s="116"/>
      <c r="G55" s="116"/>
    </row>
    <row r="56" spans="1:7">
      <c r="A56" s="67" t="s">
        <v>150</v>
      </c>
      <c r="B56" s="21">
        <v>16</v>
      </c>
      <c r="C56" s="123">
        <v>49548760</v>
      </c>
      <c r="D56" s="195">
        <v>47051485</v>
      </c>
      <c r="F56" s="116"/>
      <c r="G56" s="116"/>
    </row>
    <row r="57" spans="1:7">
      <c r="A57" s="67" t="s">
        <v>35</v>
      </c>
      <c r="B57" s="21"/>
      <c r="C57" s="123">
        <v>10566280</v>
      </c>
      <c r="D57" s="195">
        <v>15228294</v>
      </c>
      <c r="F57" s="116"/>
      <c r="G57" s="116"/>
    </row>
    <row r="58" spans="1:7">
      <c r="A58" s="67" t="s">
        <v>36</v>
      </c>
      <c r="B58" s="21"/>
      <c r="C58" s="123">
        <v>814868</v>
      </c>
      <c r="D58" s="195">
        <v>814868</v>
      </c>
      <c r="F58" s="116"/>
      <c r="G58" s="116"/>
    </row>
    <row r="59" spans="1:7">
      <c r="A59" s="67" t="s">
        <v>151</v>
      </c>
      <c r="B59" s="21">
        <v>17</v>
      </c>
      <c r="C59" s="123">
        <v>9246888</v>
      </c>
      <c r="D59" s="195">
        <v>9205440</v>
      </c>
      <c r="F59" s="116"/>
      <c r="G59" s="116"/>
    </row>
    <row r="60" spans="1:7">
      <c r="A60" s="67" t="s">
        <v>152</v>
      </c>
      <c r="B60" s="21">
        <v>21</v>
      </c>
      <c r="C60" s="123">
        <v>25300574</v>
      </c>
      <c r="D60" s="195">
        <v>27199654</v>
      </c>
      <c r="F60" s="116"/>
      <c r="G60" s="116"/>
    </row>
    <row r="61" spans="1:7">
      <c r="A61" s="67" t="s">
        <v>37</v>
      </c>
      <c r="B61" s="21"/>
      <c r="C61" s="123">
        <v>5478735</v>
      </c>
      <c r="D61" s="195">
        <v>5013452</v>
      </c>
      <c r="F61" s="116"/>
      <c r="G61" s="116"/>
    </row>
    <row r="62" spans="1:7">
      <c r="A62" s="206" t="s">
        <v>34</v>
      </c>
      <c r="B62" s="21"/>
      <c r="C62" s="172">
        <v>82836759</v>
      </c>
      <c r="D62" s="195">
        <v>64433388</v>
      </c>
      <c r="F62" s="116"/>
      <c r="G62" s="116"/>
    </row>
    <row r="63" spans="1:7" ht="15.75" thickBot="1">
      <c r="A63" s="198" t="s">
        <v>33</v>
      </c>
      <c r="B63" s="21"/>
      <c r="C63" s="124">
        <v>2782914</v>
      </c>
      <c r="D63" s="199">
        <v>3753777</v>
      </c>
      <c r="F63" s="116"/>
      <c r="G63" s="116"/>
    </row>
    <row r="64" spans="1:7" ht="15.75" thickBot="1">
      <c r="A64" s="24" t="s">
        <v>38</v>
      </c>
      <c r="B64" s="32"/>
      <c r="C64" s="83">
        <f>SUM(C55:C63)</f>
        <v>337167330</v>
      </c>
      <c r="D64" s="82">
        <f>SUM(D55:D63)</f>
        <v>315937523</v>
      </c>
      <c r="F64" s="116"/>
      <c r="G64" s="116"/>
    </row>
    <row r="65" spans="1:7">
      <c r="A65" s="33" t="s">
        <v>0</v>
      </c>
      <c r="B65" s="32"/>
      <c r="C65" s="24"/>
      <c r="D65" s="33"/>
      <c r="F65" s="116"/>
      <c r="G65" s="116"/>
    </row>
    <row r="66" spans="1:7">
      <c r="A66" s="25" t="s">
        <v>39</v>
      </c>
      <c r="B66" s="23"/>
      <c r="C66" s="25"/>
      <c r="D66" s="13"/>
      <c r="F66" s="116"/>
      <c r="G66" s="116"/>
    </row>
    <row r="67" spans="1:7">
      <c r="A67" s="206" t="s">
        <v>153</v>
      </c>
      <c r="B67" s="21">
        <v>15</v>
      </c>
      <c r="C67" s="83">
        <v>97054358</v>
      </c>
      <c r="D67" s="195">
        <v>152981863</v>
      </c>
      <c r="F67" s="116"/>
      <c r="G67" s="116"/>
    </row>
    <row r="68" spans="1:7">
      <c r="A68" s="206" t="s">
        <v>150</v>
      </c>
      <c r="B68" s="21">
        <v>16</v>
      </c>
      <c r="C68" s="83">
        <v>6435009</v>
      </c>
      <c r="D68" s="195">
        <v>5619512</v>
      </c>
      <c r="F68" s="116"/>
      <c r="G68" s="116"/>
    </row>
    <row r="69" spans="1:7">
      <c r="A69" s="67" t="s">
        <v>35</v>
      </c>
      <c r="B69" s="21"/>
      <c r="C69" s="83">
        <v>1185627</v>
      </c>
      <c r="D69" s="195">
        <v>1273902</v>
      </c>
      <c r="F69" s="116"/>
      <c r="G69" s="116"/>
    </row>
    <row r="70" spans="1:7">
      <c r="A70" s="206" t="s">
        <v>41</v>
      </c>
      <c r="B70" s="21"/>
      <c r="C70" s="83">
        <v>58523372</v>
      </c>
      <c r="D70" s="195">
        <v>82949540</v>
      </c>
      <c r="F70" s="116"/>
      <c r="G70" s="116"/>
    </row>
    <row r="71" spans="1:7">
      <c r="A71" s="206" t="s">
        <v>154</v>
      </c>
      <c r="B71" s="21"/>
      <c r="C71" s="211" t="s">
        <v>156</v>
      </c>
      <c r="D71" s="196">
        <v>22803</v>
      </c>
      <c r="F71" s="116"/>
      <c r="G71" s="116"/>
    </row>
    <row r="72" spans="1:7">
      <c r="A72" s="206" t="s">
        <v>151</v>
      </c>
      <c r="B72" s="21">
        <v>19</v>
      </c>
      <c r="C72" s="83">
        <v>15701646</v>
      </c>
      <c r="D72" s="195">
        <v>17412585</v>
      </c>
      <c r="F72" s="116"/>
      <c r="G72" s="116"/>
    </row>
    <row r="73" spans="1:7">
      <c r="A73" s="67" t="s">
        <v>152</v>
      </c>
      <c r="B73" s="21">
        <v>21</v>
      </c>
      <c r="C73" s="83">
        <v>7596319</v>
      </c>
      <c r="D73" s="195">
        <v>7596319</v>
      </c>
      <c r="F73" s="116"/>
      <c r="G73" s="116"/>
    </row>
    <row r="74" spans="1:7">
      <c r="A74" s="206" t="s">
        <v>42</v>
      </c>
      <c r="B74" s="21">
        <v>20</v>
      </c>
      <c r="C74" s="83">
        <v>19431983</v>
      </c>
      <c r="D74" s="195">
        <v>8690603</v>
      </c>
      <c r="F74" s="116"/>
      <c r="G74" s="116"/>
    </row>
    <row r="75" spans="1:7" ht="15.75" thickBot="1">
      <c r="A75" s="207" t="s">
        <v>40</v>
      </c>
      <c r="B75" s="22">
        <v>18</v>
      </c>
      <c r="C75" s="85">
        <v>21493267</v>
      </c>
      <c r="D75" s="199">
        <v>28603255</v>
      </c>
      <c r="F75" s="116"/>
      <c r="G75" s="116"/>
    </row>
    <row r="76" spans="1:7">
      <c r="A76" s="208"/>
      <c r="B76" s="174"/>
      <c r="C76" s="189">
        <f>SUM(C67:C75)</f>
        <v>227421581</v>
      </c>
      <c r="D76" s="209">
        <f>SUM(D67:D75)</f>
        <v>305150382</v>
      </c>
      <c r="F76" s="116"/>
      <c r="G76" s="116"/>
    </row>
    <row r="77" spans="1:7" ht="24.75" thickBot="1">
      <c r="A77" s="207" t="s">
        <v>155</v>
      </c>
      <c r="B77" s="22"/>
      <c r="C77" s="212" t="s">
        <v>156</v>
      </c>
      <c r="D77" s="213">
        <v>167486900</v>
      </c>
      <c r="F77" s="116"/>
      <c r="G77" s="116"/>
    </row>
    <row r="78" spans="1:7" ht="15.75" thickBot="1">
      <c r="A78" s="11" t="s">
        <v>43</v>
      </c>
      <c r="B78" s="22"/>
      <c r="C78" s="85">
        <f>SUM(C67:C75)</f>
        <v>227421581</v>
      </c>
      <c r="D78" s="86">
        <f>SUM(D76+D77)</f>
        <v>472637282</v>
      </c>
      <c r="F78" s="116"/>
      <c r="G78" s="116"/>
    </row>
    <row r="79" spans="1:7" ht="15.75" thickBot="1">
      <c r="A79" s="11" t="s">
        <v>44</v>
      </c>
      <c r="B79" s="22"/>
      <c r="C79" s="85">
        <f>C64+C78</f>
        <v>564588911</v>
      </c>
      <c r="D79" s="86">
        <f>D64+D78</f>
        <v>788574805</v>
      </c>
      <c r="F79" s="116"/>
      <c r="G79" s="116"/>
    </row>
    <row r="80" spans="1:7" ht="15.75" thickBot="1">
      <c r="A80" s="8" t="s">
        <v>96</v>
      </c>
      <c r="B80" s="43"/>
      <c r="C80" s="89">
        <f>C52+C79</f>
        <v>1529951443</v>
      </c>
      <c r="D80" s="90">
        <f>D52+D79</f>
        <v>1643421177</v>
      </c>
      <c r="F80" s="116"/>
      <c r="G80" s="116"/>
    </row>
    <row r="81" spans="1:7" ht="15.75" thickTop="1">
      <c r="F81" s="116"/>
      <c r="G81" s="116"/>
    </row>
    <row r="82" spans="1:7">
      <c r="F82" s="116"/>
      <c r="G82" s="116"/>
    </row>
    <row r="83" spans="1:7" ht="29.25" customHeight="1" thickBot="1">
      <c r="A83" s="227" t="s">
        <v>157</v>
      </c>
      <c r="B83" s="227"/>
      <c r="C83" s="228"/>
      <c r="D83" s="228"/>
    </row>
    <row r="84" spans="1:7">
      <c r="A84" s="227"/>
      <c r="B84" s="227"/>
      <c r="C84" s="229" t="s">
        <v>158</v>
      </c>
      <c r="D84" s="229"/>
    </row>
    <row r="85" spans="1:7">
      <c r="A85" s="227" t="s">
        <v>0</v>
      </c>
      <c r="B85" s="227"/>
      <c r="C85" s="227"/>
      <c r="D85" s="227"/>
    </row>
    <row r="86" spans="1:7" ht="15.75" thickBot="1">
      <c r="A86" s="227" t="s">
        <v>159</v>
      </c>
      <c r="B86" s="227"/>
      <c r="C86" s="228"/>
      <c r="D86" s="228"/>
    </row>
    <row r="87" spans="1:7">
      <c r="A87" s="227"/>
      <c r="B87" s="227"/>
      <c r="C87" s="229" t="s">
        <v>160</v>
      </c>
      <c r="D87" s="229"/>
    </row>
    <row r="88" spans="1:7">
      <c r="A88" s="194"/>
      <c r="B88" s="194"/>
      <c r="C88" s="194"/>
      <c r="D88" s="194"/>
    </row>
    <row r="89" spans="1:7" ht="15.75" thickBot="1">
      <c r="A89" s="227" t="s">
        <v>117</v>
      </c>
      <c r="B89" s="227"/>
      <c r="C89" s="228"/>
      <c r="D89" s="228"/>
    </row>
    <row r="90" spans="1:7">
      <c r="A90" s="227"/>
      <c r="B90" s="227"/>
      <c r="C90" s="229" t="s">
        <v>148</v>
      </c>
      <c r="D90" s="229"/>
    </row>
  </sheetData>
  <mergeCells count="16">
    <mergeCell ref="B1:D1"/>
    <mergeCell ref="A3:D3"/>
    <mergeCell ref="A89:B89"/>
    <mergeCell ref="C89:D89"/>
    <mergeCell ref="A90:B90"/>
    <mergeCell ref="C90:D90"/>
    <mergeCell ref="A86:B86"/>
    <mergeCell ref="C86:D86"/>
    <mergeCell ref="A83:B83"/>
    <mergeCell ref="C83:D83"/>
    <mergeCell ref="A84:B84"/>
    <mergeCell ref="C84:D84"/>
    <mergeCell ref="A85:B85"/>
    <mergeCell ref="C85:D85"/>
    <mergeCell ref="A87:B87"/>
    <mergeCell ref="C87:D87"/>
  </mergeCells>
  <pageMargins left="0.70866141732283472" right="0.70866141732283472" top="0.74803149606299213" bottom="0.74803149606299213" header="0.31496062992125984" footer="0.31496062992125984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8"/>
  <sheetViews>
    <sheetView zoomScaleNormal="100" zoomScaleSheetLayoutView="100" workbookViewId="0">
      <pane xSplit="1" ySplit="9" topLeftCell="B49" activePane="bottomRight" state="frozen"/>
      <selection pane="topRight" activeCell="B1" sqref="B1"/>
      <selection pane="bottomLeft" activeCell="A10" sqref="A10"/>
      <selection pane="bottomRight" activeCell="M58" sqref="M58"/>
    </sheetView>
  </sheetViews>
  <sheetFormatPr defaultRowHeight="15"/>
  <cols>
    <col min="1" max="1" width="54.42578125" style="9" customWidth="1"/>
    <col min="2" max="2" width="9.7109375" bestFit="1" customWidth="1"/>
    <col min="3" max="4" width="18.28515625" customWidth="1"/>
    <col min="6" max="6" width="0.28515625" customWidth="1"/>
  </cols>
  <sheetData>
    <row r="1" spans="1:4" ht="30" customHeight="1">
      <c r="A1" s="16" t="s">
        <v>1</v>
      </c>
      <c r="B1" s="122"/>
      <c r="C1" s="225"/>
      <c r="D1" s="225"/>
    </row>
    <row r="2" spans="1:4">
      <c r="A2" s="1"/>
      <c r="B2" s="2"/>
    </row>
    <row r="3" spans="1:4" ht="15.75" customHeight="1">
      <c r="A3" s="232" t="s">
        <v>91</v>
      </c>
      <c r="B3" s="232"/>
      <c r="C3" s="232"/>
      <c r="D3" s="232"/>
    </row>
    <row r="4" spans="1:4" ht="15.75" customHeight="1">
      <c r="A4" s="232"/>
      <c r="B4" s="232"/>
      <c r="C4" s="232"/>
      <c r="D4" s="232"/>
    </row>
    <row r="5" spans="1:4" ht="24.75" customHeight="1">
      <c r="A5" s="1" t="s">
        <v>140</v>
      </c>
    </row>
    <row r="8" spans="1:4" ht="19.5" customHeight="1" thickBot="1">
      <c r="A8" s="100"/>
      <c r="B8" s="101"/>
      <c r="C8" s="230"/>
      <c r="D8" s="230"/>
    </row>
    <row r="9" spans="1:4" ht="28.5" customHeight="1" thickBot="1">
      <c r="A9" s="38" t="s">
        <v>102</v>
      </c>
      <c r="B9" s="55" t="s">
        <v>2</v>
      </c>
      <c r="C9" s="45" t="s">
        <v>141</v>
      </c>
      <c r="D9" s="45" t="s">
        <v>133</v>
      </c>
    </row>
    <row r="10" spans="1:4" ht="17.25" customHeight="1">
      <c r="A10" s="121"/>
      <c r="B10" s="101"/>
    </row>
    <row r="11" spans="1:4">
      <c r="A11" s="48" t="s">
        <v>113</v>
      </c>
      <c r="B11" s="47">
        <v>22</v>
      </c>
      <c r="C11" s="94">
        <v>134033629</v>
      </c>
      <c r="D11" s="95">
        <v>117531039</v>
      </c>
    </row>
    <row r="12" spans="1:4">
      <c r="A12" s="163" t="s">
        <v>127</v>
      </c>
      <c r="B12" s="162">
        <v>23</v>
      </c>
      <c r="C12" s="94">
        <v>1986824</v>
      </c>
      <c r="D12" s="95">
        <v>0</v>
      </c>
    </row>
    <row r="13" spans="1:4" ht="18" customHeight="1" thickBot="1">
      <c r="A13" s="164" t="s">
        <v>119</v>
      </c>
      <c r="B13" s="51">
        <v>21</v>
      </c>
      <c r="C13" s="143">
        <v>1899080</v>
      </c>
      <c r="D13" s="144">
        <v>1926207</v>
      </c>
    </row>
    <row r="14" spans="1:4">
      <c r="A14" s="48"/>
      <c r="B14" s="49"/>
      <c r="C14" s="94">
        <f>C11+C13+C12</f>
        <v>137919533</v>
      </c>
      <c r="D14" s="95">
        <f>D11+D13+D12</f>
        <v>119457246</v>
      </c>
    </row>
    <row r="15" spans="1:4">
      <c r="A15" s="163"/>
      <c r="B15" s="49"/>
      <c r="C15" s="94"/>
      <c r="D15" s="95"/>
    </row>
    <row r="16" spans="1:4" ht="15.75" thickBot="1">
      <c r="A16" s="50" t="s">
        <v>45</v>
      </c>
      <c r="B16" s="51">
        <v>24</v>
      </c>
      <c r="C16" s="143">
        <v>-106767322</v>
      </c>
      <c r="D16" s="144">
        <v>-90524862</v>
      </c>
    </row>
    <row r="17" spans="1:4">
      <c r="A17" s="46" t="s">
        <v>46</v>
      </c>
      <c r="B17" s="53"/>
      <c r="C17" s="94">
        <f>C14+C16</f>
        <v>31152211</v>
      </c>
      <c r="D17" s="95">
        <f>D14+D16</f>
        <v>28932384</v>
      </c>
    </row>
    <row r="18" spans="1:4">
      <c r="A18" s="48" t="s">
        <v>0</v>
      </c>
      <c r="B18" s="49"/>
      <c r="C18" s="145"/>
      <c r="D18" s="142"/>
    </row>
    <row r="19" spans="1:4">
      <c r="A19" s="48" t="s">
        <v>47</v>
      </c>
      <c r="B19" s="49"/>
      <c r="C19" s="94">
        <v>-9214313</v>
      </c>
      <c r="D19" s="95">
        <v>-8412410</v>
      </c>
    </row>
    <row r="20" spans="1:4">
      <c r="A20" s="48" t="s">
        <v>48</v>
      </c>
      <c r="B20" s="49">
        <v>30</v>
      </c>
      <c r="C20" s="94">
        <v>-25821363</v>
      </c>
      <c r="D20" s="95">
        <v>-894949</v>
      </c>
    </row>
    <row r="21" spans="1:4" ht="23.25">
      <c r="A21" s="139" t="s">
        <v>176</v>
      </c>
      <c r="B21" s="49">
        <v>30</v>
      </c>
      <c r="C21" s="176">
        <v>-145399</v>
      </c>
      <c r="D21" s="95">
        <v>6723</v>
      </c>
    </row>
    <row r="22" spans="1:4">
      <c r="A22" s="48" t="s">
        <v>49</v>
      </c>
      <c r="B22" s="49"/>
      <c r="C22" s="94">
        <v>-1664521</v>
      </c>
      <c r="D22" s="95">
        <v>-1710497</v>
      </c>
    </row>
    <row r="23" spans="1:4">
      <c r="A23" s="140" t="s">
        <v>169</v>
      </c>
      <c r="B23" s="92"/>
      <c r="C23" s="94">
        <v>-62031</v>
      </c>
      <c r="D23" s="95">
        <v>-32704</v>
      </c>
    </row>
    <row r="24" spans="1:4">
      <c r="A24" s="140" t="s">
        <v>104</v>
      </c>
      <c r="B24" s="92">
        <v>26</v>
      </c>
      <c r="C24" s="94">
        <v>163486547</v>
      </c>
      <c r="D24" s="95">
        <v>833557</v>
      </c>
    </row>
    <row r="25" spans="1:4" ht="15.75" thickBot="1">
      <c r="A25" s="141" t="s">
        <v>105</v>
      </c>
      <c r="B25" s="51">
        <v>26</v>
      </c>
      <c r="C25" s="177">
        <v>-71416</v>
      </c>
      <c r="D25" s="144">
        <v>1378009</v>
      </c>
    </row>
    <row r="26" spans="1:4">
      <c r="A26" s="46" t="s">
        <v>50</v>
      </c>
      <c r="B26" s="53"/>
      <c r="C26" s="176">
        <f>SUM(C17:C25)</f>
        <v>157659715</v>
      </c>
      <c r="D26" s="95">
        <f>SUM(D17:D25)</f>
        <v>20100113</v>
      </c>
    </row>
    <row r="27" spans="1:4">
      <c r="A27" s="48" t="s">
        <v>0</v>
      </c>
      <c r="B27" s="49"/>
      <c r="C27" s="142"/>
      <c r="D27" s="142"/>
    </row>
    <row r="28" spans="1:4">
      <c r="A28" s="163" t="s">
        <v>161</v>
      </c>
      <c r="B28" s="49"/>
      <c r="C28" s="146">
        <v>-70745</v>
      </c>
      <c r="D28" s="147">
        <v>0</v>
      </c>
    </row>
    <row r="29" spans="1:4">
      <c r="A29" s="48" t="s">
        <v>51</v>
      </c>
      <c r="B29" s="49">
        <v>25</v>
      </c>
      <c r="C29" s="146">
        <v>-12714614</v>
      </c>
      <c r="D29" s="147">
        <v>-9215566</v>
      </c>
    </row>
    <row r="30" spans="1:4">
      <c r="A30" s="48" t="s">
        <v>52</v>
      </c>
      <c r="B30" s="49">
        <v>25</v>
      </c>
      <c r="C30" s="146">
        <v>7513899</v>
      </c>
      <c r="D30" s="147">
        <v>1158211</v>
      </c>
    </row>
    <row r="31" spans="1:4" ht="15.75" thickBot="1">
      <c r="A31" s="50" t="s">
        <v>177</v>
      </c>
      <c r="B31" s="51"/>
      <c r="C31" s="146">
        <v>-19240879</v>
      </c>
      <c r="D31" s="147">
        <v>-1093346</v>
      </c>
    </row>
    <row r="32" spans="1:4" ht="22.5">
      <c r="A32" s="46" t="s">
        <v>178</v>
      </c>
      <c r="B32" s="53"/>
      <c r="C32" s="148">
        <f>SUM(C26:C31)</f>
        <v>133147376</v>
      </c>
      <c r="D32" s="149">
        <f>SUM(D26:D31)</f>
        <v>10949412</v>
      </c>
    </row>
    <row r="33" spans="1:4">
      <c r="A33" s="48" t="s">
        <v>0</v>
      </c>
      <c r="B33" s="49"/>
      <c r="C33" s="150"/>
      <c r="D33" s="150"/>
    </row>
    <row r="34" spans="1:4" ht="15.75" thickBot="1">
      <c r="A34" s="50" t="s">
        <v>53</v>
      </c>
      <c r="B34" s="51">
        <v>27</v>
      </c>
      <c r="C34" s="151">
        <v>-26149750</v>
      </c>
      <c r="D34" s="152">
        <v>-924200</v>
      </c>
    </row>
    <row r="35" spans="1:4" ht="15.75" thickBot="1">
      <c r="A35" s="56" t="s">
        <v>179</v>
      </c>
      <c r="B35" s="97"/>
      <c r="C35" s="153">
        <f>SUM(C32:C34)</f>
        <v>106997626</v>
      </c>
      <c r="D35" s="154">
        <f>SUM(D32+D34)</f>
        <v>10025212</v>
      </c>
    </row>
    <row r="36" spans="1:4">
      <c r="A36" s="156"/>
      <c r="B36" s="157"/>
      <c r="C36" s="158"/>
      <c r="D36" s="159"/>
    </row>
    <row r="37" spans="1:4">
      <c r="A37" s="161" t="s">
        <v>162</v>
      </c>
      <c r="B37" s="162"/>
      <c r="C37" s="166"/>
      <c r="D37" s="167"/>
    </row>
    <row r="38" spans="1:4" ht="22.5">
      <c r="A38" s="163" t="s">
        <v>180</v>
      </c>
      <c r="B38" s="162"/>
      <c r="C38" s="166">
        <v>0</v>
      </c>
      <c r="D38" s="167">
        <v>15534646</v>
      </c>
    </row>
    <row r="39" spans="1:4" ht="15.75" thickBot="1">
      <c r="A39" s="52" t="s">
        <v>165</v>
      </c>
      <c r="B39" s="165"/>
      <c r="C39" s="160">
        <f>SUM(C35)</f>
        <v>106997626</v>
      </c>
      <c r="D39" s="168">
        <f>D35+D38</f>
        <v>25559858</v>
      </c>
    </row>
    <row r="40" spans="1:4">
      <c r="A40" s="46"/>
      <c r="B40" s="47"/>
      <c r="C40" s="150"/>
      <c r="D40" s="150"/>
    </row>
    <row r="41" spans="1:4">
      <c r="A41" s="46" t="s">
        <v>128</v>
      </c>
      <c r="B41" s="47"/>
      <c r="C41" s="150"/>
      <c r="D41" s="150"/>
    </row>
    <row r="42" spans="1:4" ht="33.75">
      <c r="A42" s="44" t="s">
        <v>131</v>
      </c>
      <c r="B42" s="47"/>
      <c r="C42" s="150"/>
      <c r="D42" s="150"/>
    </row>
    <row r="43" spans="1:4" ht="23.25" thickBot="1">
      <c r="A43" s="50" t="s">
        <v>55</v>
      </c>
      <c r="B43" s="54"/>
      <c r="C43" s="151">
        <v>52644</v>
      </c>
      <c r="D43" s="152">
        <v>-1645</v>
      </c>
    </row>
    <row r="44" spans="1:4" ht="34.5" thickBot="1">
      <c r="A44" s="56" t="s">
        <v>129</v>
      </c>
      <c r="B44" s="57"/>
      <c r="C44" s="153">
        <f>SUM(C43)</f>
        <v>52644</v>
      </c>
      <c r="D44" s="154">
        <f>SUM(D43)</f>
        <v>-1645</v>
      </c>
    </row>
    <row r="45" spans="1:4">
      <c r="A45" s="44" t="s">
        <v>0</v>
      </c>
      <c r="B45" s="47"/>
      <c r="C45" s="150"/>
      <c r="D45" s="150"/>
    </row>
    <row r="46" spans="1:4" ht="33.75">
      <c r="A46" s="44" t="s">
        <v>124</v>
      </c>
      <c r="B46" s="59"/>
      <c r="C46" s="150"/>
      <c r="D46" s="150"/>
    </row>
    <row r="47" spans="1:4">
      <c r="A47" s="91" t="s">
        <v>181</v>
      </c>
      <c r="B47" s="214"/>
      <c r="C47" s="158">
        <v>3015968</v>
      </c>
      <c r="D47" s="159">
        <v>493700</v>
      </c>
    </row>
    <row r="48" spans="1:4" ht="15.75" thickBot="1">
      <c r="A48" s="164" t="s">
        <v>163</v>
      </c>
      <c r="B48" s="35"/>
      <c r="C48" s="151">
        <v>449922</v>
      </c>
      <c r="D48" s="152">
        <v>-79367</v>
      </c>
    </row>
    <row r="49" spans="1:7" ht="34.5" thickBot="1">
      <c r="A49" s="52" t="s">
        <v>182</v>
      </c>
      <c r="B49" s="58"/>
      <c r="C49" s="151">
        <f>SUM(C47+C48)</f>
        <v>3465890</v>
      </c>
      <c r="D49" s="151">
        <f>SUM(D47+D48)</f>
        <v>414333</v>
      </c>
    </row>
    <row r="50" spans="1:7" ht="23.25" thickBot="1">
      <c r="A50" s="56" t="s">
        <v>183</v>
      </c>
      <c r="B50" s="57"/>
      <c r="C50" s="178">
        <f>SUM(C44+C49)</f>
        <v>3518534</v>
      </c>
      <c r="D50" s="187">
        <f>SUM(D44+D49)</f>
        <v>412688</v>
      </c>
    </row>
    <row r="51" spans="1:7" ht="23.25" thickBot="1">
      <c r="A51" s="52" t="s">
        <v>97</v>
      </c>
      <c r="B51" s="54"/>
      <c r="C51" s="179">
        <f>C35+C50</f>
        <v>110516160</v>
      </c>
      <c r="D51" s="188">
        <f>D39+D50</f>
        <v>25972546</v>
      </c>
      <c r="G51" s="217"/>
    </row>
    <row r="52" spans="1:7">
      <c r="A52" s="46" t="s">
        <v>0</v>
      </c>
      <c r="B52" s="47"/>
      <c r="C52" s="150"/>
      <c r="D52" s="150"/>
      <c r="G52" s="217"/>
    </row>
    <row r="53" spans="1:7">
      <c r="A53" s="46" t="s">
        <v>56</v>
      </c>
      <c r="B53" s="47"/>
      <c r="C53" s="150"/>
      <c r="D53" s="150"/>
    </row>
    <row r="54" spans="1:7">
      <c r="A54" s="48" t="s">
        <v>54</v>
      </c>
      <c r="B54" s="47"/>
      <c r="C54" s="129">
        <v>106893263</v>
      </c>
      <c r="D54" s="147">
        <v>24671939</v>
      </c>
    </row>
    <row r="55" spans="1:7" ht="15.75" thickBot="1">
      <c r="A55" s="50" t="s">
        <v>30</v>
      </c>
      <c r="B55" s="58"/>
      <c r="C55" s="125">
        <v>104363</v>
      </c>
      <c r="D55" s="126">
        <v>887919</v>
      </c>
    </row>
    <row r="56" spans="1:7" ht="15.75" thickBot="1">
      <c r="A56" s="50"/>
      <c r="B56" s="54"/>
      <c r="C56" s="127">
        <f>SUM(C54:C55)</f>
        <v>106997626</v>
      </c>
      <c r="D56" s="128">
        <f t="shared" ref="D56" si="0">SUM(D54:D55)</f>
        <v>25559858</v>
      </c>
    </row>
    <row r="57" spans="1:7">
      <c r="A57" s="91"/>
      <c r="B57" s="96"/>
      <c r="C57" s="129"/>
      <c r="D57" s="136"/>
    </row>
    <row r="58" spans="1:7">
      <c r="A58" s="91" t="s">
        <v>184</v>
      </c>
      <c r="B58" s="96"/>
      <c r="C58" s="129">
        <v>110411797</v>
      </c>
      <c r="D58" s="136">
        <v>25084627</v>
      </c>
    </row>
    <row r="59" spans="1:7" ht="15.75" thickBot="1">
      <c r="A59" s="164" t="s">
        <v>185</v>
      </c>
      <c r="B59" s="165"/>
      <c r="C59" s="127">
        <v>104363</v>
      </c>
      <c r="D59" s="128">
        <v>887919</v>
      </c>
    </row>
    <row r="60" spans="1:7" ht="15.75" thickBot="1">
      <c r="A60" s="220" t="s">
        <v>30</v>
      </c>
      <c r="B60" s="57"/>
      <c r="C60" s="221">
        <f>SUM(C58:C59)</f>
        <v>110516160</v>
      </c>
      <c r="D60" s="222">
        <f>SUM(D58:D59)</f>
        <v>25972546</v>
      </c>
    </row>
    <row r="61" spans="1:7">
      <c r="A61" s="91"/>
      <c r="B61" s="96"/>
      <c r="C61" s="129"/>
      <c r="D61" s="136"/>
    </row>
    <row r="62" spans="1:7">
      <c r="A62" s="46" t="s">
        <v>57</v>
      </c>
      <c r="B62" s="47"/>
      <c r="C62" s="130"/>
      <c r="D62" s="131"/>
    </row>
    <row r="63" spans="1:7" ht="38.25" customHeight="1" thickBot="1">
      <c r="A63" s="191" t="s">
        <v>186</v>
      </c>
      <c r="B63" s="165">
        <v>14</v>
      </c>
      <c r="C63" s="223">
        <v>9715.36</v>
      </c>
      <c r="D63" s="224">
        <v>2243.96</v>
      </c>
    </row>
    <row r="64" spans="1:7" ht="35.25" thickBot="1">
      <c r="A64" s="215" t="s">
        <v>187</v>
      </c>
      <c r="B64" s="57">
        <v>14</v>
      </c>
      <c r="C64" s="216" t="s">
        <v>156</v>
      </c>
      <c r="D64" s="216">
        <v>1411.62</v>
      </c>
    </row>
    <row r="65" spans="1:6" ht="35.25" thickBot="1">
      <c r="A65" s="191" t="s">
        <v>188</v>
      </c>
      <c r="B65" s="165">
        <v>14</v>
      </c>
      <c r="C65" s="218">
        <v>9715.36</v>
      </c>
      <c r="D65" s="218">
        <v>832.34</v>
      </c>
    </row>
    <row r="66" spans="1:6" ht="30.75" customHeight="1">
      <c r="A66" s="231"/>
      <c r="B66" s="231"/>
    </row>
    <row r="68" spans="1:6" ht="31.5" customHeight="1" thickBot="1">
      <c r="A68" s="227" t="s">
        <v>157</v>
      </c>
      <c r="B68" s="227"/>
      <c r="C68" s="228"/>
      <c r="D68" s="228"/>
    </row>
    <row r="69" spans="1:6" ht="17.25" customHeight="1">
      <c r="A69" s="227"/>
      <c r="B69" s="227"/>
      <c r="C69" s="229" t="s">
        <v>158</v>
      </c>
      <c r="D69" s="229"/>
    </row>
    <row r="70" spans="1:6">
      <c r="A70" s="227" t="s">
        <v>0</v>
      </c>
      <c r="B70" s="227"/>
      <c r="C70" s="227"/>
      <c r="D70" s="227"/>
    </row>
    <row r="71" spans="1:6" ht="15.75" thickBot="1">
      <c r="A71" s="227" t="s">
        <v>159</v>
      </c>
      <c r="B71" s="227"/>
      <c r="C71" s="228"/>
      <c r="D71" s="228"/>
    </row>
    <row r="72" spans="1:6">
      <c r="A72" s="227"/>
      <c r="B72" s="227"/>
      <c r="C72" s="229" t="s">
        <v>160</v>
      </c>
      <c r="D72" s="229"/>
      <c r="F72" s="84"/>
    </row>
    <row r="73" spans="1:6">
      <c r="A73" s="194"/>
      <c r="B73" s="194"/>
      <c r="C73" s="194"/>
      <c r="D73" s="194"/>
    </row>
    <row r="74" spans="1:6" ht="15.75" thickBot="1">
      <c r="A74" s="227" t="s">
        <v>117</v>
      </c>
      <c r="B74" s="227"/>
      <c r="C74" s="228"/>
      <c r="D74" s="228"/>
    </row>
    <row r="75" spans="1:6">
      <c r="A75" s="227"/>
      <c r="B75" s="227"/>
      <c r="C75" s="229" t="s">
        <v>148</v>
      </c>
      <c r="D75" s="229"/>
    </row>
    <row r="78" spans="1:6">
      <c r="C78" s="225"/>
      <c r="D78" s="225"/>
    </row>
  </sheetData>
  <mergeCells count="19">
    <mergeCell ref="C69:D69"/>
    <mergeCell ref="C71:D71"/>
    <mergeCell ref="C72:D72"/>
    <mergeCell ref="A75:B75"/>
    <mergeCell ref="C75:D75"/>
    <mergeCell ref="C78:D78"/>
    <mergeCell ref="C1:D1"/>
    <mergeCell ref="C70:D70"/>
    <mergeCell ref="C74:D74"/>
    <mergeCell ref="A74:B74"/>
    <mergeCell ref="A70:B70"/>
    <mergeCell ref="A71:B71"/>
    <mergeCell ref="A72:B72"/>
    <mergeCell ref="C8:D8"/>
    <mergeCell ref="A69:B69"/>
    <mergeCell ref="A66:B66"/>
    <mergeCell ref="A3:D4"/>
    <mergeCell ref="A68:B68"/>
    <mergeCell ref="C68:D68"/>
  </mergeCells>
  <pageMargins left="0.7" right="0.7" top="0.75" bottom="0.75" header="0.3" footer="0.3"/>
  <pageSetup paperSize="9"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6"/>
  <sheetViews>
    <sheetView zoomScaleNormal="100" workbookViewId="0">
      <selection activeCell="A45" sqref="A45"/>
    </sheetView>
  </sheetViews>
  <sheetFormatPr defaultRowHeight="15"/>
  <cols>
    <col min="1" max="1" width="56.42578125" customWidth="1"/>
    <col min="2" max="2" width="9.7109375" bestFit="1" customWidth="1"/>
    <col min="3" max="3" width="18.42578125" customWidth="1"/>
    <col min="4" max="4" width="19.28515625" customWidth="1"/>
    <col min="5" max="6" width="9.140625" customWidth="1"/>
  </cols>
  <sheetData>
    <row r="1" spans="1:4" ht="23.25" customHeight="1">
      <c r="A1" s="16" t="s">
        <v>1</v>
      </c>
      <c r="B1" s="2"/>
      <c r="C1" s="225" t="s">
        <v>90</v>
      </c>
      <c r="D1" s="225"/>
    </row>
    <row r="2" spans="1:4">
      <c r="A2" s="1"/>
      <c r="B2" s="2"/>
    </row>
    <row r="3" spans="1:4" ht="31.5" customHeight="1">
      <c r="A3" s="232" t="s">
        <v>92</v>
      </c>
      <c r="B3" s="232"/>
      <c r="C3" s="232"/>
      <c r="D3" s="232"/>
    </row>
    <row r="4" spans="1:4" ht="15.75">
      <c r="A4" s="3"/>
    </row>
    <row r="5" spans="1:4">
      <c r="A5" s="1" t="s">
        <v>140</v>
      </c>
    </row>
    <row r="6" spans="1:4" ht="26.25" customHeight="1">
      <c r="C6" s="233"/>
      <c r="D6" s="234"/>
    </row>
    <row r="7" spans="1:4" ht="30" customHeight="1" thickBot="1">
      <c r="A7" s="60" t="s">
        <v>106</v>
      </c>
      <c r="B7" s="18" t="s">
        <v>107</v>
      </c>
      <c r="C7" s="171" t="s">
        <v>138</v>
      </c>
      <c r="D7" s="170" t="s">
        <v>132</v>
      </c>
    </row>
    <row r="8" spans="1:4">
      <c r="A8" s="5" t="s">
        <v>0</v>
      </c>
      <c r="B8" s="26"/>
      <c r="C8" s="5"/>
      <c r="D8" s="4"/>
    </row>
    <row r="9" spans="1:4">
      <c r="A9" s="25" t="s">
        <v>58</v>
      </c>
      <c r="B9" s="23"/>
      <c r="C9" s="25"/>
      <c r="D9" s="13"/>
    </row>
    <row r="10" spans="1:4" ht="24">
      <c r="A10" s="13" t="s">
        <v>190</v>
      </c>
      <c r="B10" s="23"/>
      <c r="C10" s="83">
        <v>106997626</v>
      </c>
      <c r="D10" s="82">
        <v>10949412</v>
      </c>
    </row>
    <row r="11" spans="1:4" ht="24">
      <c r="A11" s="13" t="s">
        <v>164</v>
      </c>
      <c r="B11" s="23"/>
      <c r="C11" s="83">
        <v>0</v>
      </c>
      <c r="D11" s="82">
        <v>20226339</v>
      </c>
    </row>
    <row r="12" spans="1:4">
      <c r="A12" s="13"/>
      <c r="B12" s="23"/>
      <c r="C12" s="83"/>
      <c r="D12" s="82"/>
    </row>
    <row r="13" spans="1:4">
      <c r="A13" s="13" t="s">
        <v>0</v>
      </c>
      <c r="B13" s="23"/>
      <c r="C13" s="83"/>
      <c r="D13" s="82"/>
    </row>
    <row r="14" spans="1:4">
      <c r="A14" s="25" t="s">
        <v>59</v>
      </c>
      <c r="B14" s="23"/>
      <c r="C14" s="87"/>
      <c r="D14" s="88"/>
    </row>
    <row r="15" spans="1:4">
      <c r="A15" s="13" t="s">
        <v>98</v>
      </c>
      <c r="B15" s="23">
        <v>5.16</v>
      </c>
      <c r="C15" s="83">
        <v>18999642</v>
      </c>
      <c r="D15" s="82">
        <v>24135380</v>
      </c>
    </row>
    <row r="16" spans="1:4">
      <c r="A16" s="13" t="s">
        <v>60</v>
      </c>
      <c r="B16" s="23">
        <v>6</v>
      </c>
      <c r="C16" s="83">
        <v>7402603</v>
      </c>
      <c r="D16" s="82">
        <v>11567098</v>
      </c>
    </row>
    <row r="17" spans="1:4" ht="24.75">
      <c r="A17" s="103" t="s">
        <v>166</v>
      </c>
      <c r="B17" s="23">
        <v>30</v>
      </c>
      <c r="C17" s="83">
        <v>145399</v>
      </c>
      <c r="D17" s="82">
        <v>-7906</v>
      </c>
    </row>
    <row r="18" spans="1:4">
      <c r="A18" s="13" t="s">
        <v>48</v>
      </c>
      <c r="B18" s="23">
        <v>30</v>
      </c>
      <c r="C18" s="83">
        <v>25821363</v>
      </c>
      <c r="D18" s="82">
        <v>1018710</v>
      </c>
    </row>
    <row r="19" spans="1:4">
      <c r="A19" s="93" t="s">
        <v>167</v>
      </c>
      <c r="B19" s="23"/>
      <c r="C19" s="83">
        <v>19240879</v>
      </c>
      <c r="D19" s="82">
        <v>1116665</v>
      </c>
    </row>
    <row r="20" spans="1:4">
      <c r="A20" s="13" t="s">
        <v>61</v>
      </c>
      <c r="B20" s="23"/>
      <c r="C20" s="83">
        <v>-1256862</v>
      </c>
      <c r="D20" s="82">
        <v>930731</v>
      </c>
    </row>
    <row r="21" spans="1:4" ht="24">
      <c r="A21" s="13" t="s">
        <v>62</v>
      </c>
      <c r="B21" s="23"/>
      <c r="C21" s="211">
        <v>0</v>
      </c>
      <c r="D21" s="82">
        <v>447722</v>
      </c>
    </row>
    <row r="22" spans="1:4">
      <c r="A22" s="13" t="s">
        <v>168</v>
      </c>
      <c r="B22" s="23">
        <v>7</v>
      </c>
      <c r="C22" s="83">
        <v>70745</v>
      </c>
      <c r="D22" s="219">
        <v>0</v>
      </c>
    </row>
    <row r="23" spans="1:4">
      <c r="A23" s="13" t="s">
        <v>51</v>
      </c>
      <c r="B23" s="23">
        <v>25</v>
      </c>
      <c r="C23" s="83">
        <v>12714614</v>
      </c>
      <c r="D23" s="82">
        <v>13116039</v>
      </c>
    </row>
    <row r="24" spans="1:4">
      <c r="A24" s="13" t="s">
        <v>63</v>
      </c>
      <c r="B24" s="23">
        <v>25</v>
      </c>
      <c r="C24" s="83">
        <v>-7513899</v>
      </c>
      <c r="D24" s="82">
        <v>-1864631</v>
      </c>
    </row>
    <row r="25" spans="1:4">
      <c r="A25" s="13" t="s">
        <v>119</v>
      </c>
      <c r="B25" s="23">
        <v>21</v>
      </c>
      <c r="C25" s="83">
        <v>-1899080</v>
      </c>
      <c r="D25" s="82">
        <v>-3232697</v>
      </c>
    </row>
    <row r="26" spans="1:4" ht="15.75" thickBot="1">
      <c r="A26" s="13" t="s">
        <v>169</v>
      </c>
      <c r="B26" s="23"/>
      <c r="C26" s="85">
        <v>62031</v>
      </c>
      <c r="D26" s="86">
        <v>36932</v>
      </c>
    </row>
    <row r="27" spans="1:4" ht="24">
      <c r="A27" s="24" t="s">
        <v>64</v>
      </c>
      <c r="B27" s="61"/>
      <c r="C27" s="83">
        <f>SUM(C10:C26)</f>
        <v>180785061</v>
      </c>
      <c r="D27" s="82">
        <f>SUM(D10:D26)</f>
        <v>78439794</v>
      </c>
    </row>
    <row r="28" spans="1:4">
      <c r="A28" s="13"/>
      <c r="B28" s="23"/>
      <c r="C28" s="83"/>
      <c r="D28" s="82"/>
    </row>
    <row r="29" spans="1:4">
      <c r="A29" s="25" t="s">
        <v>65</v>
      </c>
      <c r="B29" s="23"/>
      <c r="C29" s="83"/>
      <c r="D29" s="82"/>
    </row>
    <row r="30" spans="1:4">
      <c r="A30" s="13" t="s">
        <v>66</v>
      </c>
      <c r="B30" s="23"/>
      <c r="C30" s="83">
        <v>-20727993</v>
      </c>
      <c r="D30" s="82">
        <v>-906620</v>
      </c>
    </row>
    <row r="31" spans="1:4">
      <c r="A31" s="13" t="s">
        <v>67</v>
      </c>
      <c r="B31" s="23"/>
      <c r="C31" s="83">
        <v>-1754242</v>
      </c>
      <c r="D31" s="82">
        <v>-3000708</v>
      </c>
    </row>
    <row r="32" spans="1:4">
      <c r="A32" s="13" t="s">
        <v>68</v>
      </c>
      <c r="B32" s="23"/>
      <c r="C32" s="83">
        <v>-134191224</v>
      </c>
      <c r="D32" s="82">
        <v>-698982</v>
      </c>
    </row>
    <row r="33" spans="1:4">
      <c r="A33" s="13" t="s">
        <v>69</v>
      </c>
      <c r="B33" s="23"/>
      <c r="C33" s="83">
        <v>22099</v>
      </c>
      <c r="D33" s="82">
        <v>1460035</v>
      </c>
    </row>
    <row r="34" spans="1:4">
      <c r="A34" s="13" t="s">
        <v>70</v>
      </c>
      <c r="B34" s="23"/>
      <c r="C34" s="83">
        <v>11020626</v>
      </c>
      <c r="D34" s="82">
        <v>-19699427</v>
      </c>
    </row>
    <row r="35" spans="1:4" ht="24">
      <c r="A35" s="13" t="s">
        <v>71</v>
      </c>
      <c r="B35" s="23"/>
      <c r="C35" s="83">
        <v>2245129</v>
      </c>
      <c r="D35" s="82">
        <v>11202</v>
      </c>
    </row>
    <row r="36" spans="1:4">
      <c r="A36" s="13" t="s">
        <v>72</v>
      </c>
      <c r="B36" s="23"/>
      <c r="C36" s="83">
        <v>-1436312</v>
      </c>
      <c r="D36" s="82">
        <v>-2283189</v>
      </c>
    </row>
    <row r="37" spans="1:4" ht="15.75" thickBot="1">
      <c r="A37" s="7" t="s">
        <v>73</v>
      </c>
      <c r="B37" s="35"/>
      <c r="C37" s="85">
        <v>4769378</v>
      </c>
      <c r="D37" s="86">
        <v>8896066</v>
      </c>
    </row>
    <row r="38" spans="1:4">
      <c r="A38" s="25" t="s">
        <v>74</v>
      </c>
      <c r="B38" s="23"/>
      <c r="C38" s="83">
        <f>SUM(C27:C37)</f>
        <v>40732522</v>
      </c>
      <c r="D38" s="82">
        <f>SUM(D27:D37)</f>
        <v>62218171</v>
      </c>
    </row>
    <row r="39" spans="1:4">
      <c r="A39" s="25" t="s">
        <v>0</v>
      </c>
      <c r="B39" s="23"/>
      <c r="C39" s="83"/>
      <c r="D39" s="82"/>
    </row>
    <row r="40" spans="1:4">
      <c r="A40" s="13" t="s">
        <v>75</v>
      </c>
      <c r="B40" s="23"/>
      <c r="C40" s="83">
        <v>-18557838</v>
      </c>
      <c r="D40" s="82">
        <v>-9608281</v>
      </c>
    </row>
    <row r="41" spans="1:4">
      <c r="A41" s="13" t="s">
        <v>76</v>
      </c>
      <c r="B41" s="23"/>
      <c r="C41" s="83">
        <v>-7279192</v>
      </c>
      <c r="D41" s="82">
        <v>-10317368</v>
      </c>
    </row>
    <row r="42" spans="1:4" ht="15.75" thickBot="1">
      <c r="A42" s="7" t="s">
        <v>77</v>
      </c>
      <c r="B42" s="35"/>
      <c r="C42" s="85">
        <v>2373451</v>
      </c>
      <c r="D42" s="86">
        <v>1209382</v>
      </c>
    </row>
    <row r="43" spans="1:4" ht="15.75" thickBot="1">
      <c r="A43" s="11" t="s">
        <v>130</v>
      </c>
      <c r="B43" s="35"/>
      <c r="C43" s="85">
        <f>SUM(C38:C42)</f>
        <v>17268943</v>
      </c>
      <c r="D43" s="65">
        <f>SUM(D38:D42)</f>
        <v>43501904</v>
      </c>
    </row>
    <row r="44" spans="1:4">
      <c r="C44" s="12"/>
      <c r="D44" s="193"/>
    </row>
    <row r="45" spans="1:4">
      <c r="A45" s="25" t="s">
        <v>78</v>
      </c>
      <c r="B45" s="23"/>
      <c r="C45" s="63"/>
      <c r="D45" s="64"/>
    </row>
    <row r="46" spans="1:4">
      <c r="A46" s="13" t="s">
        <v>79</v>
      </c>
      <c r="B46" s="23"/>
      <c r="C46" s="83">
        <v>-48703620</v>
      </c>
      <c r="D46" s="82">
        <v>-55377750</v>
      </c>
    </row>
    <row r="47" spans="1:4">
      <c r="A47" s="13" t="s">
        <v>80</v>
      </c>
      <c r="B47" s="23"/>
      <c r="C47" s="83">
        <v>-7460259</v>
      </c>
      <c r="D47" s="82">
        <v>-8773277</v>
      </c>
    </row>
    <row r="48" spans="1:4" ht="15.75" customHeight="1">
      <c r="A48" s="13" t="s">
        <v>120</v>
      </c>
      <c r="B48" s="104"/>
      <c r="C48" s="83">
        <v>27735</v>
      </c>
      <c r="D48" s="82">
        <v>38049</v>
      </c>
    </row>
    <row r="49" spans="1:4" ht="15.75" customHeight="1">
      <c r="A49" s="13" t="s">
        <v>170</v>
      </c>
      <c r="B49" s="104">
        <v>7</v>
      </c>
      <c r="C49" s="83">
        <v>0</v>
      </c>
      <c r="D49" s="82">
        <v>-424918</v>
      </c>
    </row>
    <row r="50" spans="1:4">
      <c r="A50" s="13" t="s">
        <v>114</v>
      </c>
      <c r="B50" s="104"/>
      <c r="C50" s="83">
        <v>-45095</v>
      </c>
      <c r="D50" s="82">
        <v>-96800</v>
      </c>
    </row>
    <row r="51" spans="1:4" ht="15.75" customHeight="1">
      <c r="A51" s="13" t="s">
        <v>115</v>
      </c>
      <c r="B51" s="23">
        <v>9</v>
      </c>
      <c r="C51" s="83">
        <v>41022</v>
      </c>
      <c r="D51" s="82">
        <v>176189</v>
      </c>
    </row>
    <row r="52" spans="1:4" ht="24">
      <c r="A52" s="13" t="s">
        <v>134</v>
      </c>
      <c r="B52" s="104"/>
      <c r="C52" s="83">
        <v>0</v>
      </c>
      <c r="D52" s="82">
        <v>1710</v>
      </c>
    </row>
    <row r="53" spans="1:4" ht="23.25" customHeight="1">
      <c r="A53" s="13" t="s">
        <v>171</v>
      </c>
      <c r="B53" s="181"/>
      <c r="C53" s="83">
        <v>370790000</v>
      </c>
      <c r="D53" s="82">
        <v>0</v>
      </c>
    </row>
    <row r="54" spans="1:4" ht="30" customHeight="1">
      <c r="A54" s="13" t="s">
        <v>108</v>
      </c>
      <c r="B54" s="23">
        <v>12</v>
      </c>
      <c r="C54" s="83">
        <v>-291526264</v>
      </c>
      <c r="D54" s="82">
        <v>-2145393</v>
      </c>
    </row>
    <row r="55" spans="1:4" ht="24" customHeight="1">
      <c r="A55" s="13" t="s">
        <v>103</v>
      </c>
      <c r="B55" s="23">
        <v>12</v>
      </c>
      <c r="C55" s="180">
        <v>20992846</v>
      </c>
      <c r="D55" s="82">
        <v>0</v>
      </c>
    </row>
    <row r="56" spans="1:4" ht="24" customHeight="1">
      <c r="A56" s="13" t="s">
        <v>81</v>
      </c>
      <c r="B56" s="23"/>
      <c r="C56" s="83">
        <v>-7203</v>
      </c>
      <c r="D56" s="82">
        <v>-1286064</v>
      </c>
    </row>
    <row r="57" spans="1:4" ht="24.75" customHeight="1" thickBot="1">
      <c r="A57" s="13" t="s">
        <v>82</v>
      </c>
      <c r="B57" s="23"/>
      <c r="C57" s="83">
        <v>65931</v>
      </c>
      <c r="D57" s="82">
        <v>105171</v>
      </c>
    </row>
    <row r="58" spans="1:4" ht="26.25" customHeight="1" thickBot="1">
      <c r="A58" s="10" t="s">
        <v>83</v>
      </c>
      <c r="B58" s="62"/>
      <c r="C58" s="98">
        <f>SUM(C46:C57)</f>
        <v>44175093</v>
      </c>
      <c r="D58" s="99">
        <f>SUM(D46:D57)</f>
        <v>-67783083</v>
      </c>
    </row>
    <row r="59" spans="1:4" ht="15.75" customHeight="1">
      <c r="A59" s="30" t="s">
        <v>0</v>
      </c>
      <c r="B59" s="23"/>
      <c r="C59" s="63"/>
      <c r="D59" s="64"/>
    </row>
    <row r="60" spans="1:4">
      <c r="A60" s="25" t="s">
        <v>84</v>
      </c>
      <c r="B60" s="23"/>
      <c r="C60" s="41"/>
      <c r="D60" s="42"/>
    </row>
    <row r="61" spans="1:4">
      <c r="A61" s="13" t="s">
        <v>135</v>
      </c>
      <c r="B61" s="23"/>
      <c r="C61" s="41">
        <v>18000000</v>
      </c>
      <c r="D61" s="42">
        <v>53338550</v>
      </c>
    </row>
    <row r="62" spans="1:4">
      <c r="A62" s="13" t="s">
        <v>121</v>
      </c>
      <c r="B62" s="23">
        <v>15</v>
      </c>
      <c r="C62" s="83">
        <v>-69200000</v>
      </c>
      <c r="D62" s="88">
        <v>-49765504</v>
      </c>
    </row>
    <row r="63" spans="1:4" ht="23.25" customHeight="1">
      <c r="A63" s="13" t="s">
        <v>136</v>
      </c>
      <c r="B63" s="23"/>
      <c r="C63" s="189">
        <v>0</v>
      </c>
      <c r="D63" s="190">
        <v>-24819</v>
      </c>
    </row>
    <row r="64" spans="1:4" ht="23.25" customHeight="1">
      <c r="A64" s="13" t="s">
        <v>172</v>
      </c>
      <c r="B64" s="23"/>
      <c r="C64" s="189">
        <v>-970863</v>
      </c>
      <c r="D64" s="190"/>
    </row>
    <row r="65" spans="1:7" ht="20.25" customHeight="1" thickBot="1">
      <c r="A65" s="13" t="s">
        <v>122</v>
      </c>
      <c r="B65" s="23">
        <v>16</v>
      </c>
      <c r="C65" s="85">
        <v>-1217801</v>
      </c>
      <c r="D65" s="86">
        <v>-2095240</v>
      </c>
    </row>
    <row r="66" spans="1:7" ht="25.5" customHeight="1" thickBot="1">
      <c r="A66" s="10" t="s">
        <v>125</v>
      </c>
      <c r="B66" s="62"/>
      <c r="C66" s="85">
        <f>SUM(C61:C65)</f>
        <v>-53388664</v>
      </c>
      <c r="D66" s="86">
        <f>SUM(D61:D65)</f>
        <v>1452987</v>
      </c>
    </row>
    <row r="67" spans="1:7" ht="15.75" customHeight="1">
      <c r="A67" s="13" t="s">
        <v>0</v>
      </c>
      <c r="B67" s="23"/>
      <c r="C67" s="83"/>
      <c r="D67" s="64"/>
    </row>
    <row r="68" spans="1:7" ht="24">
      <c r="A68" s="13" t="s">
        <v>100</v>
      </c>
      <c r="B68" s="67"/>
      <c r="C68" s="83">
        <v>-1627960</v>
      </c>
      <c r="D68" s="88">
        <v>-636984</v>
      </c>
    </row>
    <row r="69" spans="1:7" ht="24.75" thickBot="1">
      <c r="A69" s="7" t="s">
        <v>99</v>
      </c>
      <c r="B69" s="35">
        <v>13</v>
      </c>
      <c r="C69" s="85">
        <v>-355</v>
      </c>
      <c r="D69" s="102">
        <v>1854</v>
      </c>
    </row>
    <row r="70" spans="1:7" ht="21" customHeight="1">
      <c r="A70" s="25" t="s">
        <v>85</v>
      </c>
      <c r="B70" s="23"/>
      <c r="C70" s="83">
        <f>C43+C58+C66+C68+C69</f>
        <v>6427057</v>
      </c>
      <c r="D70" s="82">
        <f>D43+D58+D66+D68+D69</f>
        <v>-23463322</v>
      </c>
    </row>
    <row r="71" spans="1:7" ht="24.75" customHeight="1">
      <c r="A71" s="25" t="s">
        <v>0</v>
      </c>
      <c r="B71" s="27"/>
      <c r="C71" s="83"/>
      <c r="D71" s="64"/>
      <c r="G71" s="84"/>
    </row>
    <row r="72" spans="1:7" ht="15.75" thickBot="1">
      <c r="A72" s="7" t="s">
        <v>86</v>
      </c>
      <c r="B72" s="35">
        <v>13</v>
      </c>
      <c r="C72" s="85">
        <v>24479950</v>
      </c>
      <c r="D72" s="65">
        <v>70984738</v>
      </c>
    </row>
    <row r="73" spans="1:7" ht="15.75" thickBot="1">
      <c r="A73" s="10" t="s">
        <v>123</v>
      </c>
      <c r="B73" s="62">
        <v>13</v>
      </c>
      <c r="C73" s="98">
        <v>30907007</v>
      </c>
      <c r="D73" s="66">
        <v>47521416</v>
      </c>
    </row>
    <row r="75" spans="1:7">
      <c r="A75" s="120"/>
      <c r="B75" s="120"/>
      <c r="C75" s="120"/>
      <c r="D75" s="120"/>
    </row>
    <row r="76" spans="1:7" ht="33" customHeight="1">
      <c r="A76" s="93" t="s">
        <v>173</v>
      </c>
    </row>
    <row r="79" spans="1:7" ht="15.75" thickBot="1">
      <c r="A79" s="227" t="s">
        <v>157</v>
      </c>
      <c r="B79" s="227"/>
      <c r="C79" s="228"/>
      <c r="D79" s="228"/>
    </row>
    <row r="80" spans="1:7">
      <c r="A80" s="227"/>
      <c r="B80" s="227"/>
      <c r="C80" s="229" t="s">
        <v>158</v>
      </c>
      <c r="D80" s="229"/>
    </row>
    <row r="81" spans="1:4">
      <c r="A81" s="227" t="s">
        <v>0</v>
      </c>
      <c r="B81" s="227"/>
      <c r="C81" s="227"/>
      <c r="D81" s="227"/>
    </row>
    <row r="82" spans="1:4" ht="15.75" thickBot="1">
      <c r="A82" s="227" t="s">
        <v>159</v>
      </c>
      <c r="B82" s="227"/>
      <c r="C82" s="228"/>
      <c r="D82" s="228"/>
    </row>
    <row r="83" spans="1:4">
      <c r="A83" s="227"/>
      <c r="B83" s="227"/>
      <c r="C83" s="229" t="s">
        <v>160</v>
      </c>
      <c r="D83" s="229"/>
    </row>
    <row r="84" spans="1:4">
      <c r="A84" s="194"/>
      <c r="B84" s="194"/>
      <c r="C84" s="194"/>
      <c r="D84" s="194"/>
    </row>
    <row r="85" spans="1:4" ht="15.75" thickBot="1">
      <c r="A85" s="227" t="s">
        <v>117</v>
      </c>
      <c r="B85" s="227"/>
      <c r="C85" s="228"/>
      <c r="D85" s="228"/>
    </row>
    <row r="86" spans="1:4">
      <c r="A86" s="227"/>
      <c r="B86" s="227"/>
      <c r="C86" s="229" t="s">
        <v>148</v>
      </c>
      <c r="D86" s="229"/>
    </row>
  </sheetData>
  <mergeCells count="17">
    <mergeCell ref="A3:D3"/>
    <mergeCell ref="C1:D1"/>
    <mergeCell ref="A79:B79"/>
    <mergeCell ref="C79:D79"/>
    <mergeCell ref="A83:B83"/>
    <mergeCell ref="C83:D83"/>
    <mergeCell ref="C6:D6"/>
    <mergeCell ref="A85:B85"/>
    <mergeCell ref="C85:D85"/>
    <mergeCell ref="A86:B86"/>
    <mergeCell ref="C86:D86"/>
    <mergeCell ref="A80:B80"/>
    <mergeCell ref="C80:D80"/>
    <mergeCell ref="A81:B81"/>
    <mergeCell ref="C81:D81"/>
    <mergeCell ref="A82:B82"/>
    <mergeCell ref="C82:D82"/>
  </mergeCells>
  <pageMargins left="0.70866141732283472" right="0.70866141732283472" top="0.74803149606299213" bottom="0.74803149606299213" header="0.31496062992125984" footer="0.31496062992125984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36"/>
  <sheetViews>
    <sheetView zoomScaleNormal="100" workbookViewId="0">
      <selection activeCell="A24" sqref="A24"/>
    </sheetView>
  </sheetViews>
  <sheetFormatPr defaultRowHeight="15"/>
  <cols>
    <col min="1" max="1" width="44.5703125" style="14" customWidth="1"/>
    <col min="2" max="2" width="11.140625" bestFit="1" customWidth="1"/>
    <col min="3" max="3" width="11.5703125" customWidth="1"/>
    <col min="4" max="4" width="13" customWidth="1"/>
    <col min="5" max="5" width="10.42578125" customWidth="1"/>
    <col min="6" max="7" width="11.85546875" bestFit="1" customWidth="1"/>
    <col min="8" max="8" width="14.42578125" customWidth="1"/>
    <col min="9" max="9" width="13.42578125" customWidth="1"/>
  </cols>
  <sheetData>
    <row r="1" spans="1:9">
      <c r="A1" s="16" t="s">
        <v>1</v>
      </c>
      <c r="B1" s="2"/>
      <c r="I1" s="6" t="s">
        <v>90</v>
      </c>
    </row>
    <row r="2" spans="1:9">
      <c r="A2" s="1"/>
      <c r="B2" s="2"/>
    </row>
    <row r="3" spans="1:9" ht="15.75">
      <c r="A3" s="17" t="s">
        <v>93</v>
      </c>
      <c r="B3" s="15"/>
      <c r="C3" s="15"/>
      <c r="D3" s="15"/>
    </row>
    <row r="4" spans="1:9" ht="15.75">
      <c r="A4" s="3"/>
    </row>
    <row r="5" spans="1:9">
      <c r="A5" s="16" t="s">
        <v>140</v>
      </c>
    </row>
    <row r="7" spans="1:9" ht="15.75" thickBot="1">
      <c r="A7" s="115"/>
      <c r="B7" s="236" t="s">
        <v>87</v>
      </c>
      <c r="C7" s="236"/>
      <c r="D7" s="236"/>
      <c r="E7" s="236"/>
      <c r="F7" s="236"/>
      <c r="G7" s="236"/>
      <c r="H7" s="235"/>
      <c r="I7" s="235"/>
    </row>
    <row r="8" spans="1:9" ht="36.75" thickBot="1">
      <c r="A8" s="78" t="s">
        <v>102</v>
      </c>
      <c r="B8" s="19" t="s">
        <v>116</v>
      </c>
      <c r="C8" s="19" t="s">
        <v>109</v>
      </c>
      <c r="D8" s="19" t="s">
        <v>110</v>
      </c>
      <c r="E8" s="77" t="s">
        <v>111</v>
      </c>
      <c r="F8" s="77" t="s">
        <v>29</v>
      </c>
      <c r="G8" s="77" t="s">
        <v>88</v>
      </c>
      <c r="H8" s="76" t="s">
        <v>30</v>
      </c>
      <c r="I8" s="76" t="s">
        <v>31</v>
      </c>
    </row>
    <row r="9" spans="1:9" ht="15.75" thickBot="1">
      <c r="A9" s="117"/>
      <c r="B9" s="111"/>
      <c r="C9" s="111"/>
      <c r="D9" s="111"/>
      <c r="E9" s="118"/>
      <c r="F9" s="118"/>
      <c r="G9" s="118"/>
      <c r="H9" s="119"/>
      <c r="I9" s="119"/>
    </row>
    <row r="10" spans="1:9" ht="15.75" thickBot="1">
      <c r="A10" s="111" t="s">
        <v>112</v>
      </c>
      <c r="B10" s="138">
        <v>14</v>
      </c>
      <c r="C10" s="138">
        <v>14</v>
      </c>
      <c r="D10" s="138">
        <v>14</v>
      </c>
      <c r="E10" s="138">
        <v>14</v>
      </c>
      <c r="F10" s="106"/>
      <c r="G10" s="106"/>
      <c r="H10" s="106"/>
      <c r="I10" s="106"/>
    </row>
    <row r="11" spans="1:9" ht="15.75" thickBot="1">
      <c r="A11" s="111"/>
      <c r="B11" s="68"/>
      <c r="C11" s="68"/>
      <c r="D11" s="68"/>
      <c r="E11" s="68"/>
      <c r="F11" s="68"/>
      <c r="G11" s="68"/>
      <c r="H11" s="68"/>
      <c r="I11" s="68"/>
    </row>
    <row r="12" spans="1:9" ht="15.75" thickBot="1">
      <c r="A12" s="19" t="s">
        <v>142</v>
      </c>
      <c r="B12" s="110">
        <v>12136529</v>
      </c>
      <c r="C12" s="110">
        <v>-7065614</v>
      </c>
      <c r="D12" s="110">
        <v>23441</v>
      </c>
      <c r="E12" s="110">
        <v>1820479</v>
      </c>
      <c r="F12" s="110">
        <v>702957922</v>
      </c>
      <c r="G12" s="110">
        <v>709872757</v>
      </c>
      <c r="H12" s="110">
        <v>93789580</v>
      </c>
      <c r="I12" s="110">
        <v>803662337</v>
      </c>
    </row>
    <row r="13" spans="1:9">
      <c r="A13" s="20" t="s">
        <v>0</v>
      </c>
      <c r="B13" s="108"/>
      <c r="C13" s="108"/>
      <c r="D13" s="108"/>
      <c r="E13" s="108"/>
      <c r="F13" s="108"/>
      <c r="G13" s="108"/>
      <c r="H13" s="108"/>
      <c r="I13" s="108"/>
    </row>
    <row r="14" spans="1:9">
      <c r="A14" s="20" t="s">
        <v>94</v>
      </c>
      <c r="B14" s="108">
        <v>0</v>
      </c>
      <c r="C14" s="108">
        <v>0</v>
      </c>
      <c r="D14" s="108">
        <v>0</v>
      </c>
      <c r="E14" s="108">
        <v>0</v>
      </c>
      <c r="F14" s="108">
        <v>24671939</v>
      </c>
      <c r="G14" s="108">
        <v>24671939</v>
      </c>
      <c r="H14" s="108">
        <v>887919</v>
      </c>
      <c r="I14" s="108">
        <v>25559858</v>
      </c>
    </row>
    <row r="15" spans="1:9" ht="15.75" thickBot="1">
      <c r="A15" s="70" t="s">
        <v>189</v>
      </c>
      <c r="B15" s="109">
        <v>0</v>
      </c>
      <c r="C15" s="109">
        <v>0</v>
      </c>
      <c r="D15" s="109">
        <v>-1645</v>
      </c>
      <c r="E15" s="109">
        <v>0</v>
      </c>
      <c r="F15" s="109">
        <v>414333</v>
      </c>
      <c r="G15" s="109">
        <v>412688</v>
      </c>
      <c r="H15" s="109">
        <v>0</v>
      </c>
      <c r="I15" s="109">
        <v>412688</v>
      </c>
    </row>
    <row r="16" spans="1:9" ht="15.75" thickBot="1">
      <c r="A16" s="19" t="s">
        <v>95</v>
      </c>
      <c r="B16" s="72">
        <f>SUM(B14:B15)</f>
        <v>0</v>
      </c>
      <c r="C16" s="72">
        <f t="shared" ref="C16:I16" si="0">SUM(C14:C15)</f>
        <v>0</v>
      </c>
      <c r="D16" s="72">
        <f t="shared" si="0"/>
        <v>-1645</v>
      </c>
      <c r="E16" s="72">
        <f t="shared" si="0"/>
        <v>0</v>
      </c>
      <c r="F16" s="72">
        <f t="shared" si="0"/>
        <v>25086272</v>
      </c>
      <c r="G16" s="72">
        <f t="shared" si="0"/>
        <v>25084627</v>
      </c>
      <c r="H16" s="72">
        <f t="shared" si="0"/>
        <v>887919</v>
      </c>
      <c r="I16" s="72">
        <f t="shared" si="0"/>
        <v>25972546</v>
      </c>
    </row>
    <row r="17" spans="1:9" ht="15.75" thickBot="1">
      <c r="A17" s="132"/>
      <c r="B17" s="133"/>
      <c r="C17" s="133"/>
      <c r="D17" s="133"/>
      <c r="E17" s="133"/>
      <c r="F17" s="133"/>
      <c r="G17" s="133"/>
      <c r="H17" s="133"/>
      <c r="I17" s="133"/>
    </row>
    <row r="18" spans="1:9" ht="15.75" thickBot="1">
      <c r="A18" s="111" t="s">
        <v>132</v>
      </c>
      <c r="B18" s="112">
        <v>12136529</v>
      </c>
      <c r="C18" s="110">
        <v>-7065614</v>
      </c>
      <c r="D18" s="110">
        <v>21796</v>
      </c>
      <c r="E18" s="134">
        <v>1820479</v>
      </c>
      <c r="F18" s="134">
        <v>728044194</v>
      </c>
      <c r="G18" s="134">
        <v>734957384</v>
      </c>
      <c r="H18" s="134">
        <v>94677499</v>
      </c>
      <c r="I18" s="134">
        <v>829634883</v>
      </c>
    </row>
    <row r="19" spans="1:9" ht="15.75" thickBot="1">
      <c r="A19" s="105" t="s">
        <v>0</v>
      </c>
      <c r="B19" s="73"/>
      <c r="C19" s="73"/>
      <c r="D19" s="73"/>
      <c r="E19" s="73"/>
      <c r="F19" s="73"/>
      <c r="G19" s="73"/>
      <c r="H19" s="73"/>
      <c r="I19" s="73"/>
    </row>
    <row r="20" spans="1:9" ht="15.75" thickBot="1">
      <c r="A20" s="69" t="s">
        <v>143</v>
      </c>
      <c r="B20" s="110">
        <v>12136529</v>
      </c>
      <c r="C20" s="110">
        <v>-7065614</v>
      </c>
      <c r="D20" s="110">
        <v>-9266</v>
      </c>
      <c r="E20" s="110">
        <v>1820479</v>
      </c>
      <c r="F20" s="110">
        <v>751128422</v>
      </c>
      <c r="G20" s="110">
        <v>758010550</v>
      </c>
      <c r="H20" s="110">
        <v>96835822</v>
      </c>
      <c r="I20" s="110">
        <v>854846372</v>
      </c>
    </row>
    <row r="21" spans="1:9">
      <c r="A21" s="81"/>
      <c r="B21" s="107"/>
      <c r="C21" s="107"/>
      <c r="D21" s="107"/>
      <c r="E21" s="107"/>
      <c r="F21" s="107"/>
      <c r="G21" s="107"/>
      <c r="H21" s="107"/>
      <c r="I21" s="107"/>
    </row>
    <row r="22" spans="1:9">
      <c r="A22" s="20" t="s">
        <v>94</v>
      </c>
      <c r="B22" s="113">
        <v>0</v>
      </c>
      <c r="C22" s="113">
        <v>0</v>
      </c>
      <c r="D22" s="113">
        <v>0</v>
      </c>
      <c r="E22" s="113">
        <v>0</v>
      </c>
      <c r="F22" s="113">
        <v>106893263</v>
      </c>
      <c r="G22" s="113">
        <v>106893263</v>
      </c>
      <c r="H22" s="113">
        <v>104363</v>
      </c>
      <c r="I22" s="113">
        <v>106997626</v>
      </c>
    </row>
    <row r="23" spans="1:9" ht="15.75" thickBot="1">
      <c r="A23" s="70" t="s">
        <v>101</v>
      </c>
      <c r="B23" s="114">
        <v>0</v>
      </c>
      <c r="C23" s="114">
        <v>0</v>
      </c>
      <c r="D23" s="114">
        <v>52644</v>
      </c>
      <c r="E23" s="114">
        <v>0</v>
      </c>
      <c r="F23" s="114">
        <v>3465890</v>
      </c>
      <c r="G23" s="114">
        <v>3518534</v>
      </c>
      <c r="H23" s="114">
        <v>0</v>
      </c>
      <c r="I23" s="114">
        <v>3518534</v>
      </c>
    </row>
    <row r="24" spans="1:9" ht="15.75" thickBot="1">
      <c r="A24" s="19" t="s">
        <v>95</v>
      </c>
      <c r="B24" s="74">
        <f>SUM(B22:B23)</f>
        <v>0</v>
      </c>
      <c r="C24" s="74">
        <f t="shared" ref="C24:I24" si="1">SUM(C22:C23)</f>
        <v>0</v>
      </c>
      <c r="D24" s="74">
        <f t="shared" si="1"/>
        <v>52644</v>
      </c>
      <c r="E24" s="74">
        <f t="shared" si="1"/>
        <v>0</v>
      </c>
      <c r="F24" s="74">
        <f t="shared" si="1"/>
        <v>110359153</v>
      </c>
      <c r="G24" s="74">
        <f t="shared" si="1"/>
        <v>110411797</v>
      </c>
      <c r="H24" s="74">
        <f t="shared" si="1"/>
        <v>104363</v>
      </c>
      <c r="I24" s="74">
        <f t="shared" si="1"/>
        <v>110516160</v>
      </c>
    </row>
    <row r="25" spans="1:9">
      <c r="A25" s="132"/>
      <c r="B25" s="135"/>
      <c r="C25" s="135"/>
      <c r="D25" s="135"/>
      <c r="E25" s="135"/>
      <c r="F25" s="135"/>
      <c r="G25" s="135"/>
      <c r="H25" s="135"/>
      <c r="I25" s="135"/>
    </row>
    <row r="26" spans="1:9" ht="15.75" thickBot="1">
      <c r="A26" s="71" t="s">
        <v>144</v>
      </c>
      <c r="B26" s="75">
        <f>B20+B24</f>
        <v>12136529</v>
      </c>
      <c r="C26" s="75">
        <f t="shared" ref="C26:D26" si="2">C20+C24</f>
        <v>-7065614</v>
      </c>
      <c r="D26" s="75">
        <f t="shared" si="2"/>
        <v>43378</v>
      </c>
      <c r="E26" s="75">
        <f>E20+E24</f>
        <v>1820479</v>
      </c>
      <c r="F26" s="75">
        <f>F20+F24</f>
        <v>861487575</v>
      </c>
      <c r="G26" s="75">
        <f t="shared" ref="G26:I26" si="3">G20+G24</f>
        <v>868422347</v>
      </c>
      <c r="H26" s="75">
        <f t="shared" si="3"/>
        <v>96940185</v>
      </c>
      <c r="I26" s="75">
        <f t="shared" si="3"/>
        <v>965362532</v>
      </c>
    </row>
    <row r="27" spans="1:9" ht="15.75" thickTop="1"/>
    <row r="28" spans="1:9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 ht="15.75" thickBot="1">
      <c r="A29" s="227" t="s">
        <v>157</v>
      </c>
      <c r="B29" s="227"/>
      <c r="H29" s="228"/>
      <c r="I29" s="228"/>
    </row>
    <row r="30" spans="1:9">
      <c r="H30" s="229" t="s">
        <v>158</v>
      </c>
      <c r="I30" s="229"/>
    </row>
    <row r="32" spans="1:9" ht="24" customHeight="1" thickBot="1">
      <c r="A32" s="227" t="s">
        <v>159</v>
      </c>
      <c r="B32" s="227"/>
      <c r="H32" s="228"/>
      <c r="I32" s="228"/>
    </row>
    <row r="33" spans="1:9">
      <c r="A33" s="227"/>
      <c r="B33" s="227"/>
      <c r="H33" s="229" t="s">
        <v>160</v>
      </c>
      <c r="I33" s="229"/>
    </row>
    <row r="34" spans="1:9">
      <c r="A34" s="227"/>
      <c r="B34" s="227"/>
      <c r="H34" s="227"/>
      <c r="I34" s="227"/>
    </row>
    <row r="35" spans="1:9" ht="15.75" thickBot="1">
      <c r="A35" s="227" t="s">
        <v>117</v>
      </c>
      <c r="B35" s="227"/>
      <c r="H35" s="228"/>
      <c r="I35" s="228"/>
    </row>
    <row r="36" spans="1:9">
      <c r="A36" s="227"/>
      <c r="B36" s="227"/>
      <c r="H36" s="229" t="s">
        <v>118</v>
      </c>
      <c r="I36" s="229"/>
    </row>
  </sheetData>
  <mergeCells count="16">
    <mergeCell ref="A28:I28"/>
    <mergeCell ref="H32:I32"/>
    <mergeCell ref="H33:I33"/>
    <mergeCell ref="H7:I7"/>
    <mergeCell ref="B7:G7"/>
    <mergeCell ref="A32:B32"/>
    <mergeCell ref="A33:B33"/>
    <mergeCell ref="A29:B29"/>
    <mergeCell ref="H29:I29"/>
    <mergeCell ref="H30:I30"/>
    <mergeCell ref="A36:B36"/>
    <mergeCell ref="H36:I36"/>
    <mergeCell ref="A34:B34"/>
    <mergeCell ref="H34:I34"/>
    <mergeCell ref="A35:B35"/>
    <mergeCell ref="H35:I35"/>
  </mergeCells>
  <pageMargins left="0.7" right="0.7" top="0.75" bottom="0.75" header="0.3" footer="0.3"/>
  <pageSetup paperSize="9" scale="83" orientation="landscape" r:id="rId1"/>
</worksheet>
</file>

<file path=customXml/_rels/item1.xml.rels>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Публично</attrValue>
  <customPropName>Classification</customPropName>
  <timestamp> 27.05.2025 15:46:39</timestamp>
  <userName>System</userName>
  <computerName>CA112614052021.CDN.TELECOM.KZ</computerName>
  <guid>{7A9107BA-344A-45EB-9D8A-4308F9E34BEC}</guid>
</GTBClassification>
</file>

<file path=customXml/itemProps1.xml><?xml version="1.0" encoding="utf-8"?>
<ds:datastoreItem xmlns:ds="http://schemas.openxmlformats.org/officeDocument/2006/customXml" ds:itemID="{766E4519-6B11-4066-A6CD-07E2364760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Ф1</vt:lpstr>
      <vt:lpstr>Ф2</vt:lpstr>
      <vt:lpstr>Ф3</vt:lpstr>
      <vt:lpstr>Ф4</vt:lpstr>
      <vt:lpstr>Ф2!Область_печати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2025-05-27T10:46:23Z</dcterms:modified>
  <cp:keywords>ClassificationData:&lt;Classification:Публично&gt;</cp:keyword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Финансовая отчетность за 2 кв 2020 года (консолидированная).xlsx</vt:lpwstr>
  </property>
  <property fmtid="{D5CDD505-2E9C-101B-9397-08002B2CF9AE}" pid="3" name="Classification">
    <vt:lpwstr>Публично</vt:lpwstr>
  </property>
  <property fmtid="{D5CDD505-2E9C-101B-9397-08002B2CF9AE}" pid="4" name="ClassifiedBy">
    <vt:lpwstr>System</vt:lpwstr>
  </property>
  <property fmtid="{D5CDD505-2E9C-101B-9397-08002B2CF9AE}" pid="5" name="ClassificationDate">
    <vt:lpwstr> 27.05.2025 15:46:39</vt:lpwstr>
  </property>
  <property fmtid="{D5CDD505-2E9C-101B-9397-08002B2CF9AE}" pid="6" name="ClassificationHost">
    <vt:lpwstr>CA112614052021.CDN.TELECOM.KZ</vt:lpwstr>
  </property>
  <property fmtid="{D5CDD505-2E9C-101B-9397-08002B2CF9AE}" pid="7" name="ClassificationGUID">
    <vt:lpwstr>{7A9107BA-344A-45EB-9D8A-4308F9E34BEC}</vt:lpwstr>
  </property>
</Properties>
</file>