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4A73CF6-B7B7-48F7-A319-C5AED0634CFA}" xr6:coauthVersionLast="44" xr6:coauthVersionMax="44" xr10:uidLastSave="{00000000-0000-0000-0000-000000000000}"/>
  <bookViews>
    <workbookView xWindow="5410" yWindow="4070" windowWidth="21900" windowHeight="14640" activeTab="2" xr2:uid="{00000000-000D-0000-FFFF-FFFF00000000}"/>
  </bookViews>
  <sheets>
    <sheet name="Ref" sheetId="2" r:id="rId1"/>
    <sheet name="CT_Extract_NCEN" sheetId="1" r:id="rId2"/>
    <sheet name="Flat_485BP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3" l="1"/>
  <c r="D69" i="3"/>
  <c r="D70" i="3"/>
  <c r="D71" i="3"/>
  <c r="D72" i="3"/>
  <c r="D73" i="3"/>
  <c r="D67" i="3"/>
  <c r="D60" i="3" l="1"/>
  <c r="D61" i="3"/>
  <c r="D62" i="3"/>
  <c r="D63" i="3"/>
  <c r="D64" i="3"/>
  <c r="D65" i="3"/>
  <c r="D59" i="3"/>
  <c r="D52" i="3"/>
  <c r="D53" i="3"/>
  <c r="D54" i="3"/>
  <c r="D55" i="3"/>
  <c r="D56" i="3"/>
  <c r="D57" i="3"/>
  <c r="D51" i="3"/>
  <c r="D29" i="3"/>
  <c r="D30" i="3"/>
  <c r="D31" i="3"/>
  <c r="D32" i="3"/>
  <c r="D33" i="3"/>
  <c r="D34" i="3"/>
  <c r="D28" i="3"/>
  <c r="D43" i="3"/>
  <c r="D44" i="3"/>
  <c r="D45" i="3"/>
  <c r="D46" i="3"/>
  <c r="D42" i="3"/>
  <c r="D41" i="3"/>
  <c r="D40" i="3"/>
  <c r="D39" i="3"/>
  <c r="D38" i="3"/>
  <c r="D37" i="3"/>
  <c r="D36" i="3"/>
  <c r="D15" i="3" l="1"/>
  <c r="D16" i="3"/>
  <c r="D17" i="3"/>
  <c r="D18" i="3"/>
  <c r="D19" i="3"/>
  <c r="D20" i="3"/>
  <c r="D21" i="3"/>
  <c r="D22" i="3"/>
  <c r="D23" i="3"/>
  <c r="D14" i="3"/>
  <c r="D3" i="3" l="1"/>
  <c r="D10" i="3"/>
  <c r="D9" i="3"/>
  <c r="D5" i="3"/>
  <c r="D6" i="3"/>
  <c r="D7" i="3"/>
  <c r="D8" i="3"/>
  <c r="D11" i="3"/>
  <c r="D4" i="3"/>
  <c r="D2" i="3"/>
  <c r="N34" i="1" l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2" i="1"/>
  <c r="N3" i="1"/>
  <c r="M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M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<sst xmlns="http://schemas.openxmlformats.org/spreadsheetml/2006/main" count="235" uniqueCount="88">
  <si>
    <t>mgmtInvFundName</t>
  </si>
  <si>
    <t>|</t>
  </si>
  <si>
    <t>Alger</t>
  </si>
  <si>
    <t>SMidCap</t>
  </si>
  <si>
    <t>Focus</t>
  </si>
  <si>
    <t>Fund</t>
  </si>
  <si>
    <t>mgmtInvSeriesId</t>
  </si>
  <si>
    <t>S000009165</t>
  </si>
  <si>
    <t>mgmtInvLei</t>
  </si>
  <si>
    <t>549300S7KCV7MIG6C084</t>
  </si>
  <si>
    <t>isFirstFilingByFund</t>
  </si>
  <si>
    <t>Y</t>
  </si>
  <si>
    <t>numAuthorizedClass</t>
  </si>
  <si>
    <t>numAddedClass</t>
  </si>
  <si>
    <t>numTerminatedClass</t>
  </si>
  <si>
    <t>fundType</t>
  </si>
  <si>
    <t>N/A</t>
  </si>
  <si>
    <t>isNonDiversifiedCompany</t>
  </si>
  <si>
    <t>N</t>
  </si>
  <si>
    <t>isForeignSubsidiary</t>
  </si>
  <si>
    <t>isFundSecuritiesLending</t>
  </si>
  <si>
    <t>didFundLendSecurities</t>
  </si>
  <si>
    <t>paymentToAgentManagerType</t>
  </si>
  <si>
    <t>avgPortfolioSecuritiesValue</t>
  </si>
  <si>
    <t>netIncomeSecuritiesLending</t>
  </si>
  <si>
    <t>relyOnRuleType</t>
  </si>
  <si>
    <t>isExpenseLimitationInPlace</t>
  </si>
  <si>
    <t>isExpenseReducedOrWaived</t>
  </si>
  <si>
    <t>isFeesWaivedRecoupable</t>
  </si>
  <si>
    <t>isExpenseWaivedRecoupable</t>
  </si>
  <si>
    <t>isTransferAgentHiredOrTerminated</t>
  </si>
  <si>
    <t>isPricingServiceHiredOrTerminated</t>
  </si>
  <si>
    <t>isCustodianHiredOrTerminated</t>
  </si>
  <si>
    <t>isShareholderServiceHiredTerminated</t>
  </si>
  <si>
    <t>isAdminHiredOrTerminated</t>
  </si>
  <si>
    <t>aggregateCommission</t>
  </si>
  <si>
    <t>principalAggregatePurchase</t>
  </si>
  <si>
    <t>isBrokerageResearchPayment</t>
  </si>
  <si>
    <t>mnthlyAvgNetAssets</t>
  </si>
  <si>
    <t>hasLineOfCredit</t>
  </si>
  <si>
    <t>isInterfundBorrowing</t>
  </si>
  <si>
    <t>isSwingPricing</t>
  </si>
  <si>
    <t>FieldName</t>
  </si>
  <si>
    <t>CREATE TABLE t1(</t>
  </si>
  <si>
    <t xml:space="preserve">    t  TEXT,     -- text affinity by rule 2</t>
  </si>
  <si>
    <t xml:space="preserve">    nu NUMERIC,  -- numeric affinity by rule 5</t>
  </si>
  <si>
    <t xml:space="preserve">    i  INTEGER,  -- integer affinity by rule 1</t>
  </si>
  <si>
    <t xml:space="preserve">    r  REAL,     -- real affinity by rule 4</t>
  </si>
  <si>
    <t xml:space="preserve">    no BLOB      -- no affinity by rule 3</t>
  </si>
  <si>
    <t>);</t>
  </si>
  <si>
    <t>-- Values stored as TEXT, INTEGER, INTEGER, REAL, TEXT.</t>
  </si>
  <si>
    <t>INSERT INTO t1 VALUES('500.0', '500.0', '500.0', '500.0', '500.0');</t>
  </si>
  <si>
    <t>SELECT typeof(t), typeof(nu), typeof(i), typeof(r), typeof(no) FROM t1;</t>
  </si>
  <si>
    <t>text|integer|integer|real|text</t>
  </si>
  <si>
    <t>TEXT</t>
  </si>
  <si>
    <t>REAL</t>
  </si>
  <si>
    <t>INTEGER</t>
  </si>
  <si>
    <t>Create TABLE Extract_NCEN (</t>
  </si>
  <si>
    <t>sqlFields = ( \</t>
  </si>
  <si>
    <t>dataForFields [ \</t>
  </si>
  <si>
    <t>0]</t>
  </si>
  <si>
    <t>Acquired Fund Fees and Expenses</t>
  </si>
  <si>
    <t>Other Expenses (as a percentage of Assets):</t>
  </si>
  <si>
    <t>Net Expenses (as a percentage of Assets)</t>
  </si>
  <si>
    <t>Expenses (as a percentage of Assets)</t>
  </si>
  <si>
    <t>Distribution and Service (12b-1) Fees</t>
  </si>
  <si>
    <t>Management Fees (as a percentage of Assets)</t>
  </si>
  <si>
    <t>Fee Waiver or Reimbursement</t>
  </si>
  <si>
    <t>Total annual fund operating expenses</t>
  </si>
  <si>
    <t>Total annual fund operating expenses after expense reimbursement</t>
  </si>
  <si>
    <t>Other expenses</t>
  </si>
  <si>
    <t>AcquiredFees</t>
  </si>
  <si>
    <t>Dist12b1Fees</t>
  </si>
  <si>
    <t>OtherExp</t>
  </si>
  <si>
    <t>MgmtFees</t>
  </si>
  <si>
    <t>TotExp</t>
  </si>
  <si>
    <t>NetExp</t>
  </si>
  <si>
    <t>FeeWaiver</t>
  </si>
  <si>
    <t>Label</t>
  </si>
  <si>
    <t>dbField</t>
  </si>
  <si>
    <t>INIT</t>
  </si>
  <si>
    <t>CIKVal</t>
  </si>
  <si>
    <t>REAL,</t>
  </si>
  <si>
    <t>FilingDate</t>
  </si>
  <si>
    <t>TEXT,</t>
  </si>
  <si>
    <t>SeriesNum</t>
  </si>
  <si>
    <t>ClassNum</t>
  </si>
  <si>
    <t>CIKVal,FilingDate,SeriesNum,ClassNum,AcquiredFees,Dist12b1Fees,MgmtFees,OtherExp,TotExp,FeeWaiver,NetExp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</si>
</sst>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7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0FF0-DBAC-4534-913A-8DB594AA45A4}">
  <dimension ref="B2:B13"/>
  <sheetViews>
    <sheetView workbookViewId="0">
      <selection activeCell="K22" sqref="K22"/>
    </sheetView>
  </sheetViews>
  <sheetFormatPr defaultRowHeight="14.5" x14ac:dyDescent="0.35"/>
  <sheetData>
    <row r="2" spans="2:2" x14ac:dyDescent="0.35">
      <c r="B2" s="4" t="s">
        <v>43</v>
      </c>
    </row>
    <row r="3" spans="2:2" x14ac:dyDescent="0.35">
      <c r="B3" s="4" t="s">
        <v>44</v>
      </c>
    </row>
    <row r="4" spans="2:2" x14ac:dyDescent="0.35">
      <c r="B4" s="4" t="s">
        <v>45</v>
      </c>
    </row>
    <row r="5" spans="2:2" x14ac:dyDescent="0.35">
      <c r="B5" s="4" t="s">
        <v>46</v>
      </c>
    </row>
    <row r="6" spans="2:2" x14ac:dyDescent="0.35">
      <c r="B6" s="4" t="s">
        <v>47</v>
      </c>
    </row>
    <row r="7" spans="2:2" x14ac:dyDescent="0.35">
      <c r="B7" s="4" t="s">
        <v>48</v>
      </c>
    </row>
    <row r="8" spans="2:2" x14ac:dyDescent="0.35">
      <c r="B8" s="4" t="s">
        <v>49</v>
      </c>
    </row>
    <row r="9" spans="2:2" x14ac:dyDescent="0.35">
      <c r="B9" s="1"/>
    </row>
    <row r="10" spans="2:2" x14ac:dyDescent="0.35">
      <c r="B10" s="4" t="s">
        <v>50</v>
      </c>
    </row>
    <row r="11" spans="2:2" x14ac:dyDescent="0.35">
      <c r="B11" s="4" t="s">
        <v>51</v>
      </c>
    </row>
    <row r="12" spans="2:2" x14ac:dyDescent="0.35">
      <c r="B12" s="4" t="s">
        <v>52</v>
      </c>
    </row>
    <row r="13" spans="2:2" x14ac:dyDescent="0.35">
      <c r="B13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H1" workbookViewId="0">
      <selection activeCell="N34" sqref="N34"/>
    </sheetView>
  </sheetViews>
  <sheetFormatPr defaultRowHeight="14.5" x14ac:dyDescent="0.35"/>
  <cols>
    <col min="1" max="2" width="40" style="2" customWidth="1"/>
    <col min="9" max="9" width="39.90625" customWidth="1"/>
    <col min="10" max="10" width="35.6328125" customWidth="1"/>
    <col min="11" max="11" width="33.453125" customWidth="1"/>
    <col min="14" max="14" width="14.90625" customWidth="1"/>
  </cols>
  <sheetData>
    <row r="1" spans="1:14" x14ac:dyDescent="0.35">
      <c r="A1" s="3" t="s">
        <v>42</v>
      </c>
      <c r="I1" t="s">
        <v>57</v>
      </c>
      <c r="K1" s="5" t="s">
        <v>58</v>
      </c>
      <c r="L1" t="s">
        <v>59</v>
      </c>
    </row>
    <row r="2" spans="1:14" x14ac:dyDescent="0.35">
      <c r="A2" s="2" t="s">
        <v>0</v>
      </c>
      <c r="B2" s="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tr">
        <f>CONCATENATE(A2," ",B2,", ")</f>
        <v xml:space="preserve">mgmtInvFundName TEXT, </v>
      </c>
      <c r="J2" t="str">
        <f>CONCATENATE(A2,"=",IF(B2="TEXT","''",0))</f>
        <v>mgmtInvFundName=''</v>
      </c>
      <c r="K2" t="str">
        <f>CONCATENATE("'",A2,"', \")</f>
        <v>'mgmtInvFundName', \</v>
      </c>
      <c r="L2" t="str">
        <f>CONCATENATE(IF(B2="TEXT","''",0),", \")</f>
        <v>'', \</v>
      </c>
      <c r="M2" s="6" t="str">
        <f>CONCATENATE("(?,")</f>
        <v>(?,</v>
      </c>
      <c r="N2" s="6" t="str">
        <f>M2</f>
        <v>(?,</v>
      </c>
    </row>
    <row r="3" spans="1:14" x14ac:dyDescent="0.35">
      <c r="A3" s="2" t="s">
        <v>6</v>
      </c>
      <c r="B3" s="2" t="s">
        <v>54</v>
      </c>
      <c r="C3" t="s">
        <v>1</v>
      </c>
      <c r="D3" t="s">
        <v>7</v>
      </c>
      <c r="I3" t="str">
        <f t="shared" ref="I3:I33" si="0">CONCATENATE(A3," ",B3,", ")</f>
        <v xml:space="preserve">mgmtInvSeriesId TEXT, </v>
      </c>
      <c r="J3" t="str">
        <f t="shared" ref="J3:J33" si="1">CONCATENATE(A3,"=",IF(B3="TEXT","''",0))</f>
        <v>mgmtInvSeriesId=''</v>
      </c>
      <c r="K3" t="str">
        <f t="shared" ref="K3:K33" si="2">CONCATENATE("'",A3,"', \")</f>
        <v>'mgmtInvSeriesId', \</v>
      </c>
      <c r="L3" t="str">
        <f t="shared" ref="L3:L33" si="3">CONCATENATE(IF(B3="TEXT","''",0),", \")</f>
        <v>'', \</v>
      </c>
      <c r="M3" t="str">
        <f>CONCATENATE("?,")</f>
        <v>?,</v>
      </c>
      <c r="N3" t="str">
        <f>CONCATENATE(N2,M3)</f>
        <v>(?,?,</v>
      </c>
    </row>
    <row r="4" spans="1:14" x14ac:dyDescent="0.35">
      <c r="A4" s="2" t="s">
        <v>8</v>
      </c>
      <c r="B4" s="2" t="s">
        <v>54</v>
      </c>
      <c r="C4" t="s">
        <v>1</v>
      </c>
      <c r="D4" t="s">
        <v>9</v>
      </c>
      <c r="I4" t="str">
        <f t="shared" si="0"/>
        <v xml:space="preserve">mgmtInvLei TEXT, </v>
      </c>
      <c r="J4" t="str">
        <f t="shared" si="1"/>
        <v>mgmtInvLei=''</v>
      </c>
      <c r="K4" t="str">
        <f t="shared" si="2"/>
        <v>'mgmtInvLei', \</v>
      </c>
      <c r="L4" t="str">
        <f t="shared" si="3"/>
        <v>'', \</v>
      </c>
      <c r="M4" t="str">
        <f t="shared" ref="M4:M33" si="4">CONCATENATE("?,")</f>
        <v>?,</v>
      </c>
      <c r="N4" t="str">
        <f t="shared" ref="N4:N33" si="5">CONCATENATE(N3,M4)</f>
        <v>(?,?,?,</v>
      </c>
    </row>
    <row r="5" spans="1:14" x14ac:dyDescent="0.35">
      <c r="A5" s="2" t="s">
        <v>10</v>
      </c>
      <c r="B5" s="2" t="s">
        <v>54</v>
      </c>
      <c r="C5" t="s">
        <v>1</v>
      </c>
      <c r="D5" t="s">
        <v>11</v>
      </c>
      <c r="I5" t="str">
        <f t="shared" si="0"/>
        <v xml:space="preserve">isFirstFilingByFund TEXT, </v>
      </c>
      <c r="J5" t="str">
        <f t="shared" si="1"/>
        <v>isFirstFilingByFund=''</v>
      </c>
      <c r="K5" t="str">
        <f t="shared" si="2"/>
        <v>'isFirstFilingByFund', \</v>
      </c>
      <c r="L5" t="str">
        <f t="shared" si="3"/>
        <v>'', \</v>
      </c>
      <c r="M5" t="str">
        <f t="shared" si="4"/>
        <v>?,</v>
      </c>
      <c r="N5" t="str">
        <f t="shared" si="5"/>
        <v>(?,?,?,?,</v>
      </c>
    </row>
    <row r="6" spans="1:14" x14ac:dyDescent="0.35">
      <c r="A6" s="2" t="s">
        <v>12</v>
      </c>
      <c r="B6" s="2" t="s">
        <v>56</v>
      </c>
      <c r="C6" t="s">
        <v>1</v>
      </c>
      <c r="D6">
        <v>5</v>
      </c>
      <c r="I6" t="str">
        <f t="shared" si="0"/>
        <v xml:space="preserve">numAuthorizedClass INTEGER, </v>
      </c>
      <c r="J6" t="str">
        <f t="shared" si="1"/>
        <v>numAuthorizedClass=0</v>
      </c>
      <c r="K6" t="str">
        <f t="shared" si="2"/>
        <v>'numAuthorizedClass', \</v>
      </c>
      <c r="L6" t="str">
        <f t="shared" si="3"/>
        <v>0, \</v>
      </c>
      <c r="M6" t="str">
        <f t="shared" si="4"/>
        <v>?,</v>
      </c>
      <c r="N6" t="str">
        <f t="shared" si="5"/>
        <v>(?,?,?,?,?,</v>
      </c>
    </row>
    <row r="7" spans="1:14" x14ac:dyDescent="0.35">
      <c r="A7" s="2" t="s">
        <v>13</v>
      </c>
      <c r="B7" s="2" t="s">
        <v>56</v>
      </c>
      <c r="C7" t="s">
        <v>1</v>
      </c>
      <c r="D7">
        <v>0</v>
      </c>
      <c r="I7" t="str">
        <f t="shared" si="0"/>
        <v xml:space="preserve">numAddedClass INTEGER, </v>
      </c>
      <c r="J7" t="str">
        <f t="shared" si="1"/>
        <v>numAddedClass=0</v>
      </c>
      <c r="K7" t="str">
        <f t="shared" si="2"/>
        <v>'numAddedClass', \</v>
      </c>
      <c r="L7" t="str">
        <f t="shared" si="3"/>
        <v>0, \</v>
      </c>
      <c r="M7" t="str">
        <f t="shared" si="4"/>
        <v>?,</v>
      </c>
      <c r="N7" t="str">
        <f t="shared" si="5"/>
        <v>(?,?,?,?,?,?,</v>
      </c>
    </row>
    <row r="8" spans="1:14" x14ac:dyDescent="0.35">
      <c r="A8" s="2" t="s">
        <v>14</v>
      </c>
      <c r="B8" s="2" t="s">
        <v>56</v>
      </c>
      <c r="C8" t="s">
        <v>1</v>
      </c>
      <c r="D8">
        <v>0</v>
      </c>
      <c r="I8" t="str">
        <f t="shared" si="0"/>
        <v xml:space="preserve">numTerminatedClass INTEGER, </v>
      </c>
      <c r="J8" t="str">
        <f t="shared" si="1"/>
        <v>numTerminatedClass=0</v>
      </c>
      <c r="K8" t="str">
        <f t="shared" si="2"/>
        <v>'numTerminatedClass', \</v>
      </c>
      <c r="L8" t="str">
        <f t="shared" si="3"/>
        <v>0, \</v>
      </c>
      <c r="M8" t="str">
        <f t="shared" si="4"/>
        <v>?,</v>
      </c>
      <c r="N8" t="str">
        <f t="shared" si="5"/>
        <v>(?,?,?,?,?,?,?,</v>
      </c>
    </row>
    <row r="9" spans="1:14" x14ac:dyDescent="0.35">
      <c r="A9" s="2" t="s">
        <v>15</v>
      </c>
      <c r="B9" s="2" t="s">
        <v>54</v>
      </c>
      <c r="C9" t="s">
        <v>1</v>
      </c>
      <c r="D9" t="s">
        <v>16</v>
      </c>
      <c r="I9" t="str">
        <f t="shared" si="0"/>
        <v xml:space="preserve">fundType TEXT, </v>
      </c>
      <c r="J9" t="str">
        <f t="shared" si="1"/>
        <v>fundType=''</v>
      </c>
      <c r="K9" t="str">
        <f t="shared" si="2"/>
        <v>'fundType', \</v>
      </c>
      <c r="L9" t="str">
        <f t="shared" si="3"/>
        <v>'', \</v>
      </c>
      <c r="M9" t="str">
        <f t="shared" si="4"/>
        <v>?,</v>
      </c>
      <c r="N9" t="str">
        <f t="shared" si="5"/>
        <v>(?,?,?,?,?,?,?,?,</v>
      </c>
    </row>
    <row r="10" spans="1:14" x14ac:dyDescent="0.35">
      <c r="A10" s="2" t="s">
        <v>17</v>
      </c>
      <c r="B10" s="2" t="s">
        <v>54</v>
      </c>
      <c r="C10" t="s">
        <v>1</v>
      </c>
      <c r="D10" t="s">
        <v>18</v>
      </c>
      <c r="I10" t="str">
        <f t="shared" si="0"/>
        <v xml:space="preserve">isNonDiversifiedCompany TEXT, </v>
      </c>
      <c r="J10" t="str">
        <f t="shared" si="1"/>
        <v>isNonDiversifiedCompany=''</v>
      </c>
      <c r="K10" t="str">
        <f t="shared" si="2"/>
        <v>'isNonDiversifiedCompany', \</v>
      </c>
      <c r="L10" t="str">
        <f t="shared" si="3"/>
        <v>'', \</v>
      </c>
      <c r="M10" t="str">
        <f t="shared" si="4"/>
        <v>?,</v>
      </c>
      <c r="N10" t="str">
        <f t="shared" si="5"/>
        <v>(?,?,?,?,?,?,?,?,?,</v>
      </c>
    </row>
    <row r="11" spans="1:14" x14ac:dyDescent="0.35">
      <c r="A11" s="2" t="s">
        <v>19</v>
      </c>
      <c r="B11" s="2" t="s">
        <v>54</v>
      </c>
      <c r="C11" t="s">
        <v>1</v>
      </c>
      <c r="D11" t="s">
        <v>18</v>
      </c>
      <c r="I11" t="str">
        <f t="shared" si="0"/>
        <v xml:space="preserve">isForeignSubsidiary TEXT, </v>
      </c>
      <c r="J11" t="str">
        <f t="shared" si="1"/>
        <v>isForeignSubsidiary=''</v>
      </c>
      <c r="K11" t="str">
        <f t="shared" si="2"/>
        <v>'isForeignSubsidiary', \</v>
      </c>
      <c r="L11" t="str">
        <f t="shared" si="3"/>
        <v>'', \</v>
      </c>
      <c r="M11" t="str">
        <f t="shared" si="4"/>
        <v>?,</v>
      </c>
      <c r="N11" t="str">
        <f t="shared" si="5"/>
        <v>(?,?,?,?,?,?,?,?,?,?,</v>
      </c>
    </row>
    <row r="12" spans="1:14" x14ac:dyDescent="0.35">
      <c r="A12" s="2" t="s">
        <v>20</v>
      </c>
      <c r="B12" s="2" t="s">
        <v>54</v>
      </c>
      <c r="C12" t="s">
        <v>1</v>
      </c>
      <c r="D12" t="s">
        <v>11</v>
      </c>
      <c r="I12" t="str">
        <f t="shared" si="0"/>
        <v xml:space="preserve">isFundSecuritiesLending TEXT, </v>
      </c>
      <c r="J12" t="str">
        <f t="shared" si="1"/>
        <v>isFundSecuritiesLending=''</v>
      </c>
      <c r="K12" t="str">
        <f t="shared" si="2"/>
        <v>'isFundSecuritiesLending', \</v>
      </c>
      <c r="L12" t="str">
        <f t="shared" si="3"/>
        <v>'', \</v>
      </c>
      <c r="M12" t="str">
        <f t="shared" si="4"/>
        <v>?,</v>
      </c>
      <c r="N12" t="str">
        <f t="shared" si="5"/>
        <v>(?,?,?,?,?,?,?,?,?,?,?,</v>
      </c>
    </row>
    <row r="13" spans="1:14" x14ac:dyDescent="0.35">
      <c r="A13" s="2" t="s">
        <v>21</v>
      </c>
      <c r="B13" s="2" t="s">
        <v>54</v>
      </c>
      <c r="C13" t="s">
        <v>1</v>
      </c>
      <c r="D13" t="s">
        <v>18</v>
      </c>
      <c r="I13" t="str">
        <f t="shared" si="0"/>
        <v xml:space="preserve">didFundLendSecurities TEXT, </v>
      </c>
      <c r="J13" t="str">
        <f t="shared" si="1"/>
        <v>didFundLendSecurities=''</v>
      </c>
      <c r="K13" t="str">
        <f t="shared" si="2"/>
        <v>'didFundLendSecurities', \</v>
      </c>
      <c r="L13" t="str">
        <f t="shared" si="3"/>
        <v>'', \</v>
      </c>
      <c r="M13" t="str">
        <f t="shared" si="4"/>
        <v>?,</v>
      </c>
      <c r="N13" t="str">
        <f t="shared" si="5"/>
        <v>(?,?,?,?,?,?,?,?,?,?,?,?,</v>
      </c>
    </row>
    <row r="14" spans="1:14" x14ac:dyDescent="0.35">
      <c r="A14" s="2" t="s">
        <v>22</v>
      </c>
      <c r="B14" s="2" t="s">
        <v>54</v>
      </c>
      <c r="C14" t="s">
        <v>1</v>
      </c>
      <c r="D14" t="s">
        <v>16</v>
      </c>
      <c r="I14" t="str">
        <f t="shared" si="0"/>
        <v xml:space="preserve">paymentToAgentManagerType TEXT, </v>
      </c>
      <c r="J14" t="str">
        <f t="shared" si="1"/>
        <v>paymentToAgentManagerType=''</v>
      </c>
      <c r="K14" t="str">
        <f t="shared" si="2"/>
        <v>'paymentToAgentManagerType', \</v>
      </c>
      <c r="L14" t="str">
        <f t="shared" si="3"/>
        <v>'', \</v>
      </c>
      <c r="M14" t="str">
        <f t="shared" si="4"/>
        <v>?,</v>
      </c>
      <c r="N14" t="str">
        <f t="shared" si="5"/>
        <v>(?,?,?,?,?,?,?,?,?,?,?,?,?,</v>
      </c>
    </row>
    <row r="15" spans="1:14" x14ac:dyDescent="0.35">
      <c r="A15" s="2" t="s">
        <v>23</v>
      </c>
      <c r="B15" s="2" t="s">
        <v>54</v>
      </c>
      <c r="C15" t="s">
        <v>1</v>
      </c>
      <c r="D15" t="s">
        <v>16</v>
      </c>
      <c r="I15" t="str">
        <f t="shared" si="0"/>
        <v xml:space="preserve">avgPortfolioSecuritiesValue TEXT, </v>
      </c>
      <c r="J15" t="str">
        <f t="shared" si="1"/>
        <v>avgPortfolioSecuritiesValue=''</v>
      </c>
      <c r="K15" t="str">
        <f t="shared" si="2"/>
        <v>'avgPortfolioSecuritiesValue', \</v>
      </c>
      <c r="L15" t="str">
        <f t="shared" si="3"/>
        <v>'', \</v>
      </c>
      <c r="M15" t="str">
        <f t="shared" si="4"/>
        <v>?,</v>
      </c>
      <c r="N15" t="str">
        <f t="shared" si="5"/>
        <v>(?,?,?,?,?,?,?,?,?,?,?,?,?,?,</v>
      </c>
    </row>
    <row r="16" spans="1:14" x14ac:dyDescent="0.35">
      <c r="A16" s="2" t="s">
        <v>24</v>
      </c>
      <c r="B16" s="2" t="s">
        <v>54</v>
      </c>
      <c r="C16" t="s">
        <v>1</v>
      </c>
      <c r="D16" t="s">
        <v>16</v>
      </c>
      <c r="I16" t="str">
        <f t="shared" si="0"/>
        <v xml:space="preserve">netIncomeSecuritiesLending TEXT, </v>
      </c>
      <c r="J16" t="str">
        <f t="shared" si="1"/>
        <v>netIncomeSecuritiesLending=''</v>
      </c>
      <c r="K16" t="str">
        <f t="shared" si="2"/>
        <v>'netIncomeSecuritiesLending', \</v>
      </c>
      <c r="L16" t="str">
        <f t="shared" si="3"/>
        <v>'', \</v>
      </c>
      <c r="M16" t="str">
        <f t="shared" si="4"/>
        <v>?,</v>
      </c>
      <c r="N16" t="str">
        <f t="shared" si="5"/>
        <v>(?,?,?,?,?,?,?,?,?,?,?,?,?,?,?,</v>
      </c>
    </row>
    <row r="17" spans="1:14" x14ac:dyDescent="0.35">
      <c r="A17" s="2" t="s">
        <v>25</v>
      </c>
      <c r="B17" s="2" t="s">
        <v>54</v>
      </c>
      <c r="C17" t="s">
        <v>1</v>
      </c>
      <c r="D17" t="s">
        <v>16</v>
      </c>
      <c r="I17" t="str">
        <f t="shared" si="0"/>
        <v xml:space="preserve">relyOnRuleType TEXT, </v>
      </c>
      <c r="J17" t="str">
        <f t="shared" si="1"/>
        <v>relyOnRuleType=''</v>
      </c>
      <c r="K17" t="str">
        <f t="shared" si="2"/>
        <v>'relyOnRuleType', \</v>
      </c>
      <c r="L17" t="str">
        <f t="shared" si="3"/>
        <v>'', \</v>
      </c>
      <c r="M17" t="str">
        <f t="shared" si="4"/>
        <v>?,</v>
      </c>
      <c r="N17" t="str">
        <f t="shared" si="5"/>
        <v>(?,?,?,?,?,?,?,?,?,?,?,?,?,?,?,?,</v>
      </c>
    </row>
    <row r="18" spans="1:14" x14ac:dyDescent="0.35">
      <c r="A18" s="2" t="s">
        <v>26</v>
      </c>
      <c r="B18" s="2" t="s">
        <v>54</v>
      </c>
      <c r="C18" t="s">
        <v>1</v>
      </c>
      <c r="D18" t="s">
        <v>11</v>
      </c>
      <c r="I18" t="str">
        <f t="shared" si="0"/>
        <v xml:space="preserve">isExpenseLimitationInPlace TEXT, </v>
      </c>
      <c r="J18" t="str">
        <f t="shared" si="1"/>
        <v>isExpenseLimitationInPlace=''</v>
      </c>
      <c r="K18" t="str">
        <f t="shared" si="2"/>
        <v>'isExpenseLimitationInPlace', \</v>
      </c>
      <c r="L18" t="str">
        <f t="shared" si="3"/>
        <v>'', \</v>
      </c>
      <c r="M18" t="str">
        <f t="shared" si="4"/>
        <v>?,</v>
      </c>
      <c r="N18" t="str">
        <f t="shared" si="5"/>
        <v>(?,?,?,?,?,?,?,?,?,?,?,?,?,?,?,?,?,</v>
      </c>
    </row>
    <row r="19" spans="1:14" x14ac:dyDescent="0.35">
      <c r="A19" s="2" t="s">
        <v>27</v>
      </c>
      <c r="B19" s="2" t="s">
        <v>54</v>
      </c>
      <c r="C19" t="s">
        <v>1</v>
      </c>
      <c r="D19" t="s">
        <v>11</v>
      </c>
      <c r="I19" t="str">
        <f t="shared" si="0"/>
        <v xml:space="preserve">isExpenseReducedOrWaived TEXT, </v>
      </c>
      <c r="J19" t="str">
        <f t="shared" si="1"/>
        <v>isExpenseReducedOrWaived=''</v>
      </c>
      <c r="K19" t="str">
        <f t="shared" si="2"/>
        <v>'isExpenseReducedOrWaived', \</v>
      </c>
      <c r="L19" t="str">
        <f t="shared" si="3"/>
        <v>'', \</v>
      </c>
      <c r="M19" t="str">
        <f t="shared" si="4"/>
        <v>?,</v>
      </c>
      <c r="N19" t="str">
        <f t="shared" si="5"/>
        <v>(?,?,?,?,?,?,?,?,?,?,?,?,?,?,?,?,?,?,</v>
      </c>
    </row>
    <row r="20" spans="1:14" x14ac:dyDescent="0.35">
      <c r="A20" s="2" t="s">
        <v>28</v>
      </c>
      <c r="B20" s="2" t="s">
        <v>54</v>
      </c>
      <c r="C20" t="s">
        <v>1</v>
      </c>
      <c r="D20" t="s">
        <v>11</v>
      </c>
      <c r="I20" t="str">
        <f t="shared" si="0"/>
        <v xml:space="preserve">isFeesWaivedRecoupable TEXT, </v>
      </c>
      <c r="J20" t="str">
        <f t="shared" si="1"/>
        <v>isFeesWaivedRecoupable=''</v>
      </c>
      <c r="K20" t="str">
        <f t="shared" si="2"/>
        <v>'isFeesWaivedRecoupable', \</v>
      </c>
      <c r="L20" t="str">
        <f t="shared" si="3"/>
        <v>'', \</v>
      </c>
      <c r="M20" t="str">
        <f t="shared" si="4"/>
        <v>?,</v>
      </c>
      <c r="N20" t="str">
        <f t="shared" si="5"/>
        <v>(?,?,?,?,?,?,?,?,?,?,?,?,?,?,?,?,?,?,?,</v>
      </c>
    </row>
    <row r="21" spans="1:14" x14ac:dyDescent="0.35">
      <c r="A21" s="2" t="s">
        <v>29</v>
      </c>
      <c r="B21" s="2" t="s">
        <v>54</v>
      </c>
      <c r="C21" t="s">
        <v>1</v>
      </c>
      <c r="D21" t="s">
        <v>11</v>
      </c>
      <c r="I21" t="str">
        <f t="shared" si="0"/>
        <v xml:space="preserve">isExpenseWaivedRecoupable TEXT, </v>
      </c>
      <c r="J21" t="str">
        <f t="shared" si="1"/>
        <v>isExpenseWaivedRecoupable=''</v>
      </c>
      <c r="K21" t="str">
        <f t="shared" si="2"/>
        <v>'isExpenseWaivedRecoupable', \</v>
      </c>
      <c r="L21" t="str">
        <f t="shared" si="3"/>
        <v>'', \</v>
      </c>
      <c r="M21" t="str">
        <f t="shared" si="4"/>
        <v>?,</v>
      </c>
      <c r="N21" t="str">
        <f t="shared" si="5"/>
        <v>(?,?,?,?,?,?,?,?,?,?,?,?,?,?,?,?,?,?,?,?,</v>
      </c>
    </row>
    <row r="22" spans="1:14" x14ac:dyDescent="0.35">
      <c r="A22" s="2" t="s">
        <v>30</v>
      </c>
      <c r="B22" s="2" t="s">
        <v>54</v>
      </c>
      <c r="C22" t="s">
        <v>1</v>
      </c>
      <c r="D22" t="s">
        <v>18</v>
      </c>
      <c r="I22" t="str">
        <f t="shared" si="0"/>
        <v xml:space="preserve">isTransferAgentHiredOrTerminated TEXT, </v>
      </c>
      <c r="J22" t="str">
        <f t="shared" si="1"/>
        <v>isTransferAgentHiredOrTerminated=''</v>
      </c>
      <c r="K22" t="str">
        <f t="shared" si="2"/>
        <v>'isTransferAgentHiredOrTerminated', \</v>
      </c>
      <c r="L22" t="str">
        <f t="shared" si="3"/>
        <v>'', \</v>
      </c>
      <c r="M22" t="str">
        <f t="shared" si="4"/>
        <v>?,</v>
      </c>
      <c r="N22" t="str">
        <f t="shared" si="5"/>
        <v>(?,?,?,?,?,?,?,?,?,?,?,?,?,?,?,?,?,?,?,?,?,</v>
      </c>
    </row>
    <row r="23" spans="1:14" x14ac:dyDescent="0.35">
      <c r="A23" s="2" t="s">
        <v>31</v>
      </c>
      <c r="B23" s="2" t="s">
        <v>54</v>
      </c>
      <c r="C23" t="s">
        <v>1</v>
      </c>
      <c r="D23" t="s">
        <v>18</v>
      </c>
      <c r="I23" t="str">
        <f t="shared" si="0"/>
        <v xml:space="preserve">isPricingServiceHiredOrTerminated TEXT, </v>
      </c>
      <c r="J23" t="str">
        <f t="shared" si="1"/>
        <v>isPricingServiceHiredOrTerminated=''</v>
      </c>
      <c r="K23" t="str">
        <f t="shared" si="2"/>
        <v>'isPricingServiceHiredOrTerminated', \</v>
      </c>
      <c r="L23" t="str">
        <f t="shared" si="3"/>
        <v>'', \</v>
      </c>
      <c r="M23" t="str">
        <f t="shared" si="4"/>
        <v>?,</v>
      </c>
      <c r="N23" t="str">
        <f t="shared" si="5"/>
        <v>(?,?,?,?,?,?,?,?,?,?,?,?,?,?,?,?,?,?,?,?,?,?,</v>
      </c>
    </row>
    <row r="24" spans="1:14" x14ac:dyDescent="0.35">
      <c r="A24" s="2" t="s">
        <v>32</v>
      </c>
      <c r="B24" s="2" t="s">
        <v>54</v>
      </c>
      <c r="C24" t="s">
        <v>1</v>
      </c>
      <c r="D24" t="s">
        <v>18</v>
      </c>
      <c r="I24" t="str">
        <f t="shared" si="0"/>
        <v xml:space="preserve">isCustodianHiredOrTerminated TEXT, </v>
      </c>
      <c r="J24" t="str">
        <f t="shared" si="1"/>
        <v>isCustodianHiredOrTerminated=''</v>
      </c>
      <c r="K24" t="str">
        <f t="shared" si="2"/>
        <v>'isCustodianHiredOrTerminated', \</v>
      </c>
      <c r="L24" t="str">
        <f t="shared" si="3"/>
        <v>'', \</v>
      </c>
      <c r="M24" t="str">
        <f t="shared" si="4"/>
        <v>?,</v>
      </c>
      <c r="N24" t="str">
        <f t="shared" si="5"/>
        <v>(?,?,?,?,?,?,?,?,?,?,?,?,?,?,?,?,?,?,?,?,?,?,?,</v>
      </c>
    </row>
    <row r="25" spans="1:14" x14ac:dyDescent="0.35">
      <c r="A25" s="2" t="s">
        <v>33</v>
      </c>
      <c r="B25" s="2" t="s">
        <v>54</v>
      </c>
      <c r="C25" t="s">
        <v>1</v>
      </c>
      <c r="D25" t="s">
        <v>18</v>
      </c>
      <c r="I25" t="str">
        <f t="shared" si="0"/>
        <v xml:space="preserve">isShareholderServiceHiredTerminated TEXT, </v>
      </c>
      <c r="J25" t="str">
        <f t="shared" si="1"/>
        <v>isShareholderServiceHiredTerminated=''</v>
      </c>
      <c r="K25" t="str">
        <f t="shared" si="2"/>
        <v>'isShareholderServiceHiredTerminated', \</v>
      </c>
      <c r="L25" t="str">
        <f t="shared" si="3"/>
        <v>'', \</v>
      </c>
      <c r="M25" t="str">
        <f t="shared" si="4"/>
        <v>?,</v>
      </c>
      <c r="N25" t="str">
        <f t="shared" si="5"/>
        <v>(?,?,?,?,?,?,?,?,?,?,?,?,?,?,?,?,?,?,?,?,?,?,?,?,</v>
      </c>
    </row>
    <row r="26" spans="1:14" x14ac:dyDescent="0.35">
      <c r="A26" s="2" t="s">
        <v>34</v>
      </c>
      <c r="B26" s="2" t="s">
        <v>54</v>
      </c>
      <c r="C26" t="s">
        <v>1</v>
      </c>
      <c r="D26" t="s">
        <v>18</v>
      </c>
      <c r="I26" t="str">
        <f t="shared" si="0"/>
        <v xml:space="preserve">isAdminHiredOrTerminated TEXT, </v>
      </c>
      <c r="J26" t="str">
        <f t="shared" si="1"/>
        <v>isAdminHiredOrTerminated=''</v>
      </c>
      <c r="K26" t="str">
        <f t="shared" si="2"/>
        <v>'isAdminHiredOrTerminated', \</v>
      </c>
      <c r="L26" t="str">
        <f t="shared" si="3"/>
        <v>'', \</v>
      </c>
      <c r="M26" t="str">
        <f t="shared" si="4"/>
        <v>?,</v>
      </c>
      <c r="N26" t="str">
        <f t="shared" si="5"/>
        <v>(?,?,?,?,?,?,?,?,?,?,?,?,?,?,?,?,?,?,?,?,?,?,?,?,?,</v>
      </c>
    </row>
    <row r="27" spans="1:14" x14ac:dyDescent="0.35">
      <c r="A27" s="2" t="s">
        <v>35</v>
      </c>
      <c r="B27" s="2" t="s">
        <v>55</v>
      </c>
      <c r="C27" t="s">
        <v>1</v>
      </c>
      <c r="D27">
        <v>378131.33</v>
      </c>
      <c r="I27" t="str">
        <f t="shared" si="0"/>
        <v xml:space="preserve">aggregateCommission REAL, </v>
      </c>
      <c r="J27" t="str">
        <f t="shared" si="1"/>
        <v>aggregateCommission=0</v>
      </c>
      <c r="K27" t="str">
        <f t="shared" si="2"/>
        <v>'aggregateCommission', \</v>
      </c>
      <c r="L27" t="str">
        <f t="shared" si="3"/>
        <v>0, \</v>
      </c>
      <c r="M27" t="str">
        <f t="shared" si="4"/>
        <v>?,</v>
      </c>
      <c r="N27" t="str">
        <f t="shared" si="5"/>
        <v>(?,?,?,?,?,?,?,?,?,?,?,?,?,?,?,?,?,?,?,?,?,?,?,?,?,?,</v>
      </c>
    </row>
    <row r="28" spans="1:14" x14ac:dyDescent="0.35">
      <c r="A28" s="2" t="s">
        <v>36</v>
      </c>
      <c r="B28" s="2" t="s">
        <v>55</v>
      </c>
      <c r="C28" t="s">
        <v>1</v>
      </c>
      <c r="D28">
        <v>344771</v>
      </c>
      <c r="I28" t="str">
        <f t="shared" si="0"/>
        <v xml:space="preserve">principalAggregatePurchase REAL, </v>
      </c>
      <c r="J28" t="str">
        <f t="shared" si="1"/>
        <v>principalAggregatePurchase=0</v>
      </c>
      <c r="K28" t="str">
        <f t="shared" si="2"/>
        <v>'principalAggregatePurchase', \</v>
      </c>
      <c r="L28" t="str">
        <f t="shared" si="3"/>
        <v>0, \</v>
      </c>
      <c r="M28" t="str">
        <f t="shared" si="4"/>
        <v>?,</v>
      </c>
      <c r="N28" t="str">
        <f t="shared" si="5"/>
        <v>(?,?,?,?,?,?,?,?,?,?,?,?,?,?,?,?,?,?,?,?,?,?,?,?,?,?,?,</v>
      </c>
    </row>
    <row r="29" spans="1:14" x14ac:dyDescent="0.35">
      <c r="A29" s="2" t="s">
        <v>37</v>
      </c>
      <c r="B29" s="2" t="s">
        <v>54</v>
      </c>
      <c r="C29" t="s">
        <v>1</v>
      </c>
      <c r="D29" t="s">
        <v>18</v>
      </c>
      <c r="I29" t="str">
        <f t="shared" si="0"/>
        <v xml:space="preserve">isBrokerageResearchPayment TEXT, </v>
      </c>
      <c r="J29" t="str">
        <f t="shared" si="1"/>
        <v>isBrokerageResearchPayment=''</v>
      </c>
      <c r="K29" t="str">
        <f t="shared" si="2"/>
        <v>'isBrokerageResearchPayment', \</v>
      </c>
      <c r="L29" t="str">
        <f t="shared" si="3"/>
        <v>'', \</v>
      </c>
      <c r="M29" t="str">
        <f t="shared" si="4"/>
        <v>?,</v>
      </c>
      <c r="N29" t="str">
        <f t="shared" si="5"/>
        <v>(?,?,?,?,?,?,?,?,?,?,?,?,?,?,?,?,?,?,?,?,?,?,?,?,?,?,?,?,</v>
      </c>
    </row>
    <row r="30" spans="1:14" x14ac:dyDescent="0.35">
      <c r="A30" s="2" t="s">
        <v>38</v>
      </c>
      <c r="B30" s="2" t="s">
        <v>55</v>
      </c>
      <c r="C30" t="s">
        <v>1</v>
      </c>
      <c r="D30">
        <v>269200417.74000001</v>
      </c>
      <c r="I30" t="str">
        <f t="shared" si="0"/>
        <v xml:space="preserve">mnthlyAvgNetAssets REAL, </v>
      </c>
      <c r="J30" t="str">
        <f t="shared" si="1"/>
        <v>mnthlyAvgNetAssets=0</v>
      </c>
      <c r="K30" t="str">
        <f t="shared" si="2"/>
        <v>'mnthlyAvgNetAssets', \</v>
      </c>
      <c r="L30" t="str">
        <f t="shared" si="3"/>
        <v>0, \</v>
      </c>
      <c r="M30" t="str">
        <f t="shared" si="4"/>
        <v>?,</v>
      </c>
      <c r="N30" t="str">
        <f t="shared" si="5"/>
        <v>(?,?,?,?,?,?,?,?,?,?,?,?,?,?,?,?,?,?,?,?,?,?,?,?,?,?,?,?,?,</v>
      </c>
    </row>
    <row r="31" spans="1:14" x14ac:dyDescent="0.35">
      <c r="A31" s="2" t="s">
        <v>39</v>
      </c>
      <c r="B31" s="2" t="s">
        <v>54</v>
      </c>
      <c r="C31" t="s">
        <v>1</v>
      </c>
      <c r="D31" t="s">
        <v>18</v>
      </c>
      <c r="I31" t="str">
        <f t="shared" si="0"/>
        <v xml:space="preserve">hasLineOfCredit TEXT, </v>
      </c>
      <c r="J31" t="str">
        <f t="shared" si="1"/>
        <v>hasLineOfCredit=''</v>
      </c>
      <c r="K31" t="str">
        <f t="shared" si="2"/>
        <v>'hasLineOfCredit', \</v>
      </c>
      <c r="L31" t="str">
        <f t="shared" si="3"/>
        <v>'', \</v>
      </c>
      <c r="M31" t="str">
        <f t="shared" si="4"/>
        <v>?,</v>
      </c>
      <c r="N31" t="str">
        <f t="shared" si="5"/>
        <v>(?,?,?,?,?,?,?,?,?,?,?,?,?,?,?,?,?,?,?,?,?,?,?,?,?,?,?,?,?,?,</v>
      </c>
    </row>
    <row r="32" spans="1:14" x14ac:dyDescent="0.35">
      <c r="A32" s="2" t="s">
        <v>40</v>
      </c>
      <c r="B32" s="2" t="s">
        <v>54</v>
      </c>
      <c r="C32" t="s">
        <v>1</v>
      </c>
      <c r="D32" t="s">
        <v>18</v>
      </c>
      <c r="I32" t="str">
        <f t="shared" si="0"/>
        <v xml:space="preserve">isInterfundBorrowing TEXT, </v>
      </c>
      <c r="J32" t="str">
        <f t="shared" si="1"/>
        <v>isInterfundBorrowing=''</v>
      </c>
      <c r="K32" t="str">
        <f t="shared" si="2"/>
        <v>'isInterfundBorrowing', \</v>
      </c>
      <c r="L32" t="str">
        <f t="shared" si="3"/>
        <v>'', \</v>
      </c>
      <c r="M32" t="str">
        <f t="shared" si="4"/>
        <v>?,</v>
      </c>
      <c r="N32" t="str">
        <f t="shared" si="5"/>
        <v>(?,?,?,?,?,?,?,?,?,?,?,?,?,?,?,?,?,?,?,?,?,?,?,?,?,?,?,?,?,?,?,</v>
      </c>
    </row>
    <row r="33" spans="1:14" x14ac:dyDescent="0.35">
      <c r="A33" s="2" t="s">
        <v>41</v>
      </c>
      <c r="B33" s="2" t="s">
        <v>54</v>
      </c>
      <c r="C33" t="s">
        <v>1</v>
      </c>
      <c r="D33" t="s">
        <v>18</v>
      </c>
      <c r="I33" t="str">
        <f t="shared" si="0"/>
        <v xml:space="preserve">isSwingPricing TEXT, </v>
      </c>
      <c r="J33" t="str">
        <f t="shared" si="1"/>
        <v>isSwingPricing=''</v>
      </c>
      <c r="K33" t="str">
        <f t="shared" si="2"/>
        <v>'isSwingPricing', \</v>
      </c>
      <c r="L33" t="str">
        <f t="shared" si="3"/>
        <v>'', \</v>
      </c>
      <c r="M33" t="str">
        <f t="shared" si="4"/>
        <v>?,</v>
      </c>
      <c r="N33" t="str">
        <f t="shared" si="5"/>
        <v>(?,?,?,?,?,?,?,?,?,?,?,?,?,?,?,?,?,?,?,?,?,?,?,?,?,?,?,?,?,?,?,?,</v>
      </c>
    </row>
    <row r="34" spans="1:14" x14ac:dyDescent="0.35">
      <c r="I34" t="str">
        <f>CONCATENATE("InsertDate NUMERIC)")</f>
        <v>InsertDate NUMERIC)</v>
      </c>
      <c r="K34" t="str">
        <f>CONCATENATE("'",A34,"')")</f>
        <v>'')</v>
      </c>
      <c r="L34" s="5" t="s">
        <v>60</v>
      </c>
      <c r="M34" s="6" t="str">
        <f>CONCATENATE("?)")</f>
        <v>?)</v>
      </c>
      <c r="N34" t="str">
        <f>CONCATENATE(N33,M34)</f>
        <v>(?,?,?,?,?,?,?,?,?,?,?,?,?,?,?,?,?,?,?,?,?,?,?,?,?,?,?,?,?,?,?,?,?)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4932-2222-4ABC-86CB-D2567BCED5A3}">
  <dimension ref="B1:F73"/>
  <sheetViews>
    <sheetView tabSelected="1" topLeftCell="A49" workbookViewId="0">
      <selection activeCell="D67" sqref="D67:D73"/>
    </sheetView>
  </sheetViews>
  <sheetFormatPr defaultRowHeight="14.5" x14ac:dyDescent="0.35"/>
  <cols>
    <col min="2" max="2" width="65.54296875" customWidth="1"/>
    <col min="3" max="3" width="16.81640625" customWidth="1"/>
    <col min="4" max="4" width="97" customWidth="1"/>
  </cols>
  <sheetData>
    <row r="1" spans="2:6" s="8" customFormat="1" x14ac:dyDescent="0.35">
      <c r="B1" s="8" t="s">
        <v>78</v>
      </c>
      <c r="C1" s="8" t="s">
        <v>79</v>
      </c>
    </row>
    <row r="2" spans="2:6" x14ac:dyDescent="0.35">
      <c r="B2" t="s">
        <v>61</v>
      </c>
      <c r="C2" t="s">
        <v>71</v>
      </c>
      <c r="D2" t="str">
        <f>CONCATENATE("if Label=='",B2,"': db",C2,"=float(value)")</f>
        <v>if Label=='Acquired Fund Fees and Expenses': dbAcquiredFees=float(value)</v>
      </c>
      <c r="F2" s="7"/>
    </row>
    <row r="3" spans="2:6" x14ac:dyDescent="0.35">
      <c r="B3" t="s">
        <v>62</v>
      </c>
      <c r="C3" t="s">
        <v>73</v>
      </c>
      <c r="D3" t="str">
        <f t="shared" ref="D3:D11" si="0">CONCATENATE("if Label=='",B3,"': db",C3,"=float(value)")</f>
        <v>if Label=='Other Expenses (as a percentage of Assets):': dbOtherExp=float(value)</v>
      </c>
      <c r="F3" s="7"/>
    </row>
    <row r="4" spans="2:6" x14ac:dyDescent="0.35">
      <c r="B4" t="s">
        <v>70</v>
      </c>
      <c r="C4" t="s">
        <v>73</v>
      </c>
      <c r="D4" t="str">
        <f>CONCATENATE("if Label=='",B4,"': db",C4,"=float(value)")</f>
        <v>if Label=='Other expenses': dbOtherExp=float(value)</v>
      </c>
      <c r="F4" s="7"/>
    </row>
    <row r="5" spans="2:6" x14ac:dyDescent="0.35">
      <c r="B5" t="s">
        <v>65</v>
      </c>
      <c r="C5" t="s">
        <v>72</v>
      </c>
      <c r="D5" t="str">
        <f t="shared" si="0"/>
        <v>if Label=='Distribution and Service (12b-1) Fees': dbDist12b1Fees=float(value)</v>
      </c>
      <c r="F5" s="7"/>
    </row>
    <row r="6" spans="2:6" x14ac:dyDescent="0.35">
      <c r="B6" t="s">
        <v>66</v>
      </c>
      <c r="C6" t="s">
        <v>74</v>
      </c>
      <c r="D6" t="str">
        <f t="shared" si="0"/>
        <v>if Label=='Management Fees (as a percentage of Assets)': dbMgmtFees=float(value)</v>
      </c>
      <c r="F6" s="7"/>
    </row>
    <row r="7" spans="2:6" x14ac:dyDescent="0.35">
      <c r="B7" t="s">
        <v>67</v>
      </c>
      <c r="C7" t="s">
        <v>77</v>
      </c>
      <c r="D7" t="str">
        <f t="shared" si="0"/>
        <v>if Label=='Fee Waiver or Reimbursement': dbFeeWaiver=float(value)</v>
      </c>
      <c r="F7" s="7"/>
    </row>
    <row r="8" spans="2:6" x14ac:dyDescent="0.35">
      <c r="B8" t="s">
        <v>68</v>
      </c>
      <c r="C8" t="s">
        <v>75</v>
      </c>
      <c r="D8" t="str">
        <f t="shared" si="0"/>
        <v>if Label=='Total annual fund operating expenses': dbTotExp=float(value)</v>
      </c>
      <c r="F8" s="7"/>
    </row>
    <row r="9" spans="2:6" x14ac:dyDescent="0.35">
      <c r="B9" t="s">
        <v>64</v>
      </c>
      <c r="C9" t="s">
        <v>75</v>
      </c>
      <c r="D9" t="str">
        <f>CONCATENATE("if Label=='",B9,"': db",C9,"=float(value)")</f>
        <v>if Label=='Expenses (as a percentage of Assets)': dbTotExp=float(value)</v>
      </c>
      <c r="F9" s="7"/>
    </row>
    <row r="10" spans="2:6" x14ac:dyDescent="0.35">
      <c r="B10" t="s">
        <v>63</v>
      </c>
      <c r="C10" t="s">
        <v>76</v>
      </c>
      <c r="D10" t="str">
        <f>CONCATENATE("if Label=='",B10,"': db",C10,"=float(value)")</f>
        <v>if Label=='Net Expenses (as a percentage of Assets)': dbNetExp=float(value)</v>
      </c>
      <c r="F10" s="7"/>
    </row>
    <row r="11" spans="2:6" x14ac:dyDescent="0.35">
      <c r="B11" t="s">
        <v>69</v>
      </c>
      <c r="C11" t="s">
        <v>76</v>
      </c>
      <c r="D11" t="str">
        <f t="shared" si="0"/>
        <v>if Label=='Total annual fund operating expenses after expense reimbursement': dbNetExp=float(value)</v>
      </c>
      <c r="F11" s="7"/>
    </row>
    <row r="12" spans="2:6" x14ac:dyDescent="0.35">
      <c r="F12" s="7"/>
    </row>
    <row r="14" spans="2:6" x14ac:dyDescent="0.35">
      <c r="B14" t="s">
        <v>61</v>
      </c>
      <c r="C14" t="s">
        <v>71</v>
      </c>
      <c r="D14" t="str">
        <f>CONCATENATE("if Label=='",B14,"': dbLabel='",C14,"'")</f>
        <v>if Label=='Acquired Fund Fees and Expenses': dbLabel='AcquiredFees'</v>
      </c>
    </row>
    <row r="15" spans="2:6" x14ac:dyDescent="0.35">
      <c r="B15" t="s">
        <v>62</v>
      </c>
      <c r="C15" t="s">
        <v>73</v>
      </c>
      <c r="D15" t="str">
        <f t="shared" ref="D15:D23" si="1">CONCATENATE("if Label=='",B15,"': dbLabel='",C15,"'")</f>
        <v>if Label=='Other Expenses (as a percentage of Assets):': dbLabel='OtherExp'</v>
      </c>
    </row>
    <row r="16" spans="2:6" x14ac:dyDescent="0.35">
      <c r="B16" t="s">
        <v>70</v>
      </c>
      <c r="C16" t="s">
        <v>73</v>
      </c>
      <c r="D16" t="str">
        <f t="shared" si="1"/>
        <v>if Label=='Other expenses': dbLabel='OtherExp'</v>
      </c>
    </row>
    <row r="17" spans="2:4" x14ac:dyDescent="0.35">
      <c r="B17" t="s">
        <v>65</v>
      </c>
      <c r="C17" t="s">
        <v>72</v>
      </c>
      <c r="D17" t="str">
        <f t="shared" si="1"/>
        <v>if Label=='Distribution and Service (12b-1) Fees': dbLabel='Dist12b1Fees'</v>
      </c>
    </row>
    <row r="18" spans="2:4" x14ac:dyDescent="0.35">
      <c r="B18" t="s">
        <v>66</v>
      </c>
      <c r="C18" t="s">
        <v>74</v>
      </c>
      <c r="D18" t="str">
        <f t="shared" si="1"/>
        <v>if Label=='Management Fees (as a percentage of Assets)': dbLabel='MgmtFees'</v>
      </c>
    </row>
    <row r="19" spans="2:4" x14ac:dyDescent="0.35">
      <c r="B19" t="s">
        <v>67</v>
      </c>
      <c r="C19" t="s">
        <v>77</v>
      </c>
      <c r="D19" t="str">
        <f t="shared" si="1"/>
        <v>if Label=='Fee Waiver or Reimbursement': dbLabel='FeeWaiver'</v>
      </c>
    </row>
    <row r="20" spans="2:4" x14ac:dyDescent="0.35">
      <c r="B20" t="s">
        <v>68</v>
      </c>
      <c r="C20" t="s">
        <v>75</v>
      </c>
      <c r="D20" t="str">
        <f t="shared" si="1"/>
        <v>if Label=='Total annual fund operating expenses': dbLabel='TotExp'</v>
      </c>
    </row>
    <row r="21" spans="2:4" x14ac:dyDescent="0.35">
      <c r="B21" t="s">
        <v>64</v>
      </c>
      <c r="C21" t="s">
        <v>75</v>
      </c>
      <c r="D21" t="str">
        <f t="shared" si="1"/>
        <v>if Label=='Expenses (as a percentage of Assets)': dbLabel='TotExp'</v>
      </c>
    </row>
    <row r="22" spans="2:4" x14ac:dyDescent="0.35">
      <c r="B22" t="s">
        <v>63</v>
      </c>
      <c r="C22" t="s">
        <v>76</v>
      </c>
      <c r="D22" t="str">
        <f t="shared" si="1"/>
        <v>if Label=='Net Expenses (as a percentage of Assets)': dbLabel='NetExp'</v>
      </c>
    </row>
    <row r="23" spans="2:4" x14ac:dyDescent="0.35">
      <c r="B23" t="s">
        <v>69</v>
      </c>
      <c r="C23" t="s">
        <v>76</v>
      </c>
      <c r="D23" t="str">
        <f t="shared" si="1"/>
        <v>if Label=='Total annual fund operating expenses after expense reimbursement': dbLabel='NetExp'</v>
      </c>
    </row>
    <row r="27" spans="2:4" x14ac:dyDescent="0.35">
      <c r="C27" s="8" t="s">
        <v>80</v>
      </c>
    </row>
    <row r="28" spans="2:4" x14ac:dyDescent="0.35">
      <c r="C28" t="s">
        <v>71</v>
      </c>
      <c r="D28" t="str">
        <f>CONCATENATE("db",C28,"=0")</f>
        <v>dbAcquiredFees=0</v>
      </c>
    </row>
    <row r="29" spans="2:4" x14ac:dyDescent="0.35">
      <c r="C29" t="s">
        <v>73</v>
      </c>
      <c r="D29" t="str">
        <f t="shared" ref="D29:D34" si="2">CONCATENATE("db",C29,"=0")</f>
        <v>dbOtherExp=0</v>
      </c>
    </row>
    <row r="30" spans="2:4" x14ac:dyDescent="0.35">
      <c r="C30" t="s">
        <v>76</v>
      </c>
      <c r="D30" t="str">
        <f t="shared" si="2"/>
        <v>dbNetExp=0</v>
      </c>
    </row>
    <row r="31" spans="2:4" x14ac:dyDescent="0.35">
      <c r="C31" t="s">
        <v>75</v>
      </c>
      <c r="D31" t="str">
        <f t="shared" si="2"/>
        <v>dbTotExp=0</v>
      </c>
    </row>
    <row r="32" spans="2:4" x14ac:dyDescent="0.35">
      <c r="C32" t="s">
        <v>72</v>
      </c>
      <c r="D32" t="str">
        <f t="shared" si="2"/>
        <v>dbDist12b1Fees=0</v>
      </c>
    </row>
    <row r="33" spans="3:5" x14ac:dyDescent="0.35">
      <c r="C33" t="s">
        <v>74</v>
      </c>
      <c r="D33" t="str">
        <f t="shared" si="2"/>
        <v>dbMgmtFees=0</v>
      </c>
    </row>
    <row r="34" spans="3:5" x14ac:dyDescent="0.35">
      <c r="C34" t="s">
        <v>77</v>
      </c>
      <c r="D34" t="str">
        <f t="shared" si="2"/>
        <v>dbFeeWaiver=0</v>
      </c>
    </row>
    <row r="36" spans="3:5" x14ac:dyDescent="0.35">
      <c r="C36" t="s">
        <v>81</v>
      </c>
      <c r="D36" t="str">
        <f>CONCATENATE("db",C36,"=''")</f>
        <v>dbCIKVal=''</v>
      </c>
      <c r="E36" t="s">
        <v>82</v>
      </c>
    </row>
    <row r="37" spans="3:5" x14ac:dyDescent="0.35">
      <c r="C37" t="s">
        <v>83</v>
      </c>
      <c r="D37" t="str">
        <f t="shared" ref="D37:D46" si="3">CONCATENATE("db",C37,"=''")</f>
        <v>dbFilingDate=''</v>
      </c>
      <c r="E37" t="s">
        <v>84</v>
      </c>
    </row>
    <row r="38" spans="3:5" x14ac:dyDescent="0.35">
      <c r="C38" t="s">
        <v>85</v>
      </c>
      <c r="D38" t="str">
        <f t="shared" si="3"/>
        <v>dbSeriesNum=''</v>
      </c>
      <c r="E38" t="s">
        <v>84</v>
      </c>
    </row>
    <row r="39" spans="3:5" x14ac:dyDescent="0.35">
      <c r="C39" t="s">
        <v>86</v>
      </c>
      <c r="D39" t="str">
        <f t="shared" si="3"/>
        <v>dbClassNum=''</v>
      </c>
      <c r="E39" t="s">
        <v>84</v>
      </c>
    </row>
    <row r="40" spans="3:5" x14ac:dyDescent="0.35">
      <c r="C40" t="s">
        <v>71</v>
      </c>
      <c r="D40" t="str">
        <f t="shared" si="3"/>
        <v>dbAcquiredFees=''</v>
      </c>
      <c r="E40" t="s">
        <v>82</v>
      </c>
    </row>
    <row r="41" spans="3:5" x14ac:dyDescent="0.35">
      <c r="C41" t="s">
        <v>72</v>
      </c>
      <c r="D41" t="str">
        <f t="shared" si="3"/>
        <v>dbDist12b1Fees=''</v>
      </c>
      <c r="E41" t="s">
        <v>82</v>
      </c>
    </row>
    <row r="42" spans="3:5" x14ac:dyDescent="0.35">
      <c r="C42" t="s">
        <v>74</v>
      </c>
      <c r="D42" t="str">
        <f t="shared" si="3"/>
        <v>dbMgmtFees=''</v>
      </c>
      <c r="E42" t="s">
        <v>82</v>
      </c>
    </row>
    <row r="43" spans="3:5" x14ac:dyDescent="0.35">
      <c r="C43" t="s">
        <v>73</v>
      </c>
      <c r="D43" t="str">
        <f>CONCATENATE("db",C43,"=''")</f>
        <v>dbOtherExp=''</v>
      </c>
      <c r="E43" t="s">
        <v>82</v>
      </c>
    </row>
    <row r="44" spans="3:5" x14ac:dyDescent="0.35">
      <c r="C44" t="s">
        <v>75</v>
      </c>
      <c r="D44" t="str">
        <f t="shared" si="3"/>
        <v>dbTotExp=''</v>
      </c>
      <c r="E44" t="s">
        <v>82</v>
      </c>
    </row>
    <row r="45" spans="3:5" x14ac:dyDescent="0.35">
      <c r="C45" t="s">
        <v>77</v>
      </c>
      <c r="D45" t="str">
        <f t="shared" si="3"/>
        <v>dbFeeWaiver=''</v>
      </c>
      <c r="E45" t="s">
        <v>82</v>
      </c>
    </row>
    <row r="46" spans="3:5" x14ac:dyDescent="0.35">
      <c r="C46" t="s">
        <v>76</v>
      </c>
      <c r="D46" t="str">
        <f t="shared" si="3"/>
        <v>dbNetExp=''</v>
      </c>
      <c r="E46" t="s">
        <v>55</v>
      </c>
    </row>
    <row r="48" spans="3:5" x14ac:dyDescent="0.35">
      <c r="C48" t="s">
        <v>87</v>
      </c>
    </row>
    <row r="51" spans="3:4" x14ac:dyDescent="0.35">
      <c r="C51" t="s">
        <v>71</v>
      </c>
      <c r="D51" t="str">
        <f>CONCATENATE("if '",C51,"'  in df_pivot : ","db",C51," = ","getattr(row, '",C51,"')")</f>
        <v>if 'AcquiredFees'  in df_pivot : dbAcquiredFees = getattr(row, 'AcquiredFees')</v>
      </c>
    </row>
    <row r="52" spans="3:4" x14ac:dyDescent="0.35">
      <c r="C52" t="s">
        <v>73</v>
      </c>
      <c r="D52" t="str">
        <f t="shared" ref="D52:D57" si="4">CONCATENATE("if '",C52,"'  in df_pivot : ","db",C52," = ","getattr(row, '",C52,"')")</f>
        <v>if 'OtherExp'  in df_pivot : dbOtherExp = getattr(row, 'OtherExp')</v>
      </c>
    </row>
    <row r="53" spans="3:4" x14ac:dyDescent="0.35">
      <c r="C53" t="s">
        <v>76</v>
      </c>
      <c r="D53" t="str">
        <f t="shared" si="4"/>
        <v>if 'NetExp'  in df_pivot : dbNetExp = getattr(row, 'NetExp')</v>
      </c>
    </row>
    <row r="54" spans="3:4" x14ac:dyDescent="0.35">
      <c r="C54" t="s">
        <v>75</v>
      </c>
      <c r="D54" t="str">
        <f t="shared" si="4"/>
        <v>if 'TotExp'  in df_pivot : dbTotExp = getattr(row, 'TotExp')</v>
      </c>
    </row>
    <row r="55" spans="3:4" x14ac:dyDescent="0.35">
      <c r="C55" t="s">
        <v>72</v>
      </c>
      <c r="D55" t="str">
        <f t="shared" si="4"/>
        <v>if 'Dist12b1Fees'  in df_pivot : dbDist12b1Fees = getattr(row, 'Dist12b1Fees')</v>
      </c>
    </row>
    <row r="56" spans="3:4" x14ac:dyDescent="0.35">
      <c r="C56" t="s">
        <v>74</v>
      </c>
      <c r="D56" t="str">
        <f t="shared" si="4"/>
        <v>if 'MgmtFees'  in df_pivot : dbMgmtFees = getattr(row, 'MgmtFees')</v>
      </c>
    </row>
    <row r="57" spans="3:4" x14ac:dyDescent="0.35">
      <c r="C57" t="s">
        <v>77</v>
      </c>
      <c r="D57" t="str">
        <f t="shared" si="4"/>
        <v>if 'FeeWaiver'  in df_pivot : dbFeeWaiver = getattr(row, 'FeeWaiver')</v>
      </c>
    </row>
    <row r="59" spans="3:4" x14ac:dyDescent="0.35">
      <c r="C59" t="s">
        <v>71</v>
      </c>
      <c r="D59" t="str">
        <f>CONCATENATE("print(dbClassNum, db",C59,")")</f>
        <v>print(dbClassNum, dbAcquiredFees)</v>
      </c>
    </row>
    <row r="60" spans="3:4" x14ac:dyDescent="0.35">
      <c r="C60" t="s">
        <v>73</v>
      </c>
      <c r="D60" t="str">
        <f t="shared" ref="D60:D65" si="5">CONCATENATE("print(dbClassNum, db",C60,")")</f>
        <v>print(dbClassNum, dbOtherExp)</v>
      </c>
    </row>
    <row r="61" spans="3:4" x14ac:dyDescent="0.35">
      <c r="C61" t="s">
        <v>76</v>
      </c>
      <c r="D61" t="str">
        <f t="shared" si="5"/>
        <v>print(dbClassNum, dbNetExp)</v>
      </c>
    </row>
    <row r="62" spans="3:4" x14ac:dyDescent="0.35">
      <c r="C62" t="s">
        <v>75</v>
      </c>
      <c r="D62" t="str">
        <f t="shared" si="5"/>
        <v>print(dbClassNum, dbTotExp)</v>
      </c>
    </row>
    <row r="63" spans="3:4" x14ac:dyDescent="0.35">
      <c r="C63" t="s">
        <v>72</v>
      </c>
      <c r="D63" t="str">
        <f t="shared" si="5"/>
        <v>print(dbClassNum, dbDist12b1Fees)</v>
      </c>
    </row>
    <row r="64" spans="3:4" x14ac:dyDescent="0.35">
      <c r="C64" t="s">
        <v>74</v>
      </c>
      <c r="D64" t="str">
        <f t="shared" si="5"/>
        <v>print(dbClassNum, dbMgmtFees)</v>
      </c>
    </row>
    <row r="65" spans="3:4" x14ac:dyDescent="0.35">
      <c r="C65" t="s">
        <v>77</v>
      </c>
      <c r="D65" t="str">
        <f t="shared" si="5"/>
        <v>print(dbClassNum, dbFeeWaiver)</v>
      </c>
    </row>
    <row r="67" spans="3:4" x14ac:dyDescent="0.35">
      <c r="C67" t="s">
        <v>71</v>
      </c>
      <c r="D67" t="str">
        <f>CONCATENATE(" db",C67," = numpy.nan_to_num(","db",C67,")")</f>
        <v xml:space="preserve"> dbAcquiredFees = numpy.nan_to_num(dbAcquiredFees)</v>
      </c>
    </row>
    <row r="68" spans="3:4" x14ac:dyDescent="0.35">
      <c r="C68" t="s">
        <v>73</v>
      </c>
      <c r="D68" t="str">
        <f t="shared" ref="D68:D73" si="6">CONCATENATE(" db",C68," = numpy.nan_to_num(","db",C68,")")</f>
        <v xml:space="preserve"> dbOtherExp = numpy.nan_to_num(dbOtherExp)</v>
      </c>
    </row>
    <row r="69" spans="3:4" x14ac:dyDescent="0.35">
      <c r="C69" t="s">
        <v>76</v>
      </c>
      <c r="D69" t="str">
        <f t="shared" si="6"/>
        <v xml:space="preserve"> dbNetExp = numpy.nan_to_num(dbNetExp)</v>
      </c>
    </row>
    <row r="70" spans="3:4" x14ac:dyDescent="0.35">
      <c r="C70" t="s">
        <v>75</v>
      </c>
      <c r="D70" t="str">
        <f t="shared" si="6"/>
        <v xml:space="preserve"> dbTotExp = numpy.nan_to_num(dbTotExp)</v>
      </c>
    </row>
    <row r="71" spans="3:4" x14ac:dyDescent="0.35">
      <c r="C71" t="s">
        <v>72</v>
      </c>
      <c r="D71" t="str">
        <f t="shared" si="6"/>
        <v xml:space="preserve"> dbDist12b1Fees = numpy.nan_to_num(dbDist12b1Fees)</v>
      </c>
    </row>
    <row r="72" spans="3:4" x14ac:dyDescent="0.35">
      <c r="C72" t="s">
        <v>74</v>
      </c>
      <c r="D72" t="str">
        <f t="shared" si="6"/>
        <v xml:space="preserve"> dbMgmtFees = numpy.nan_to_num(dbMgmtFees)</v>
      </c>
    </row>
    <row r="73" spans="3:4" x14ac:dyDescent="0.35">
      <c r="C73" t="s">
        <v>77</v>
      </c>
      <c r="D73" t="str">
        <f t="shared" si="6"/>
        <v xml:space="preserve"> dbFeeWaiver = numpy.nan_to_num(dbFeeWaiver)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CT_Extract_NCEN</vt:lpstr>
      <vt:lpstr>Flat_485BPOS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2020-03-17T18:04:54Z</dcterms:modified>
</cp:coreProperties>
</file>