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maxsalvatore/Documents/projects/covid/covind_stuff/lockdown/"/>
    </mc:Choice>
  </mc:AlternateContent>
  <xr:revisionPtr revIDLastSave="0" documentId="13_ncr:1_{B6620446-EB41-A341-8CB2-76156C272C38}" xr6:coauthVersionLast="47" xr6:coauthVersionMax="47" xr10:uidLastSave="{00000000-0000-0000-0000-000000000000}"/>
  <bookViews>
    <workbookView xWindow="0" yWindow="500" windowWidth="28800" windowHeight="17500" activeTab="5" xr2:uid="{B3E001DA-FE62-B74F-A74D-2CE97A02E934}"/>
  </bookViews>
  <sheets>
    <sheet name="t1_cases" sheetId="3" r:id="rId1"/>
    <sheet name="t2_deaths" sheetId="6" r:id="rId2"/>
    <sheet name="t3_deaths" sheetId="7" r:id="rId3"/>
    <sheet name="t4_cases" sheetId="9" r:id="rId4"/>
    <sheet name="t5_deaths" sheetId="10" r:id="rId5"/>
    <sheet name="t6_deaths" sheetId="8" r:id="rId6"/>
    <sheet name="peak_comp" sheetId="1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8" i="8" l="1"/>
  <c r="AI8" i="8"/>
  <c r="AJ8" i="8"/>
  <c r="AK8" i="8"/>
  <c r="AL8" i="8"/>
  <c r="AM8" i="8"/>
  <c r="AN8" i="8"/>
  <c r="AO8" i="8"/>
  <c r="AH9" i="8"/>
  <c r="AI9" i="8"/>
  <c r="AJ9" i="8"/>
  <c r="AK9" i="8"/>
  <c r="AL9" i="8"/>
  <c r="AM9" i="8"/>
  <c r="AN9" i="8"/>
  <c r="AO9" i="8"/>
  <c r="AH10" i="8"/>
  <c r="AI10" i="8"/>
  <c r="AJ10" i="8"/>
  <c r="AK10" i="8"/>
  <c r="AL10" i="8"/>
  <c r="AM10" i="8"/>
  <c r="AN10" i="8"/>
  <c r="AO10" i="8"/>
  <c r="AH11" i="8"/>
  <c r="AI11" i="8"/>
  <c r="AJ11" i="8"/>
  <c r="AK11" i="8"/>
  <c r="AL11" i="8"/>
  <c r="AM11" i="8"/>
  <c r="AN11" i="8"/>
  <c r="AO11" i="8"/>
  <c r="AH12" i="8"/>
  <c r="AI12" i="8"/>
  <c r="AJ12" i="8"/>
  <c r="AK12" i="8"/>
  <c r="AL12" i="8"/>
  <c r="AM12" i="8"/>
  <c r="AN12" i="8"/>
  <c r="AO12" i="8"/>
  <c r="AM7" i="8"/>
  <c r="AN7" i="8"/>
  <c r="AO7" i="8"/>
  <c r="AI7" i="8"/>
  <c r="AJ7" i="8"/>
  <c r="AK7" i="8"/>
  <c r="AL7" i="8"/>
  <c r="AH7" i="8"/>
  <c r="AH8" i="10"/>
  <c r="AI8" i="10"/>
  <c r="AJ8" i="10"/>
  <c r="AK8" i="10"/>
  <c r="AL8" i="10"/>
  <c r="AM8" i="10"/>
  <c r="AN8" i="10"/>
  <c r="AO8" i="10"/>
  <c r="AH9" i="10"/>
  <c r="AI9" i="10"/>
  <c r="AJ9" i="10"/>
  <c r="AK9" i="10"/>
  <c r="AL9" i="10"/>
  <c r="AM9" i="10"/>
  <c r="AN9" i="10"/>
  <c r="AO9" i="10"/>
  <c r="AH10" i="10"/>
  <c r="AI10" i="10"/>
  <c r="AJ10" i="10"/>
  <c r="AK10" i="10"/>
  <c r="AL10" i="10"/>
  <c r="AM10" i="10"/>
  <c r="AN10" i="10"/>
  <c r="AO10" i="10"/>
  <c r="AH11" i="10"/>
  <c r="AI11" i="10"/>
  <c r="AJ11" i="10"/>
  <c r="AK11" i="10"/>
  <c r="AL11" i="10"/>
  <c r="AM11" i="10"/>
  <c r="AN11" i="10"/>
  <c r="AO11" i="10"/>
  <c r="AH12" i="10"/>
  <c r="AI12" i="10"/>
  <c r="AJ12" i="10"/>
  <c r="AK12" i="10"/>
  <c r="AL12" i="10"/>
  <c r="AM12" i="10"/>
  <c r="AN12" i="10"/>
  <c r="AO12" i="10"/>
  <c r="AM7" i="10"/>
  <c r="AN7" i="10"/>
  <c r="AO7" i="10"/>
  <c r="AI7" i="10"/>
  <c r="AJ7" i="10"/>
  <c r="AK7" i="10"/>
  <c r="AL7" i="10"/>
  <c r="AH7" i="10"/>
  <c r="AH8" i="7"/>
  <c r="AI8" i="7"/>
  <c r="AJ8" i="7"/>
  <c r="AK8" i="7"/>
  <c r="AL8" i="7"/>
  <c r="AM8" i="7"/>
  <c r="AN8" i="7"/>
  <c r="AO8" i="7"/>
  <c r="AH9" i="7"/>
  <c r="AI9" i="7"/>
  <c r="AJ9" i="7"/>
  <c r="AK9" i="7"/>
  <c r="AL9" i="7"/>
  <c r="AM9" i="7"/>
  <c r="AN9" i="7"/>
  <c r="AO9" i="7"/>
  <c r="AH10" i="7"/>
  <c r="AI10" i="7"/>
  <c r="AJ10" i="7"/>
  <c r="AK10" i="7"/>
  <c r="AL10" i="7"/>
  <c r="AM10" i="7"/>
  <c r="AN10" i="7"/>
  <c r="AO10" i="7"/>
  <c r="AH11" i="7"/>
  <c r="AI11" i="7"/>
  <c r="AJ11" i="7"/>
  <c r="AK11" i="7"/>
  <c r="AL11" i="7"/>
  <c r="AM11" i="7"/>
  <c r="AN11" i="7"/>
  <c r="AO11" i="7"/>
  <c r="AH12" i="7"/>
  <c r="AI12" i="7"/>
  <c r="AJ12" i="7"/>
  <c r="AK12" i="7"/>
  <c r="AL12" i="7"/>
  <c r="AM12" i="7"/>
  <c r="AN12" i="7"/>
  <c r="AO12" i="7"/>
  <c r="AM7" i="7"/>
  <c r="AN7" i="7"/>
  <c r="AO7" i="7"/>
  <c r="AI7" i="7"/>
  <c r="AJ7" i="7"/>
  <c r="AK7" i="7"/>
  <c r="AL7" i="7"/>
  <c r="AH7" i="7"/>
  <c r="AL8" i="6"/>
  <c r="AM8" i="6"/>
  <c r="AN8" i="6"/>
  <c r="AO8" i="6"/>
  <c r="AL9" i="6"/>
  <c r="AM9" i="6"/>
  <c r="AN9" i="6"/>
  <c r="AO9" i="6"/>
  <c r="AL10" i="6"/>
  <c r="AM10" i="6"/>
  <c r="AN10" i="6"/>
  <c r="AO10" i="6"/>
  <c r="AL11" i="6"/>
  <c r="AM11" i="6"/>
  <c r="AN11" i="6"/>
  <c r="AO11" i="6"/>
  <c r="AL12" i="6"/>
  <c r="AM12" i="6"/>
  <c r="AN12" i="6"/>
  <c r="AO12" i="6"/>
  <c r="AM7" i="6"/>
  <c r="AN7" i="6"/>
  <c r="AO7" i="6"/>
  <c r="AL7" i="6"/>
  <c r="AH8" i="6"/>
  <c r="AI8" i="6"/>
  <c r="AJ8" i="6"/>
  <c r="AK8" i="6"/>
  <c r="AH9" i="6"/>
  <c r="AI9" i="6"/>
  <c r="AJ9" i="6"/>
  <c r="AK9" i="6"/>
  <c r="AH10" i="6"/>
  <c r="AI10" i="6"/>
  <c r="AJ10" i="6"/>
  <c r="AK10" i="6"/>
  <c r="AH11" i="6"/>
  <c r="AI11" i="6"/>
  <c r="AJ11" i="6"/>
  <c r="AK11" i="6"/>
  <c r="AH12" i="6"/>
  <c r="AI12" i="6"/>
  <c r="AJ12" i="6"/>
  <c r="AK12" i="6"/>
  <c r="AI7" i="6"/>
  <c r="AJ7" i="6"/>
  <c r="AK7" i="6"/>
  <c r="AH7" i="6"/>
  <c r="AC30" i="8"/>
  <c r="AB30" i="8"/>
  <c r="AA30" i="8"/>
  <c r="Z30" i="8"/>
  <c r="Y30" i="8"/>
  <c r="AC29" i="8"/>
  <c r="AB29" i="8"/>
  <c r="AA29" i="8"/>
  <c r="AR11" i="8" s="1"/>
  <c r="Z29" i="8"/>
  <c r="Y29" i="8"/>
  <c r="AB28" i="8"/>
  <c r="AA28" i="8"/>
  <c r="Z28" i="8"/>
  <c r="Y28" i="8"/>
  <c r="AA27" i="8"/>
  <c r="Z27" i="8"/>
  <c r="Y27" i="8"/>
  <c r="Z26" i="8"/>
  <c r="Y26" i="8"/>
  <c r="AS7" i="8"/>
  <c r="AR7" i="8"/>
  <c r="Y25" i="8"/>
  <c r="AC21" i="8"/>
  <c r="AB21" i="8"/>
  <c r="AA21" i="8"/>
  <c r="Z21" i="8"/>
  <c r="Y21" i="8"/>
  <c r="AC20" i="8"/>
  <c r="AB20" i="8"/>
  <c r="AA20" i="8"/>
  <c r="Z20" i="8"/>
  <c r="Y20" i="8"/>
  <c r="AB19" i="8"/>
  <c r="AA19" i="8"/>
  <c r="Z19" i="8"/>
  <c r="Y19" i="8"/>
  <c r="AA18" i="8"/>
  <c r="Z18" i="8"/>
  <c r="Y18" i="8"/>
  <c r="Z17" i="8"/>
  <c r="Y17" i="8"/>
  <c r="Y16" i="8"/>
  <c r="AC12" i="8"/>
  <c r="AB12" i="8"/>
  <c r="AA12" i="8"/>
  <c r="Z12" i="8"/>
  <c r="Y12" i="8"/>
  <c r="AC11" i="8"/>
  <c r="AB11" i="8"/>
  <c r="AA11" i="8"/>
  <c r="Z11" i="8"/>
  <c r="Y11" i="8"/>
  <c r="AB10" i="8"/>
  <c r="AA10" i="8"/>
  <c r="Z10" i="8"/>
  <c r="Y10" i="8"/>
  <c r="AA9" i="8"/>
  <c r="Z9" i="8"/>
  <c r="Y9" i="8"/>
  <c r="Z8" i="8"/>
  <c r="Y8" i="8"/>
  <c r="Y7" i="8"/>
  <c r="AC30" i="10"/>
  <c r="AB30" i="10"/>
  <c r="AA30" i="10"/>
  <c r="Z30" i="10"/>
  <c r="Y30" i="10"/>
  <c r="AC29" i="10"/>
  <c r="AB29" i="10"/>
  <c r="AA29" i="10"/>
  <c r="Z29" i="10"/>
  <c r="Y29" i="10"/>
  <c r="AB28" i="10"/>
  <c r="AA28" i="10"/>
  <c r="Z28" i="10"/>
  <c r="Y28" i="10"/>
  <c r="AA27" i="10"/>
  <c r="Z27" i="10"/>
  <c r="Y27" i="10"/>
  <c r="AS8" i="10"/>
  <c r="Z26" i="10"/>
  <c r="Y26" i="10"/>
  <c r="AR7" i="10"/>
  <c r="Y25" i="10"/>
  <c r="AC21" i="10"/>
  <c r="AB21" i="10"/>
  <c r="AA21" i="10"/>
  <c r="Z21" i="10"/>
  <c r="Y21" i="10"/>
  <c r="AC20" i="10"/>
  <c r="AB20" i="10"/>
  <c r="AA20" i="10"/>
  <c r="Z20" i="10"/>
  <c r="Y20" i="10"/>
  <c r="AB19" i="10"/>
  <c r="AA19" i="10"/>
  <c r="Z19" i="10"/>
  <c r="Y19" i="10"/>
  <c r="AA18" i="10"/>
  <c r="Z18" i="10"/>
  <c r="Y18" i="10"/>
  <c r="Z17" i="10"/>
  <c r="Y17" i="10"/>
  <c r="Y16" i="10"/>
  <c r="AC12" i="10"/>
  <c r="AB12" i="10"/>
  <c r="AA12" i="10"/>
  <c r="Z12" i="10"/>
  <c r="Y12" i="10"/>
  <c r="AC11" i="10"/>
  <c r="AB11" i="10"/>
  <c r="AA11" i="10"/>
  <c r="Z11" i="10"/>
  <c r="Y11" i="10"/>
  <c r="AB10" i="10"/>
  <c r="AA10" i="10"/>
  <c r="Z10" i="10"/>
  <c r="Y10" i="10"/>
  <c r="AA9" i="10"/>
  <c r="Z9" i="10"/>
  <c r="Y9" i="10"/>
  <c r="Z8" i="10"/>
  <c r="Y8" i="10"/>
  <c r="Y7" i="10"/>
  <c r="Z26" i="7"/>
  <c r="Z27" i="7"/>
  <c r="AA27" i="7"/>
  <c r="Z28" i="7"/>
  <c r="AA28" i="7"/>
  <c r="AB28" i="7"/>
  <c r="Z29" i="7"/>
  <c r="AA29" i="7"/>
  <c r="AB29" i="7"/>
  <c r="AC29" i="7"/>
  <c r="Z30" i="7"/>
  <c r="AA30" i="7"/>
  <c r="AB30" i="7"/>
  <c r="AC30" i="7"/>
  <c r="Y26" i="7"/>
  <c r="Y27" i="7"/>
  <c r="Y28" i="7"/>
  <c r="Y29" i="7"/>
  <c r="Y30" i="7"/>
  <c r="Y25" i="7"/>
  <c r="AP7" i="7" s="1"/>
  <c r="Z17" i="7"/>
  <c r="Z18" i="7"/>
  <c r="AA18" i="7"/>
  <c r="Z19" i="7"/>
  <c r="AA19" i="7"/>
  <c r="AB19" i="7"/>
  <c r="Z20" i="7"/>
  <c r="AA20" i="7"/>
  <c r="AB20" i="7"/>
  <c r="AC20" i="7"/>
  <c r="Z21" i="7"/>
  <c r="AA21" i="7"/>
  <c r="AB21" i="7"/>
  <c r="AC21" i="7"/>
  <c r="Y17" i="7"/>
  <c r="Y18" i="7"/>
  <c r="Y19" i="7"/>
  <c r="Y20" i="7"/>
  <c r="Y21" i="7"/>
  <c r="Y16" i="7"/>
  <c r="AC12" i="7"/>
  <c r="AB12" i="7"/>
  <c r="AA12" i="7"/>
  <c r="Z12" i="7"/>
  <c r="Y12" i="7"/>
  <c r="AC11" i="7"/>
  <c r="AB11" i="7"/>
  <c r="AA11" i="7"/>
  <c r="Z11" i="7"/>
  <c r="Y11" i="7"/>
  <c r="AB10" i="7"/>
  <c r="AA10" i="7"/>
  <c r="Z10" i="7"/>
  <c r="Y10" i="7"/>
  <c r="AA9" i="7"/>
  <c r="Z9" i="7"/>
  <c r="Y9" i="7"/>
  <c r="Z8" i="7"/>
  <c r="Y8" i="7"/>
  <c r="Y7" i="7"/>
  <c r="Z26" i="6"/>
  <c r="AR8" i="6"/>
  <c r="AS8" i="6"/>
  <c r="Z27" i="6"/>
  <c r="AA27" i="6"/>
  <c r="Z28" i="6"/>
  <c r="AA28" i="6"/>
  <c r="AB28" i="6"/>
  <c r="Z29" i="6"/>
  <c r="AA29" i="6"/>
  <c r="AB29" i="6"/>
  <c r="AC29" i="6"/>
  <c r="Z30" i="6"/>
  <c r="AA30" i="6"/>
  <c r="AB30" i="6"/>
  <c r="AC30" i="6"/>
  <c r="Y26" i="6"/>
  <c r="Y27" i="6"/>
  <c r="Y28" i="6"/>
  <c r="Y29" i="6"/>
  <c r="Y30" i="6"/>
  <c r="Y25" i="6"/>
  <c r="Z17" i="6"/>
  <c r="Z18" i="6"/>
  <c r="AA18" i="6"/>
  <c r="Z19" i="6"/>
  <c r="AA19" i="6"/>
  <c r="AB19" i="6"/>
  <c r="Z20" i="6"/>
  <c r="AA20" i="6"/>
  <c r="AB20" i="6"/>
  <c r="AC20" i="6"/>
  <c r="Z21" i="6"/>
  <c r="AA21" i="6"/>
  <c r="AB21" i="6"/>
  <c r="AC21" i="6"/>
  <c r="Y17" i="6"/>
  <c r="Y18" i="6"/>
  <c r="Y19" i="6"/>
  <c r="Y20" i="6"/>
  <c r="Y21" i="6"/>
  <c r="Y16" i="6"/>
  <c r="Y8" i="6"/>
  <c r="Z8" i="6"/>
  <c r="Y9" i="6"/>
  <c r="Z9" i="6"/>
  <c r="AA9" i="6"/>
  <c r="Y10" i="6"/>
  <c r="Z10" i="6"/>
  <c r="AA10" i="6"/>
  <c r="AB10" i="6"/>
  <c r="Y11" i="6"/>
  <c r="Z11" i="6"/>
  <c r="AA11" i="6"/>
  <c r="AB11" i="6"/>
  <c r="AC11" i="6"/>
  <c r="Y12" i="6"/>
  <c r="Z12" i="6"/>
  <c r="AA12" i="6"/>
  <c r="AB12" i="6"/>
  <c r="AC12" i="6"/>
  <c r="Y7" i="6"/>
  <c r="AA17" i="3"/>
  <c r="AO8" i="3"/>
  <c r="AA18" i="3"/>
  <c r="AB18" i="3"/>
  <c r="AA19" i="3"/>
  <c r="AB19" i="3"/>
  <c r="AC19" i="3"/>
  <c r="AA20" i="3"/>
  <c r="AB20" i="3"/>
  <c r="AC20" i="3"/>
  <c r="AD20" i="3"/>
  <c r="AA21" i="3"/>
  <c r="AB21" i="3"/>
  <c r="AC21" i="3"/>
  <c r="AD21" i="3"/>
  <c r="Z17" i="3"/>
  <c r="Z18" i="3"/>
  <c r="Z19" i="3"/>
  <c r="Z20" i="3"/>
  <c r="Z21" i="3"/>
  <c r="Z16" i="3"/>
  <c r="AK7" i="3"/>
  <c r="AA8" i="3"/>
  <c r="AK8" i="3"/>
  <c r="AL8" i="3"/>
  <c r="AA9" i="3"/>
  <c r="AB9" i="3"/>
  <c r="AA10" i="3"/>
  <c r="AB10" i="3"/>
  <c r="AC10" i="3"/>
  <c r="AA11" i="3"/>
  <c r="AB11" i="3"/>
  <c r="AC11" i="3"/>
  <c r="AD11" i="3"/>
  <c r="AA12" i="3"/>
  <c r="AB12" i="3"/>
  <c r="AC12" i="3"/>
  <c r="AD12" i="3"/>
  <c r="Z8" i="3"/>
  <c r="Z9" i="3"/>
  <c r="Z10" i="3"/>
  <c r="Z11" i="3"/>
  <c r="Z12" i="3"/>
  <c r="Z7" i="3"/>
  <c r="AI7" i="3" s="1"/>
  <c r="AQ11" i="8"/>
  <c r="AG10" i="8"/>
  <c r="AS9" i="8"/>
  <c r="AS8" i="8"/>
  <c r="AR8" i="8"/>
  <c r="AQ7" i="8"/>
  <c r="AG7" i="8"/>
  <c r="AS9" i="10"/>
  <c r="AR8" i="10"/>
  <c r="AP8" i="10"/>
  <c r="AG8" i="10"/>
  <c r="AS7" i="10"/>
  <c r="AQ7" i="10"/>
  <c r="AH12" i="9"/>
  <c r="AP11" i="9"/>
  <c r="AH11" i="9"/>
  <c r="AP9" i="9"/>
  <c r="AL9" i="9"/>
  <c r="AK9" i="9"/>
  <c r="AH9" i="9"/>
  <c r="AP8" i="9"/>
  <c r="AO8" i="9"/>
  <c r="AL8" i="9"/>
  <c r="AK8" i="9"/>
  <c r="AP7" i="9"/>
  <c r="AO7" i="9"/>
  <c r="AN7" i="9"/>
  <c r="AL7" i="9"/>
  <c r="AK7" i="9"/>
  <c r="AJ7" i="9"/>
  <c r="AG12" i="7"/>
  <c r="AP10" i="7"/>
  <c r="AS9" i="7"/>
  <c r="AS8" i="7"/>
  <c r="AR8" i="7"/>
  <c r="AS7" i="7"/>
  <c r="AR7" i="7"/>
  <c r="AQ7" i="7"/>
  <c r="AG7" i="7"/>
  <c r="AS9" i="6"/>
  <c r="AQ7" i="6"/>
  <c r="AR7" i="6"/>
  <c r="AS7" i="6"/>
  <c r="AP8" i="3"/>
  <c r="AP9" i="3"/>
  <c r="AN7" i="3"/>
  <c r="AO7" i="3"/>
  <c r="AP7" i="3"/>
  <c r="AL9" i="3"/>
  <c r="AJ7" i="3"/>
  <c r="AL7" i="3"/>
  <c r="X30" i="10"/>
  <c r="N30" i="10"/>
  <c r="M30" i="10"/>
  <c r="L30" i="10"/>
  <c r="K30" i="10"/>
  <c r="Q30" i="10" s="1"/>
  <c r="J30" i="10"/>
  <c r="P30" i="10" s="1"/>
  <c r="X29" i="10"/>
  <c r="N29" i="10"/>
  <c r="M29" i="10"/>
  <c r="L29" i="10"/>
  <c r="R29" i="10" s="1"/>
  <c r="K29" i="10"/>
  <c r="Q29" i="10" s="1"/>
  <c r="AQ11" i="10" s="1"/>
  <c r="J29" i="10"/>
  <c r="P29" i="10" s="1"/>
  <c r="X28" i="10"/>
  <c r="M28" i="10"/>
  <c r="L28" i="10"/>
  <c r="R28" i="10" s="1"/>
  <c r="K28" i="10"/>
  <c r="Q28" i="10" s="1"/>
  <c r="J28" i="10"/>
  <c r="P28" i="10" s="1"/>
  <c r="AP10" i="10" s="1"/>
  <c r="X27" i="10"/>
  <c r="L27" i="10"/>
  <c r="R27" i="10" s="1"/>
  <c r="K27" i="10"/>
  <c r="Q27" i="10" s="1"/>
  <c r="AQ9" i="10" s="1"/>
  <c r="J27" i="10"/>
  <c r="P27" i="10" s="1"/>
  <c r="AP9" i="10" s="1"/>
  <c r="X26" i="10"/>
  <c r="K26" i="10"/>
  <c r="Q26" i="10" s="1"/>
  <c r="J26" i="10"/>
  <c r="P26" i="10" s="1"/>
  <c r="X25" i="10"/>
  <c r="J25" i="10"/>
  <c r="P25" i="10" s="1"/>
  <c r="AP7" i="10" s="1"/>
  <c r="X21" i="10"/>
  <c r="N21" i="10"/>
  <c r="T21" i="10" s="1"/>
  <c r="M21" i="10"/>
  <c r="S21" i="10" s="1"/>
  <c r="L21" i="10"/>
  <c r="R21" i="10" s="1"/>
  <c r="K21" i="10"/>
  <c r="Q21" i="10" s="1"/>
  <c r="J21" i="10"/>
  <c r="P21" i="10" s="1"/>
  <c r="X20" i="10"/>
  <c r="N20" i="10"/>
  <c r="T20" i="10" s="1"/>
  <c r="M20" i="10"/>
  <c r="S20" i="10" s="1"/>
  <c r="L20" i="10"/>
  <c r="R20" i="10" s="1"/>
  <c r="K20" i="10"/>
  <c r="J20" i="10"/>
  <c r="X19" i="10"/>
  <c r="M19" i="10"/>
  <c r="S19" i="10" s="1"/>
  <c r="L19" i="10"/>
  <c r="R19" i="10" s="1"/>
  <c r="K19" i="10"/>
  <c r="J19" i="10"/>
  <c r="P19" i="10" s="1"/>
  <c r="X18" i="10"/>
  <c r="L18" i="10"/>
  <c r="R18" i="10" s="1"/>
  <c r="K18" i="10"/>
  <c r="J18" i="10"/>
  <c r="P18" i="10" s="1"/>
  <c r="X17" i="10"/>
  <c r="K17" i="10"/>
  <c r="Q17" i="10" s="1"/>
  <c r="J17" i="10"/>
  <c r="X16" i="10"/>
  <c r="J16" i="10"/>
  <c r="X12" i="10"/>
  <c r="AG12" i="10" s="1"/>
  <c r="N12" i="10"/>
  <c r="T12" i="10" s="1"/>
  <c r="M12" i="10"/>
  <c r="S12" i="10" s="1"/>
  <c r="L12" i="10"/>
  <c r="K12" i="10"/>
  <c r="Q12" i="10" s="1"/>
  <c r="J12" i="10"/>
  <c r="P12" i="10" s="1"/>
  <c r="X11" i="10"/>
  <c r="AG11" i="10" s="1"/>
  <c r="N11" i="10"/>
  <c r="T11" i="10" s="1"/>
  <c r="M11" i="10"/>
  <c r="S11" i="10" s="1"/>
  <c r="L11" i="10"/>
  <c r="R11" i="10" s="1"/>
  <c r="K11" i="10"/>
  <c r="Q11" i="10" s="1"/>
  <c r="J11" i="10"/>
  <c r="X10" i="10"/>
  <c r="AG10" i="10" s="1"/>
  <c r="M10" i="10"/>
  <c r="S10" i="10" s="1"/>
  <c r="L10" i="10"/>
  <c r="R10" i="10" s="1"/>
  <c r="K10" i="10"/>
  <c r="J10" i="10"/>
  <c r="P10" i="10" s="1"/>
  <c r="X9" i="10"/>
  <c r="AG9" i="10" s="1"/>
  <c r="S9" i="10"/>
  <c r="L9" i="10"/>
  <c r="K9" i="10"/>
  <c r="Q9" i="10" s="1"/>
  <c r="J9" i="10"/>
  <c r="P9" i="10" s="1"/>
  <c r="X8" i="10"/>
  <c r="K8" i="10"/>
  <c r="Q8" i="10" s="1"/>
  <c r="J8" i="10"/>
  <c r="P8" i="10" s="1"/>
  <c r="X7" i="10"/>
  <c r="AG7" i="10" s="1"/>
  <c r="J7" i="10"/>
  <c r="Y21" i="9"/>
  <c r="O21" i="9"/>
  <c r="N21" i="9"/>
  <c r="M21" i="9"/>
  <c r="L21" i="9"/>
  <c r="R21" i="9" s="1"/>
  <c r="K21" i="9"/>
  <c r="Q21" i="9" s="1"/>
  <c r="Y20" i="9"/>
  <c r="O20" i="9"/>
  <c r="N20" i="9"/>
  <c r="T20" i="9" s="1"/>
  <c r="AC20" i="9" s="1"/>
  <c r="M20" i="9"/>
  <c r="S20" i="9" s="1"/>
  <c r="AB20" i="9" s="1"/>
  <c r="AO11" i="9" s="1"/>
  <c r="L20" i="9"/>
  <c r="R20" i="9" s="1"/>
  <c r="K20" i="9"/>
  <c r="Q20" i="9" s="1"/>
  <c r="Y19" i="9"/>
  <c r="U19" i="9"/>
  <c r="S19" i="9"/>
  <c r="AB19" i="9" s="1"/>
  <c r="AO10" i="9" s="1"/>
  <c r="R19" i="9"/>
  <c r="Q19" i="9"/>
  <c r="Z19" i="9" s="1"/>
  <c r="AM10" i="9" s="1"/>
  <c r="N19" i="9"/>
  <c r="M19" i="9"/>
  <c r="L19" i="9"/>
  <c r="K19" i="9"/>
  <c r="Y18" i="9"/>
  <c r="U18" i="9"/>
  <c r="T18" i="9"/>
  <c r="Q18" i="9"/>
  <c r="M18" i="9"/>
  <c r="S18" i="9" s="1"/>
  <c r="L18" i="9"/>
  <c r="R18" i="9" s="1"/>
  <c r="AA18" i="9" s="1"/>
  <c r="AN9" i="9" s="1"/>
  <c r="K18" i="9"/>
  <c r="Y17" i="9"/>
  <c r="U17" i="9"/>
  <c r="T17" i="9"/>
  <c r="S17" i="9"/>
  <c r="Q17" i="9"/>
  <c r="L17" i="9"/>
  <c r="R17" i="9" s="1"/>
  <c r="K17" i="9"/>
  <c r="Y16" i="9"/>
  <c r="U16" i="9"/>
  <c r="T16" i="9"/>
  <c r="S16" i="9"/>
  <c r="R16" i="9"/>
  <c r="K16" i="9"/>
  <c r="Q16" i="9" s="1"/>
  <c r="Y12" i="9"/>
  <c r="O12" i="9"/>
  <c r="N12" i="9"/>
  <c r="M12" i="9"/>
  <c r="S12" i="9" s="1"/>
  <c r="AB12" i="9" s="1"/>
  <c r="AK12" i="9" s="1"/>
  <c r="L12" i="9"/>
  <c r="R12" i="9" s="1"/>
  <c r="K12" i="9"/>
  <c r="Q12" i="9" s="1"/>
  <c r="Y11" i="9"/>
  <c r="O11" i="9"/>
  <c r="U11" i="9" s="1"/>
  <c r="N11" i="9"/>
  <c r="T11" i="9" s="1"/>
  <c r="M11" i="9"/>
  <c r="S11" i="9" s="1"/>
  <c r="AB11" i="9" s="1"/>
  <c r="AK11" i="9" s="1"/>
  <c r="L11" i="9"/>
  <c r="R11" i="9" s="1"/>
  <c r="K11" i="9"/>
  <c r="Q11" i="9" s="1"/>
  <c r="Y10" i="9"/>
  <c r="AH10" i="9" s="1"/>
  <c r="U10" i="9"/>
  <c r="T10" i="9"/>
  <c r="N10" i="9"/>
  <c r="M10" i="9"/>
  <c r="S10" i="9" s="1"/>
  <c r="L10" i="9"/>
  <c r="R10" i="9" s="1"/>
  <c r="AA10" i="9" s="1"/>
  <c r="AJ10" i="9" s="1"/>
  <c r="K10" i="9"/>
  <c r="Q10" i="9" s="1"/>
  <c r="Y9" i="9"/>
  <c r="U9" i="9"/>
  <c r="T9" i="9"/>
  <c r="M9" i="9"/>
  <c r="S9" i="9" s="1"/>
  <c r="AB9" i="9" s="1"/>
  <c r="L9" i="9"/>
  <c r="R9" i="9" s="1"/>
  <c r="AA9" i="9" s="1"/>
  <c r="AJ9" i="9" s="1"/>
  <c r="K9" i="9"/>
  <c r="Y8" i="9"/>
  <c r="AH8" i="9" s="1"/>
  <c r="U8" i="9"/>
  <c r="T8" i="9"/>
  <c r="S8" i="9"/>
  <c r="L8" i="9"/>
  <c r="R8" i="9" s="1"/>
  <c r="K8" i="9"/>
  <c r="Q8" i="9" s="1"/>
  <c r="Y7" i="9"/>
  <c r="AH7" i="9" s="1"/>
  <c r="U7" i="9"/>
  <c r="T7" i="9"/>
  <c r="S7" i="9"/>
  <c r="R7" i="9"/>
  <c r="K7" i="9"/>
  <c r="X30" i="8"/>
  <c r="N30" i="8"/>
  <c r="M30" i="8"/>
  <c r="L30" i="8"/>
  <c r="K30" i="8"/>
  <c r="Q30" i="8" s="1"/>
  <c r="J30" i="8"/>
  <c r="P30" i="8" s="1"/>
  <c r="X29" i="8"/>
  <c r="N29" i="8"/>
  <c r="T29" i="8" s="1"/>
  <c r="M29" i="8"/>
  <c r="L29" i="8"/>
  <c r="R29" i="8" s="1"/>
  <c r="K29" i="8"/>
  <c r="Q29" i="8" s="1"/>
  <c r="J29" i="8"/>
  <c r="P29" i="8" s="1"/>
  <c r="AP11" i="8" s="1"/>
  <c r="X28" i="8"/>
  <c r="M28" i="8"/>
  <c r="S28" i="8" s="1"/>
  <c r="L28" i="8"/>
  <c r="R28" i="8" s="1"/>
  <c r="AR10" i="8" s="1"/>
  <c r="K28" i="8"/>
  <c r="J28" i="8"/>
  <c r="X27" i="8"/>
  <c r="L27" i="8"/>
  <c r="R27" i="8" s="1"/>
  <c r="K27" i="8"/>
  <c r="Q27" i="8" s="1"/>
  <c r="J27" i="8"/>
  <c r="P27" i="8" s="1"/>
  <c r="X26" i="8"/>
  <c r="K26" i="8"/>
  <c r="Q26" i="8" s="1"/>
  <c r="J26" i="8"/>
  <c r="P26" i="8" s="1"/>
  <c r="X25" i="8"/>
  <c r="J25" i="8"/>
  <c r="X21" i="8"/>
  <c r="N21" i="8"/>
  <c r="T21" i="8" s="1"/>
  <c r="M21" i="8"/>
  <c r="S21" i="8" s="1"/>
  <c r="L21" i="8"/>
  <c r="R21" i="8" s="1"/>
  <c r="K21" i="8"/>
  <c r="Q21" i="8" s="1"/>
  <c r="J21" i="8"/>
  <c r="X20" i="8"/>
  <c r="N20" i="8"/>
  <c r="T20" i="8" s="1"/>
  <c r="M20" i="8"/>
  <c r="L20" i="8"/>
  <c r="R20" i="8" s="1"/>
  <c r="K20" i="8"/>
  <c r="Q20" i="8" s="1"/>
  <c r="J20" i="8"/>
  <c r="P20" i="8" s="1"/>
  <c r="X19" i="8"/>
  <c r="M19" i="8"/>
  <c r="L19" i="8"/>
  <c r="K19" i="8"/>
  <c r="Q19" i="8" s="1"/>
  <c r="J19" i="8"/>
  <c r="P19" i="8" s="1"/>
  <c r="X18" i="8"/>
  <c r="L18" i="8"/>
  <c r="R18" i="8" s="1"/>
  <c r="K18" i="8"/>
  <c r="Q18" i="8" s="1"/>
  <c r="J18" i="8"/>
  <c r="X17" i="8"/>
  <c r="K17" i="8"/>
  <c r="Q17" i="8" s="1"/>
  <c r="J17" i="8"/>
  <c r="X16" i="8"/>
  <c r="J16" i="8"/>
  <c r="P16" i="8" s="1"/>
  <c r="X12" i="8"/>
  <c r="AG12" i="8" s="1"/>
  <c r="N12" i="8"/>
  <c r="T12" i="8" s="1"/>
  <c r="M12" i="8"/>
  <c r="S12" i="8" s="1"/>
  <c r="L12" i="8"/>
  <c r="R12" i="8" s="1"/>
  <c r="K12" i="8"/>
  <c r="Q12" i="8" s="1"/>
  <c r="J12" i="8"/>
  <c r="P12" i="8" s="1"/>
  <c r="X11" i="8"/>
  <c r="AG11" i="8" s="1"/>
  <c r="N11" i="8"/>
  <c r="T11" i="8" s="1"/>
  <c r="M11" i="8"/>
  <c r="S11" i="8" s="1"/>
  <c r="L11" i="8"/>
  <c r="R11" i="8" s="1"/>
  <c r="K11" i="8"/>
  <c r="Q11" i="8" s="1"/>
  <c r="J11" i="8"/>
  <c r="P11" i="8" s="1"/>
  <c r="X10" i="8"/>
  <c r="M10" i="8"/>
  <c r="S10" i="8" s="1"/>
  <c r="L10" i="8"/>
  <c r="R10" i="8" s="1"/>
  <c r="K10" i="8"/>
  <c r="Q10" i="8" s="1"/>
  <c r="J10" i="8"/>
  <c r="P10" i="8" s="1"/>
  <c r="X9" i="8"/>
  <c r="AG9" i="8" s="1"/>
  <c r="S9" i="8"/>
  <c r="L9" i="8"/>
  <c r="K9" i="8"/>
  <c r="Q9" i="8" s="1"/>
  <c r="J9" i="8"/>
  <c r="X8" i="8"/>
  <c r="AG8" i="8" s="1"/>
  <c r="K8" i="8"/>
  <c r="Q8" i="8" s="1"/>
  <c r="J8" i="8"/>
  <c r="P8" i="8" s="1"/>
  <c r="X7" i="8"/>
  <c r="J7" i="8"/>
  <c r="P7" i="8" s="1"/>
  <c r="X30" i="7"/>
  <c r="N30" i="7"/>
  <c r="M30" i="7"/>
  <c r="L30" i="7"/>
  <c r="R30" i="7" s="1"/>
  <c r="K30" i="7"/>
  <c r="Q30" i="7" s="1"/>
  <c r="J30" i="7"/>
  <c r="P30" i="7" s="1"/>
  <c r="X29" i="7"/>
  <c r="N29" i="7"/>
  <c r="M29" i="7"/>
  <c r="S29" i="7" s="1"/>
  <c r="L29" i="7"/>
  <c r="R29" i="7" s="1"/>
  <c r="K29" i="7"/>
  <c r="Q29" i="7" s="1"/>
  <c r="J29" i="7"/>
  <c r="P29" i="7" s="1"/>
  <c r="X28" i="7"/>
  <c r="Q28" i="7"/>
  <c r="M28" i="7"/>
  <c r="L28" i="7"/>
  <c r="K28" i="7"/>
  <c r="J28" i="7"/>
  <c r="P28" i="7" s="1"/>
  <c r="X27" i="7"/>
  <c r="L27" i="7"/>
  <c r="R27" i="7" s="1"/>
  <c r="AR9" i="7" s="1"/>
  <c r="K27" i="7"/>
  <c r="Q27" i="7" s="1"/>
  <c r="AQ9" i="7" s="1"/>
  <c r="J27" i="7"/>
  <c r="P27" i="7" s="1"/>
  <c r="AP9" i="7" s="1"/>
  <c r="X26" i="7"/>
  <c r="K26" i="7"/>
  <c r="Q26" i="7" s="1"/>
  <c r="AQ8" i="7" s="1"/>
  <c r="J26" i="7"/>
  <c r="X25" i="7"/>
  <c r="J25" i="7"/>
  <c r="P25" i="7" s="1"/>
  <c r="X21" i="7"/>
  <c r="N21" i="7"/>
  <c r="T21" i="7" s="1"/>
  <c r="M21" i="7"/>
  <c r="S21" i="7" s="1"/>
  <c r="L21" i="7"/>
  <c r="R21" i="7" s="1"/>
  <c r="K21" i="7"/>
  <c r="J21" i="7"/>
  <c r="X20" i="7"/>
  <c r="N20" i="7"/>
  <c r="T20" i="7" s="1"/>
  <c r="M20" i="7"/>
  <c r="S20" i="7" s="1"/>
  <c r="L20" i="7"/>
  <c r="R20" i="7" s="1"/>
  <c r="K20" i="7"/>
  <c r="Q20" i="7" s="1"/>
  <c r="J20" i="7"/>
  <c r="P20" i="7" s="1"/>
  <c r="X19" i="7"/>
  <c r="M19" i="7"/>
  <c r="L19" i="7"/>
  <c r="R19" i="7" s="1"/>
  <c r="K19" i="7"/>
  <c r="Q19" i="7" s="1"/>
  <c r="J19" i="7"/>
  <c r="P19" i="7" s="1"/>
  <c r="X18" i="7"/>
  <c r="P18" i="7"/>
  <c r="L18" i="7"/>
  <c r="R18" i="7" s="1"/>
  <c r="K18" i="7"/>
  <c r="J18" i="7"/>
  <c r="X17" i="7"/>
  <c r="K17" i="7"/>
  <c r="J17" i="7"/>
  <c r="P17" i="7" s="1"/>
  <c r="X16" i="7"/>
  <c r="J16" i="7"/>
  <c r="X12" i="7"/>
  <c r="N12" i="7"/>
  <c r="T12" i="7" s="1"/>
  <c r="M12" i="7"/>
  <c r="S12" i="7" s="1"/>
  <c r="L12" i="7"/>
  <c r="R12" i="7" s="1"/>
  <c r="K12" i="7"/>
  <c r="Q12" i="7" s="1"/>
  <c r="J12" i="7"/>
  <c r="P12" i="7" s="1"/>
  <c r="X11" i="7"/>
  <c r="AG11" i="7" s="1"/>
  <c r="R11" i="7"/>
  <c r="N11" i="7"/>
  <c r="T11" i="7" s="1"/>
  <c r="M11" i="7"/>
  <c r="L11" i="7"/>
  <c r="K11" i="7"/>
  <c r="Q11" i="7" s="1"/>
  <c r="J11" i="7"/>
  <c r="X10" i="7"/>
  <c r="AG10" i="7" s="1"/>
  <c r="M10" i="7"/>
  <c r="S10" i="7" s="1"/>
  <c r="L10" i="7"/>
  <c r="R10" i="7" s="1"/>
  <c r="K10" i="7"/>
  <c r="Q10" i="7" s="1"/>
  <c r="J10" i="7"/>
  <c r="P10" i="7" s="1"/>
  <c r="X9" i="7"/>
  <c r="AG9" i="7" s="1"/>
  <c r="S9" i="7"/>
  <c r="R9" i="7"/>
  <c r="L9" i="7"/>
  <c r="K9" i="7"/>
  <c r="J9" i="7"/>
  <c r="P9" i="7" s="1"/>
  <c r="X8" i="7"/>
  <c r="AG8" i="7" s="1"/>
  <c r="K8" i="7"/>
  <c r="Q8" i="7" s="1"/>
  <c r="J8" i="7"/>
  <c r="P8" i="7" s="1"/>
  <c r="X7" i="7"/>
  <c r="J7" i="7"/>
  <c r="K26" i="6"/>
  <c r="K27" i="6"/>
  <c r="L27" i="6"/>
  <c r="K28" i="6"/>
  <c r="Q28" i="6" s="1"/>
  <c r="AQ10" i="6" s="1"/>
  <c r="L28" i="6"/>
  <c r="R28" i="6" s="1"/>
  <c r="M28" i="6"/>
  <c r="S28" i="6" s="1"/>
  <c r="K29" i="6"/>
  <c r="L29" i="6"/>
  <c r="R29" i="6" s="1"/>
  <c r="M29" i="6"/>
  <c r="N29" i="6"/>
  <c r="K30" i="6"/>
  <c r="Q30" i="6" s="1"/>
  <c r="L30" i="6"/>
  <c r="R30" i="6" s="1"/>
  <c r="M30" i="6"/>
  <c r="S30" i="6" s="1"/>
  <c r="N30" i="6"/>
  <c r="T30" i="6" s="1"/>
  <c r="J26" i="6"/>
  <c r="J27" i="6"/>
  <c r="P27" i="6" s="1"/>
  <c r="J28" i="6"/>
  <c r="J29" i="6"/>
  <c r="J30" i="6"/>
  <c r="P30" i="6" s="1"/>
  <c r="J25" i="6"/>
  <c r="K17" i="6"/>
  <c r="K18" i="6"/>
  <c r="Q18" i="6" s="1"/>
  <c r="L18" i="6"/>
  <c r="R18" i="6" s="1"/>
  <c r="K19" i="6"/>
  <c r="L19" i="6"/>
  <c r="M19" i="6"/>
  <c r="S19" i="6" s="1"/>
  <c r="K20" i="6"/>
  <c r="L20" i="6"/>
  <c r="R20" i="6" s="1"/>
  <c r="M20" i="6"/>
  <c r="S20" i="6" s="1"/>
  <c r="N20" i="6"/>
  <c r="T20" i="6" s="1"/>
  <c r="K21" i="6"/>
  <c r="L21" i="6"/>
  <c r="R21" i="6" s="1"/>
  <c r="M21" i="6"/>
  <c r="N21" i="6"/>
  <c r="J17" i="6"/>
  <c r="J18" i="6"/>
  <c r="P18" i="6" s="1"/>
  <c r="J19" i="6"/>
  <c r="P19" i="6" s="1"/>
  <c r="J20" i="6"/>
  <c r="P20" i="6" s="1"/>
  <c r="J21" i="6"/>
  <c r="P21" i="6" s="1"/>
  <c r="J16" i="6"/>
  <c r="P16" i="6" s="1"/>
  <c r="K8" i="6"/>
  <c r="K9" i="6"/>
  <c r="Q9" i="6" s="1"/>
  <c r="L9" i="6"/>
  <c r="K10" i="6"/>
  <c r="Q10" i="6" s="1"/>
  <c r="L10" i="6"/>
  <c r="M10" i="6"/>
  <c r="S10" i="6" s="1"/>
  <c r="K11" i="6"/>
  <c r="Q11" i="6" s="1"/>
  <c r="L11" i="6"/>
  <c r="R11" i="6" s="1"/>
  <c r="M11" i="6"/>
  <c r="S11" i="6" s="1"/>
  <c r="N11" i="6"/>
  <c r="T11" i="6" s="1"/>
  <c r="K12" i="6"/>
  <c r="L12" i="6"/>
  <c r="R12" i="6" s="1"/>
  <c r="M12" i="6"/>
  <c r="S12" i="6" s="1"/>
  <c r="N12" i="6"/>
  <c r="T12" i="6" s="1"/>
  <c r="J8" i="6"/>
  <c r="J9" i="6"/>
  <c r="J10" i="6"/>
  <c r="P10" i="6" s="1"/>
  <c r="J11" i="6"/>
  <c r="P11" i="6" s="1"/>
  <c r="J12" i="6"/>
  <c r="P12" i="6" s="1"/>
  <c r="J7" i="6"/>
  <c r="P7" i="6" s="1"/>
  <c r="X30" i="6"/>
  <c r="X29" i="6"/>
  <c r="X28" i="6"/>
  <c r="X27" i="6"/>
  <c r="X26" i="6"/>
  <c r="X25" i="6"/>
  <c r="P29" i="6"/>
  <c r="AP11" i="6" s="1"/>
  <c r="T29" i="6"/>
  <c r="S29" i="6"/>
  <c r="Q29" i="6"/>
  <c r="AQ11" i="6" s="1"/>
  <c r="P28" i="6"/>
  <c r="R27" i="6"/>
  <c r="AR9" i="6" s="1"/>
  <c r="Q27" i="6"/>
  <c r="Q26" i="6"/>
  <c r="P26" i="6"/>
  <c r="X21" i="6"/>
  <c r="X20" i="6"/>
  <c r="X19" i="6"/>
  <c r="R19" i="6"/>
  <c r="X18" i="6"/>
  <c r="X17" i="6"/>
  <c r="P17" i="6"/>
  <c r="X16" i="6"/>
  <c r="X12" i="6"/>
  <c r="AG12" i="6" s="1"/>
  <c r="Q12" i="6"/>
  <c r="X11" i="6"/>
  <c r="AG11" i="6" s="1"/>
  <c r="X10" i="6"/>
  <c r="AG10" i="6" s="1"/>
  <c r="X9" i="6"/>
  <c r="AG9" i="6" s="1"/>
  <c r="S9" i="6"/>
  <c r="P9" i="6"/>
  <c r="X8" i="6"/>
  <c r="AG8" i="6" s="1"/>
  <c r="Q8" i="6"/>
  <c r="X7" i="6"/>
  <c r="AG7" i="6" s="1"/>
  <c r="Y17" i="3"/>
  <c r="Y18" i="3"/>
  <c r="Y19" i="3"/>
  <c r="Y20" i="3"/>
  <c r="Y21" i="3"/>
  <c r="Y16" i="3"/>
  <c r="U21" i="3"/>
  <c r="U19" i="3"/>
  <c r="U18" i="3"/>
  <c r="T18" i="3"/>
  <c r="U17" i="3"/>
  <c r="T17" i="3"/>
  <c r="S17" i="3"/>
  <c r="U16" i="3"/>
  <c r="T16" i="3"/>
  <c r="S16" i="3"/>
  <c r="R16" i="3"/>
  <c r="Y8" i="3"/>
  <c r="AH8" i="3" s="1"/>
  <c r="Y9" i="3"/>
  <c r="AH9" i="3" s="1"/>
  <c r="Y10" i="3"/>
  <c r="AH10" i="3" s="1"/>
  <c r="Y11" i="3"/>
  <c r="AH11" i="3" s="1"/>
  <c r="Y12" i="3"/>
  <c r="AH12" i="3" s="1"/>
  <c r="Y7" i="3"/>
  <c r="AH7" i="3" s="1"/>
  <c r="R7" i="3"/>
  <c r="S7" i="3"/>
  <c r="T7" i="3"/>
  <c r="U7" i="3"/>
  <c r="S8" i="3"/>
  <c r="T8" i="3"/>
  <c r="U8" i="3"/>
  <c r="T9" i="3"/>
  <c r="U9" i="3"/>
  <c r="U10" i="3"/>
  <c r="K7" i="3"/>
  <c r="K9" i="3"/>
  <c r="O21" i="3"/>
  <c r="N21" i="3"/>
  <c r="M21" i="3"/>
  <c r="S21" i="3" s="1"/>
  <c r="L21" i="3"/>
  <c r="R21" i="3" s="1"/>
  <c r="K21" i="3"/>
  <c r="Q21" i="3" s="1"/>
  <c r="O20" i="3"/>
  <c r="N20" i="3"/>
  <c r="M20" i="3"/>
  <c r="L20" i="3"/>
  <c r="R20" i="3" s="1"/>
  <c r="K20" i="3"/>
  <c r="N19" i="3"/>
  <c r="T19" i="3" s="1"/>
  <c r="AP10" i="3" s="1"/>
  <c r="M19" i="3"/>
  <c r="S19" i="3" s="1"/>
  <c r="L19" i="3"/>
  <c r="K19" i="3"/>
  <c r="Q19" i="3" s="1"/>
  <c r="M18" i="3"/>
  <c r="L18" i="3"/>
  <c r="R18" i="3" s="1"/>
  <c r="AN9" i="3" s="1"/>
  <c r="K18" i="3"/>
  <c r="Q18" i="3" s="1"/>
  <c r="AM9" i="3" s="1"/>
  <c r="L17" i="3"/>
  <c r="K17" i="3"/>
  <c r="K16" i="3"/>
  <c r="Q16" i="3" s="1"/>
  <c r="AM7" i="3" s="1"/>
  <c r="O12" i="3"/>
  <c r="N12" i="3"/>
  <c r="M12" i="3"/>
  <c r="L12" i="3"/>
  <c r="R12" i="3" s="1"/>
  <c r="K12" i="3"/>
  <c r="Q12" i="3" s="1"/>
  <c r="O11" i="3"/>
  <c r="N11" i="3"/>
  <c r="M11" i="3"/>
  <c r="L11" i="3"/>
  <c r="K11" i="3"/>
  <c r="N10" i="3"/>
  <c r="T10" i="3" s="1"/>
  <c r="AL10" i="3" s="1"/>
  <c r="M10" i="3"/>
  <c r="S10" i="3" s="1"/>
  <c r="L10" i="3"/>
  <c r="R10" i="3" s="1"/>
  <c r="K10" i="3"/>
  <c r="Q10" i="3" s="1"/>
  <c r="M9" i="3"/>
  <c r="S9" i="3" s="1"/>
  <c r="L9" i="3"/>
  <c r="R9" i="3" s="1"/>
  <c r="L8" i="3"/>
  <c r="K8" i="3"/>
  <c r="AS10" i="8" l="1"/>
  <c r="AQ8" i="8"/>
  <c r="AQ8" i="10"/>
  <c r="AR11" i="10"/>
  <c r="AQ12" i="6"/>
  <c r="AO12" i="3"/>
  <c r="AO10" i="3"/>
  <c r="AN12" i="3"/>
  <c r="AK10" i="3"/>
  <c r="AJ12" i="3"/>
  <c r="AI12" i="3"/>
  <c r="AC11" i="9"/>
  <c r="AL11" i="9" s="1"/>
  <c r="AA19" i="9"/>
  <c r="AN10" i="9" s="1"/>
  <c r="P20" i="10"/>
  <c r="R12" i="10"/>
  <c r="R30" i="10"/>
  <c r="AR12" i="10" s="1"/>
  <c r="AQ10" i="10"/>
  <c r="S29" i="10"/>
  <c r="AS11" i="10" s="1"/>
  <c r="S30" i="10"/>
  <c r="AS12" i="10" s="1"/>
  <c r="AR10" i="10"/>
  <c r="Q20" i="10"/>
  <c r="Q19" i="10"/>
  <c r="R9" i="10"/>
  <c r="P11" i="10"/>
  <c r="T29" i="10"/>
  <c r="T30" i="10"/>
  <c r="P7" i="10"/>
  <c r="P17" i="10"/>
  <c r="AR9" i="10"/>
  <c r="S28" i="10"/>
  <c r="AS10" i="10" s="1"/>
  <c r="AP11" i="10"/>
  <c r="AP12" i="10"/>
  <c r="Q10" i="10"/>
  <c r="AQ12" i="10"/>
  <c r="Q18" i="10"/>
  <c r="P16" i="10"/>
  <c r="Z16" i="9"/>
  <c r="AM7" i="9" s="1"/>
  <c r="Z18" i="9"/>
  <c r="AM9" i="9" s="1"/>
  <c r="U20" i="9"/>
  <c r="AD20" i="9" s="1"/>
  <c r="S21" i="9"/>
  <c r="AB21" i="9" s="1"/>
  <c r="AO12" i="9" s="1"/>
  <c r="Z17" i="9"/>
  <c r="AM8" i="9" s="1"/>
  <c r="Z10" i="9"/>
  <c r="AI10" i="9" s="1"/>
  <c r="Z11" i="9"/>
  <c r="AI11" i="9" s="1"/>
  <c r="T12" i="9"/>
  <c r="AC12" i="9" s="1"/>
  <c r="AL12" i="9" s="1"/>
  <c r="AD11" i="9"/>
  <c r="U12" i="9"/>
  <c r="AD12" i="9" s="1"/>
  <c r="Q9" i="9"/>
  <c r="Z9" i="9" s="1"/>
  <c r="AI9" i="9" s="1"/>
  <c r="AC10" i="9"/>
  <c r="AL10" i="9" s="1"/>
  <c r="Z12" i="9"/>
  <c r="AI12" i="9" s="1"/>
  <c r="AA17" i="9"/>
  <c r="AN8" i="9" s="1"/>
  <c r="AA11" i="9"/>
  <c r="AJ11" i="9" s="1"/>
  <c r="T21" i="9"/>
  <c r="AC21" i="9" s="1"/>
  <c r="AP12" i="9" s="1"/>
  <c r="U21" i="9"/>
  <c r="AD21" i="9" s="1"/>
  <c r="Z8" i="9"/>
  <c r="AI8" i="9" s="1"/>
  <c r="AA12" i="9"/>
  <c r="AJ12" i="9" s="1"/>
  <c r="Q7" i="9"/>
  <c r="Z7" i="9" s="1"/>
  <c r="AI7" i="9" s="1"/>
  <c r="AA8" i="9"/>
  <c r="AJ8" i="9" s="1"/>
  <c r="AB18" i="9"/>
  <c r="AO9" i="9" s="1"/>
  <c r="T19" i="9"/>
  <c r="AC19" i="9" s="1"/>
  <c r="AP10" i="9" s="1"/>
  <c r="AB10" i="9"/>
  <c r="AK10" i="9" s="1"/>
  <c r="Z20" i="9"/>
  <c r="AM11" i="9" s="1"/>
  <c r="Z21" i="9"/>
  <c r="AM12" i="9" s="1"/>
  <c r="AA20" i="9"/>
  <c r="AN11" i="9" s="1"/>
  <c r="AA21" i="9"/>
  <c r="AN12" i="9" s="1"/>
  <c r="AP9" i="8"/>
  <c r="AP8" i="8"/>
  <c r="AQ9" i="8"/>
  <c r="P28" i="8"/>
  <c r="AP10" i="8" s="1"/>
  <c r="R30" i="8"/>
  <c r="AR12" i="8" s="1"/>
  <c r="P25" i="8"/>
  <c r="AP7" i="8" s="1"/>
  <c r="Q28" i="8"/>
  <c r="AQ10" i="8" s="1"/>
  <c r="P21" i="8"/>
  <c r="S20" i="8"/>
  <c r="AS11" i="8"/>
  <c r="P9" i="8"/>
  <c r="R19" i="8"/>
  <c r="S19" i="8"/>
  <c r="S30" i="8"/>
  <c r="AS12" i="8" s="1"/>
  <c r="T30" i="8"/>
  <c r="S29" i="8"/>
  <c r="R9" i="8"/>
  <c r="P17" i="8"/>
  <c r="P18" i="8"/>
  <c r="AR9" i="8"/>
  <c r="AP12" i="8"/>
  <c r="AQ12" i="8"/>
  <c r="AQ10" i="7"/>
  <c r="AS10" i="7"/>
  <c r="R28" i="7"/>
  <c r="AR10" i="7" s="1"/>
  <c r="S30" i="7"/>
  <c r="AS12" i="7" s="1"/>
  <c r="S28" i="7"/>
  <c r="T29" i="7"/>
  <c r="T30" i="7"/>
  <c r="AS11" i="7"/>
  <c r="Q21" i="7"/>
  <c r="S19" i="7"/>
  <c r="P21" i="7"/>
  <c r="S11" i="7"/>
  <c r="Q9" i="7"/>
  <c r="P11" i="7"/>
  <c r="Q17" i="7"/>
  <c r="Q18" i="7"/>
  <c r="AP11" i="7"/>
  <c r="AP12" i="7"/>
  <c r="AQ12" i="7"/>
  <c r="P7" i="7"/>
  <c r="AQ11" i="7"/>
  <c r="P16" i="7"/>
  <c r="AR11" i="7"/>
  <c r="AR12" i="7"/>
  <c r="P26" i="7"/>
  <c r="AP8" i="7" s="1"/>
  <c r="AM8" i="3"/>
  <c r="Q17" i="3"/>
  <c r="AN11" i="3"/>
  <c r="R17" i="3"/>
  <c r="AN8" i="3" s="1"/>
  <c r="S20" i="3"/>
  <c r="AO11" i="3" s="1"/>
  <c r="AP12" i="6"/>
  <c r="AS12" i="6"/>
  <c r="AR11" i="6"/>
  <c r="AP9" i="6"/>
  <c r="AR10" i="6"/>
  <c r="AS11" i="6"/>
  <c r="AQ9" i="6"/>
  <c r="AS10" i="6"/>
  <c r="AQ8" i="6"/>
  <c r="AP8" i="6"/>
  <c r="AR12" i="6"/>
  <c r="P25" i="6"/>
  <c r="AP7" i="6" s="1"/>
  <c r="AP10" i="6"/>
  <c r="Q17" i="6"/>
  <c r="Q19" i="6"/>
  <c r="R10" i="6"/>
  <c r="P8" i="6"/>
  <c r="R9" i="6"/>
  <c r="Q20" i="6"/>
  <c r="Q21" i="6"/>
  <c r="S21" i="6"/>
  <c r="T21" i="6"/>
  <c r="T20" i="3"/>
  <c r="AP11" i="3" s="1"/>
  <c r="S12" i="3"/>
  <c r="AK12" i="3" s="1"/>
  <c r="S18" i="3"/>
  <c r="AO9" i="3" s="1"/>
  <c r="Q20" i="3"/>
  <c r="AM11" i="3" s="1"/>
  <c r="T21" i="3"/>
  <c r="AP12" i="3" s="1"/>
  <c r="AM12" i="3"/>
  <c r="Q11" i="3"/>
  <c r="AI11" i="3" s="1"/>
  <c r="AM10" i="3"/>
  <c r="R19" i="3"/>
  <c r="AN10" i="3" s="1"/>
  <c r="U20" i="3"/>
  <c r="Q9" i="3"/>
  <c r="AI9" i="3" s="1"/>
  <c r="AJ10" i="3"/>
  <c r="T12" i="3"/>
  <c r="AL12" i="3" s="1"/>
  <c r="T11" i="3"/>
  <c r="AL11" i="3" s="1"/>
  <c r="AI10" i="3"/>
  <c r="U12" i="3"/>
  <c r="AK9" i="3"/>
  <c r="AJ9" i="3"/>
  <c r="U11" i="3"/>
  <c r="R8" i="3"/>
  <c r="AJ8" i="3" s="1"/>
  <c r="S11" i="3"/>
  <c r="AK11" i="3" s="1"/>
  <c r="Q7" i="3"/>
  <c r="Q8" i="3"/>
  <c r="AI8" i="3" s="1"/>
  <c r="R11" i="3"/>
  <c r="AJ11" i="3" s="1"/>
</calcChain>
</file>

<file path=xl/sharedStrings.xml><?xml version="1.0" encoding="utf-8"?>
<sst xmlns="http://schemas.openxmlformats.org/spreadsheetml/2006/main" count="808" uniqueCount="79">
  <si>
    <t>-</t>
  </si>
  <si>
    <t>Date</t>
  </si>
  <si>
    <t>March 1</t>
  </si>
  <si>
    <t>March 15</t>
  </si>
  <si>
    <t>March 30</t>
  </si>
  <si>
    <t>April 15</t>
  </si>
  <si>
    <t>April 30</t>
  </si>
  <si>
    <t>Lockdown start</t>
  </si>
  <si>
    <t>INDIA LOCKDOWN SCHEDULE</t>
  </si>
  <si>
    <t>MAHARASHTRA LOCKDOWN SCHEDULE</t>
  </si>
  <si>
    <t>Observed</t>
  </si>
  <si>
    <r>
      <t>Table 1</t>
    </r>
    <r>
      <rPr>
        <sz val="10"/>
        <color theme="1"/>
        <rFont val="Arial"/>
        <family val="2"/>
      </rPr>
      <t>. Predicted total case counts and cases averted under different lockdown interventions</t>
    </r>
  </si>
  <si>
    <t>INDIA CFR SCHEDULE</t>
  </si>
  <si>
    <t>MAHARASHTRA CFR SCHEDULE</t>
  </si>
  <si>
    <t>KERALA CFR SCHEDULE</t>
  </si>
  <si>
    <r>
      <t>Table 2</t>
    </r>
    <r>
      <rPr>
        <sz val="10"/>
        <color theme="1"/>
        <rFont val="Arial"/>
        <family val="2"/>
      </rPr>
      <t>. Predicted total death counts and deaths averted under different lockdown interventions</t>
    </r>
  </si>
  <si>
    <r>
      <t>Table 2</t>
    </r>
    <r>
      <rPr>
        <sz val="10"/>
        <color theme="1"/>
        <rFont val="Arial"/>
        <family val="2"/>
      </rPr>
      <t>. Predicted total case counts and cases averted under India lockdown intervention schedules</t>
    </r>
    <r>
      <rPr>
        <b/>
        <sz val="10"/>
        <color theme="1"/>
        <rFont val="Arial"/>
        <family val="2"/>
      </rPr>
      <t xml:space="preserve"> (in thousands)</t>
    </r>
  </si>
  <si>
    <t>KERALA LOCKDOWN SCHEDULE</t>
  </si>
  <si>
    <r>
      <t>Table 3</t>
    </r>
    <r>
      <rPr>
        <sz val="10"/>
        <color theme="1"/>
        <rFont val="Arial"/>
        <family val="2"/>
      </rPr>
      <t>. Predicted total case counts and cases averted under Maharashtra lockdown intervention schedules</t>
    </r>
    <r>
      <rPr>
        <b/>
        <sz val="10"/>
        <color theme="1"/>
        <rFont val="Arial"/>
        <family val="2"/>
      </rPr>
      <t xml:space="preserve"> </t>
    </r>
    <r>
      <rPr>
        <sz val="10"/>
        <color theme="1"/>
        <rFont val="Arial"/>
        <family val="2"/>
      </rPr>
      <t>(in thousands)</t>
    </r>
  </si>
  <si>
    <r>
      <t>Table 4</t>
    </r>
    <r>
      <rPr>
        <sz val="10"/>
        <color theme="1"/>
        <rFont val="Arial"/>
        <family val="2"/>
      </rPr>
      <t>. Predicted total case counts and cases averted under different lockdown interventions under waning immunity</t>
    </r>
  </si>
  <si>
    <r>
      <t>Table 5</t>
    </r>
    <r>
      <rPr>
        <sz val="10"/>
        <color theme="1"/>
        <rFont val="Arial"/>
        <family val="2"/>
      </rPr>
      <t>. Predicted total case counts and cases averted under India lockdown intervention schedules under waning immunity</t>
    </r>
    <r>
      <rPr>
        <b/>
        <sz val="10"/>
        <color theme="1"/>
        <rFont val="Arial"/>
        <family val="2"/>
      </rPr>
      <t xml:space="preserve"> (in thousands)</t>
    </r>
  </si>
  <si>
    <r>
      <t>Table 5</t>
    </r>
    <r>
      <rPr>
        <sz val="10"/>
        <color theme="1"/>
        <rFont val="Arial"/>
        <family val="2"/>
      </rPr>
      <t>. Predicted total deaths counts and deaths averted under India lockdown intervention schedules under waning immunity</t>
    </r>
    <r>
      <rPr>
        <b/>
        <sz val="10"/>
        <color theme="1"/>
        <rFont val="Arial"/>
        <family val="2"/>
      </rPr>
      <t xml:space="preserve"> (in thousands)</t>
    </r>
  </si>
  <si>
    <r>
      <t>Table 6</t>
    </r>
    <r>
      <rPr>
        <sz val="10"/>
        <color theme="1"/>
        <rFont val="Arial"/>
        <family val="2"/>
      </rPr>
      <t>. Predicted total death counts and deaths averted under Maharashtra lockdown intervention schedules with waning immunity</t>
    </r>
    <r>
      <rPr>
        <b/>
        <sz val="10"/>
        <color theme="1"/>
        <rFont val="Arial"/>
        <family val="2"/>
      </rPr>
      <t xml:space="preserve"> </t>
    </r>
    <r>
      <rPr>
        <sz val="10"/>
        <color theme="1"/>
        <rFont val="Arial"/>
        <family val="2"/>
      </rPr>
      <t>(in thousands)</t>
    </r>
  </si>
  <si>
    <r>
      <rPr>
        <b/>
        <sz val="10"/>
        <color theme="1"/>
        <rFont val="Arial"/>
        <family val="2"/>
      </rPr>
      <t>Notes</t>
    </r>
    <r>
      <rPr>
        <sz val="10"/>
        <color theme="1"/>
        <rFont val="Arial"/>
        <family val="2"/>
      </rPr>
      <t>: For lockdown schedules, each cell reports the total number of cases in the first row, the number of cases averted (relative to observed) in the second row, and the relative reduction in cases (as a percent) in the third row. Numbers are reported in millions.</t>
    </r>
  </si>
  <si>
    <r>
      <rPr>
        <b/>
        <sz val="10"/>
        <color theme="1"/>
        <rFont val="Arial"/>
        <family val="2"/>
      </rPr>
      <t>Notes</t>
    </r>
    <r>
      <rPr>
        <sz val="10"/>
        <color theme="1"/>
        <rFont val="Arial"/>
        <family val="2"/>
      </rPr>
      <t>: For lockdown schedules, each cell reports the total number of deaths in the first row, the number of deaths averted (relative to observed) in the second row, and the relative reduction in deaths (as a percent) in the third row. Numbers are reported in thousands.</t>
    </r>
  </si>
  <si>
    <r>
      <t xml:space="preserve">Table 4. </t>
    </r>
    <r>
      <rPr>
        <sz val="10"/>
        <color theme="1"/>
        <rFont val="Arial"/>
        <family val="2"/>
      </rPr>
      <t>Predicted total case counts and cases averted under different lockdown interventions under waning immunity (in millions)</t>
    </r>
  </si>
  <si>
    <t>Stats</t>
  </si>
  <si>
    <t>March 24, 2020 - February 13, 2021</t>
  </si>
  <si>
    <t>June 13, 2020 - February 13, 2021</t>
  </si>
  <si>
    <t>Maximimum # Daily New Cases</t>
  </si>
  <si>
    <t>97,860 (September 16)</t>
  </si>
  <si>
    <t>414,280 (May  6)</t>
  </si>
  <si>
    <t>Maximum Effective R</t>
  </si>
  <si>
    <t>3.46 (March 24, daily = 74, total = 571)</t>
  </si>
  <si>
    <t>1.34 (July 25, daily = 50,072, total = 1,387,088)</t>
  </si>
  <si>
    <t>1.65 (March 21, daily = 47,009, total = 11,645,641)</t>
  </si>
  <si>
    <t>Maximum # Daily reported deaths</t>
  </si>
  <si>
    <t>2,004 (June 16, reporting blip); 1,281 (September 15)</t>
  </si>
  <si>
    <t>Maximum daily TPR</t>
  </si>
  <si>
    <t>15.7% (July 19: 40,235 cases, 256,039 tests)</t>
  </si>
  <si>
    <t>25.3% (April 25: 354,658 cases, 1,402,367 tests)</t>
  </si>
  <si>
    <t>Maximum # Daily tests done</t>
  </si>
  <si>
    <t>1,492,409 (September 24)</t>
  </si>
  <si>
    <t>Total # cases during this period</t>
  </si>
  <si>
    <t>Total # deaths during this period</t>
  </si>
  <si>
    <t>Case fatality rates</t>
  </si>
  <si>
    <t>Biggest 30-day relative increase in cases</t>
  </si>
  <si>
    <t>25.14x, 2413.70% (73 on March 26 to 1,835 on April 25)</t>
  </si>
  <si>
    <t>3.36x, 236.29% (13,560 on June 22 to 45,601 on July 22)</t>
  </si>
  <si>
    <t>8.22x, 722.48% (15,353 on March  8 to 126,276 on April  7)</t>
  </si>
  <si>
    <t>Biggest 30-day relative increase in deaths</t>
  </si>
  <si>
    <t>59.00x, 5800.00% (1 on March 25 to 59 on April 24)</t>
  </si>
  <si>
    <t>3.62x, 262.18% (312 on June 22 to 1,130 on July 22)</t>
  </si>
  <si>
    <t>13.71x, 1270.68% (266 on March 29 to 3,646 on April 28)</t>
  </si>
  <si>
    <t>Biggest 30-day relative increase in TPR</t>
  </si>
  <si>
    <t>2.70x, 169.89% (3.25% on May  1 to 8.77% on May 31)</t>
  </si>
  <si>
    <t>2.02x, 102.42% (7.76% on June 19 to 15.71% on July 19)</t>
  </si>
  <si>
    <t>5.26x, 426.07% (3.86% on March 19 to 20.28% on April 18)</t>
  </si>
  <si>
    <t>Biggest 30-day relative increase in daily tests</t>
  </si>
  <si>
    <t>20.76x, 1975.84% (1,987 on March 24 to 41,247 on April 23)</t>
  </si>
  <si>
    <t>3.43x, 243.12% (180,596 on July  5 to 619,652 on August  4)</t>
  </si>
  <si>
    <t>2.25x, 125.00% (785,864 on March 29 to 1,768,190 on April 28)</t>
  </si>
  <si>
    <t>Wave 1</t>
  </si>
  <si>
    <t>Wave 2</t>
  </si>
  <si>
    <r>
      <rPr>
        <b/>
        <sz val="10"/>
        <color theme="1"/>
        <rFont val="Arial"/>
        <family val="2"/>
      </rPr>
      <t>Table 1</t>
    </r>
    <r>
      <rPr>
        <sz val="10"/>
        <color theme="1"/>
        <rFont val="Arial"/>
        <family val="2"/>
      </rPr>
      <t>. Describing COVID-19 Waves in India using selected metrics</t>
    </r>
  </si>
  <si>
    <r>
      <rPr>
        <b/>
        <sz val="10"/>
        <color theme="1"/>
        <rFont val="Arial"/>
        <family val="2"/>
      </rPr>
      <t>Source data</t>
    </r>
    <r>
      <rPr>
        <sz val="10"/>
        <color theme="1"/>
        <rFont val="Arial"/>
        <family val="2"/>
      </rPr>
      <t>: covid19india.org; covind19.org</t>
    </r>
  </si>
  <si>
    <r>
      <t>Table 2</t>
    </r>
    <r>
      <rPr>
        <sz val="10"/>
        <color theme="1"/>
        <rFont val="Arial"/>
        <family val="2"/>
      </rPr>
      <t>. Predicted total case counts and cases averted under different lockdown interventions (in millions)</t>
    </r>
  </si>
  <si>
    <t>February 14, 2021 - May 31, 2021</t>
  </si>
  <si>
    <t>4,529 (May 18)</t>
  </si>
  <si>
    <t>2,217,320 (May 25)</t>
  </si>
  <si>
    <t>Strong lockdown effect</t>
  </si>
  <si>
    <t>Moderate lockdown effect</t>
  </si>
  <si>
    <t>High CFR</t>
  </si>
  <si>
    <t>Moderate CFR</t>
  </si>
  <si>
    <t>Low CFR</t>
  </si>
  <si>
    <r>
      <t>Table 3</t>
    </r>
    <r>
      <rPr>
        <sz val="10"/>
        <color theme="1"/>
        <rFont val="Arial"/>
        <family val="2"/>
      </rPr>
      <t>. Predicted total death counts and deaths averted under strong lockdown effect (in thousands)</t>
    </r>
  </si>
  <si>
    <r>
      <t xml:space="preserve">Table 3. </t>
    </r>
    <r>
      <rPr>
        <sz val="10"/>
        <color theme="1"/>
        <rFont val="Arial"/>
        <family val="2"/>
      </rPr>
      <t>Predicted total death counts and deaths averted under moderate lockdown effect (in thousands)</t>
    </r>
  </si>
  <si>
    <r>
      <t>Table 5.</t>
    </r>
    <r>
      <rPr>
        <sz val="10"/>
        <color theme="1"/>
        <rFont val="Arial"/>
        <family val="2"/>
      </rPr>
      <t xml:space="preserve"> Predicted total deaths counts and deaths averted under lockdown with strong effect and waning immunity (in thousands)</t>
    </r>
  </si>
  <si>
    <r>
      <t>Table 6.</t>
    </r>
    <r>
      <rPr>
        <sz val="10"/>
        <color theme="1"/>
        <rFont val="Arial"/>
        <family val="2"/>
      </rPr>
      <t xml:space="preserve"> Predicted total death counts and deaths averted under lockdown with moderate effect and waning immunity (in thousands)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</si>
</sst>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0"/>
      <color theme="1"/>
      <name val="Arial"/>
      <family val="2"/>
    </font>
    <font>
      <sz val="10"/>
      <color theme="1"/>
      <name val="Arial"/>
      <family val="2"/>
    </font>
    <font>
      <sz val="10"/>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diagonal/>
    </border>
    <border>
      <left style="hair">
        <color indexed="64"/>
      </left>
      <right/>
      <top style="thin">
        <color indexed="64"/>
      </top>
      <bottom style="thin">
        <color indexed="64"/>
      </bottom>
      <diagonal/>
    </border>
    <border>
      <left style="hair">
        <color indexed="64"/>
      </left>
      <right/>
      <top/>
      <bottom style="thin">
        <color indexed="64"/>
      </bottom>
      <diagonal/>
    </border>
    <border>
      <left style="hair">
        <color indexed="64"/>
      </left>
      <right/>
      <top/>
      <bottom/>
      <diagonal/>
    </border>
    <border>
      <left style="hair">
        <color indexed="64"/>
      </left>
      <right/>
      <top/>
      <bottom style="double">
        <color indexed="64"/>
      </bottom>
      <diagonal/>
    </border>
    <border>
      <left/>
      <right style="hair">
        <color indexed="64"/>
      </right>
      <top style="thin">
        <color indexed="64"/>
      </top>
      <bottom style="thin">
        <color indexed="64"/>
      </bottom>
      <diagonal/>
    </border>
    <border>
      <left/>
      <right style="hair">
        <color indexed="64"/>
      </right>
      <top/>
      <bottom style="thin">
        <color indexed="64"/>
      </bottom>
      <diagonal/>
    </border>
    <border>
      <left/>
      <right style="hair">
        <color indexed="64"/>
      </right>
      <top/>
      <bottom/>
      <diagonal/>
    </border>
    <border>
      <left/>
      <right style="hair">
        <color indexed="64"/>
      </right>
      <top/>
      <bottom style="double">
        <color indexed="64"/>
      </bottom>
      <diagonal/>
    </border>
  </borders>
  <cellStyleXfs count="2">
    <xf numFmtId="0" fontId="0" fillId="0" borderId="0"/>
    <xf numFmtId="9" fontId="4" fillId="0" borderId="0" applyFont="0" applyFill="0" applyBorder="0" applyAlignment="0" applyProtection="0"/>
  </cellStyleXfs>
  <cellXfs count="100">
    <xf numFmtId="0" fontId="0" fillId="0" borderId="0" xfId="0"/>
    <xf numFmtId="0" fontId="2" fillId="0" borderId="0" xfId="0" applyFont="1"/>
    <xf numFmtId="0" fontId="2" fillId="0" borderId="1" xfId="0" applyFont="1" applyBorder="1"/>
    <xf numFmtId="0" fontId="2" fillId="0" borderId="1" xfId="0" applyFont="1" applyBorder="1" applyAlignment="1">
      <alignment horizontal="center"/>
    </xf>
    <xf numFmtId="16" fontId="2" fillId="0" borderId="1" xfId="0" quotePrefix="1" applyNumberFormat="1" applyFont="1" applyBorder="1" applyAlignment="1">
      <alignment horizontal="center"/>
    </xf>
    <xf numFmtId="14" fontId="2" fillId="2" borderId="0" xfId="0" applyNumberFormat="1" applyFont="1" applyFill="1"/>
    <xf numFmtId="3" fontId="2" fillId="2" borderId="0" xfId="0" applyNumberFormat="1" applyFont="1" applyFill="1" applyAlignment="1">
      <alignment horizontal="center"/>
    </xf>
    <xf numFmtId="0" fontId="2" fillId="2" borderId="0" xfId="0" applyFont="1" applyFill="1" applyAlignment="1">
      <alignment horizontal="center"/>
    </xf>
    <xf numFmtId="14" fontId="2" fillId="0" borderId="0" xfId="0" applyNumberFormat="1" applyFont="1"/>
    <xf numFmtId="3" fontId="2" fillId="0" borderId="0" xfId="0" applyNumberFormat="1" applyFont="1" applyAlignment="1">
      <alignment horizontal="center"/>
    </xf>
    <xf numFmtId="0" fontId="2" fillId="0" borderId="0" xfId="0" applyFont="1" applyAlignment="1">
      <alignment horizontal="center"/>
    </xf>
    <xf numFmtId="0" fontId="3" fillId="0" borderId="0" xfId="0" applyFont="1"/>
    <xf numFmtId="0" fontId="2" fillId="0" borderId="1" xfId="0" applyFont="1" applyBorder="1" applyAlignment="1">
      <alignment horizontal="center"/>
    </xf>
    <xf numFmtId="4" fontId="2" fillId="2" borderId="0" xfId="0" applyNumberFormat="1" applyFont="1" applyFill="1" applyAlignment="1">
      <alignment horizontal="center"/>
    </xf>
    <xf numFmtId="4" fontId="2" fillId="0" borderId="0" xfId="0" applyNumberFormat="1" applyFont="1"/>
    <xf numFmtId="10" fontId="2" fillId="0" borderId="0" xfId="1" applyNumberFormat="1" applyFont="1"/>
    <xf numFmtId="0" fontId="2" fillId="0" borderId="0" xfId="0" applyFont="1" applyBorder="1"/>
    <xf numFmtId="0" fontId="2" fillId="0" borderId="0" xfId="0" applyFont="1" applyBorder="1" applyAlignment="1">
      <alignment horizontal="center"/>
    </xf>
    <xf numFmtId="16" fontId="2" fillId="0" borderId="0" xfId="0" quotePrefix="1" applyNumberFormat="1" applyFont="1" applyBorder="1" applyAlignment="1">
      <alignment horizontal="center"/>
    </xf>
    <xf numFmtId="14" fontId="2" fillId="2" borderId="4" xfId="0" applyNumberFormat="1" applyFont="1" applyFill="1" applyBorder="1"/>
    <xf numFmtId="4" fontId="2" fillId="2" borderId="5" xfId="0" applyNumberFormat="1" applyFont="1" applyFill="1" applyBorder="1" applyAlignment="1">
      <alignment horizontal="center"/>
    </xf>
    <xf numFmtId="4" fontId="2" fillId="2" borderId="6" xfId="0" applyNumberFormat="1" applyFont="1" applyFill="1" applyBorder="1" applyAlignment="1">
      <alignment horizontal="center"/>
    </xf>
    <xf numFmtId="14" fontId="2" fillId="0" borderId="7" xfId="0" applyNumberFormat="1" applyFont="1" applyBorder="1"/>
    <xf numFmtId="4" fontId="2" fillId="0" borderId="0" xfId="0" applyNumberFormat="1" applyFont="1" applyBorder="1" applyAlignment="1">
      <alignment horizontal="center"/>
    </xf>
    <xf numFmtId="4" fontId="2" fillId="0" borderId="8" xfId="0" applyNumberFormat="1" applyFont="1" applyBorder="1" applyAlignment="1">
      <alignment horizontal="center"/>
    </xf>
    <xf numFmtId="14" fontId="2" fillId="2" borderId="7" xfId="0" applyNumberFormat="1" applyFont="1" applyFill="1" applyBorder="1"/>
    <xf numFmtId="4" fontId="2" fillId="2" borderId="0" xfId="0" applyNumberFormat="1" applyFont="1" applyFill="1" applyBorder="1" applyAlignment="1">
      <alignment horizontal="center"/>
    </xf>
    <xf numFmtId="4" fontId="2" fillId="2" borderId="8" xfId="0" applyNumberFormat="1" applyFont="1" applyFill="1" applyBorder="1" applyAlignment="1">
      <alignment horizontal="center"/>
    </xf>
    <xf numFmtId="14" fontId="2" fillId="0" borderId="9" xfId="0" applyNumberFormat="1" applyFont="1" applyBorder="1"/>
    <xf numFmtId="4" fontId="2" fillId="0" borderId="10" xfId="0" applyNumberFormat="1" applyFont="1" applyBorder="1" applyAlignment="1">
      <alignment horizontal="center"/>
    </xf>
    <xf numFmtId="4" fontId="2" fillId="0" borderId="11" xfId="0" applyNumberFormat="1" applyFont="1" applyBorder="1" applyAlignment="1">
      <alignment horizontal="center"/>
    </xf>
    <xf numFmtId="14" fontId="2" fillId="2" borderId="0" xfId="0" applyNumberFormat="1" applyFont="1" applyFill="1" applyAlignment="1">
      <alignment vertical="top"/>
    </xf>
    <xf numFmtId="4" fontId="2" fillId="2" borderId="0" xfId="0" applyNumberFormat="1" applyFont="1" applyFill="1" applyAlignment="1">
      <alignment horizontal="center" vertical="top"/>
    </xf>
    <xf numFmtId="4" fontId="2" fillId="2" borderId="0" xfId="0" applyNumberFormat="1" applyFont="1" applyFill="1" applyAlignment="1">
      <alignment horizontal="center" vertical="top" wrapText="1"/>
    </xf>
    <xf numFmtId="14" fontId="2" fillId="0" borderId="0" xfId="0" applyNumberFormat="1" applyFont="1" applyAlignment="1">
      <alignment vertical="top"/>
    </xf>
    <xf numFmtId="4" fontId="2" fillId="0" borderId="0" xfId="0" applyNumberFormat="1" applyFont="1" applyFill="1" applyAlignment="1">
      <alignment horizontal="center" vertical="top"/>
    </xf>
    <xf numFmtId="4" fontId="2" fillId="0" borderId="0" xfId="0" applyNumberFormat="1" applyFont="1" applyFill="1" applyAlignment="1">
      <alignment horizontal="center" vertical="top" wrapText="1"/>
    </xf>
    <xf numFmtId="4" fontId="2" fillId="0" borderId="3" xfId="0" applyNumberFormat="1" applyFont="1" applyFill="1" applyBorder="1" applyAlignment="1">
      <alignment horizontal="center" vertical="top" wrapText="1"/>
    </xf>
    <xf numFmtId="14" fontId="2" fillId="0" borderId="3" xfId="0" applyNumberFormat="1" applyFont="1" applyBorder="1" applyAlignment="1">
      <alignment vertical="top"/>
    </xf>
    <xf numFmtId="4" fontId="2" fillId="0" borderId="3" xfId="0" applyNumberFormat="1" applyFont="1" applyFill="1" applyBorder="1" applyAlignment="1">
      <alignment horizontal="center" vertical="top"/>
    </xf>
    <xf numFmtId="14" fontId="2" fillId="0" borderId="0" xfId="0" applyNumberFormat="1" applyFont="1" applyBorder="1" applyAlignment="1">
      <alignment vertical="top"/>
    </xf>
    <xf numFmtId="4" fontId="2" fillId="0" borderId="0" xfId="0" applyNumberFormat="1" applyFont="1" applyFill="1" applyBorder="1" applyAlignment="1">
      <alignment horizontal="center" vertical="top"/>
    </xf>
    <xf numFmtId="4" fontId="2" fillId="0" borderId="0" xfId="0" applyNumberFormat="1" applyFont="1" applyFill="1" applyBorder="1" applyAlignment="1">
      <alignment horizontal="center" vertical="top" wrapText="1"/>
    </xf>
    <xf numFmtId="14" fontId="2" fillId="0" borderId="0" xfId="0" applyNumberFormat="1" applyFont="1" applyFill="1" applyAlignment="1">
      <alignment vertical="top"/>
    </xf>
    <xf numFmtId="14" fontId="2" fillId="0" borderId="3" xfId="0" applyNumberFormat="1" applyFont="1" applyFill="1" applyBorder="1" applyAlignment="1">
      <alignment vertical="top"/>
    </xf>
    <xf numFmtId="0" fontId="2" fillId="2" borderId="0" xfId="0" applyFont="1" applyFill="1"/>
    <xf numFmtId="10" fontId="2" fillId="0" borderId="0" xfId="0" applyNumberFormat="1" applyFont="1" applyAlignment="1">
      <alignment horizontal="center"/>
    </xf>
    <xf numFmtId="0" fontId="2" fillId="0" borderId="3" xfId="0" applyFont="1" applyBorder="1"/>
    <xf numFmtId="0" fontId="2" fillId="0" borderId="3" xfId="0" applyFont="1" applyBorder="1" applyAlignment="1">
      <alignment horizontal="center"/>
    </xf>
    <xf numFmtId="0" fontId="2" fillId="3" borderId="0" xfId="0" applyFont="1" applyFill="1"/>
    <xf numFmtId="0" fontId="2" fillId="3" borderId="1" xfId="0" applyFont="1" applyFill="1" applyBorder="1" applyAlignment="1">
      <alignment horizontal="center"/>
    </xf>
    <xf numFmtId="0" fontId="2" fillId="3" borderId="1" xfId="0" applyFont="1" applyFill="1" applyBorder="1"/>
    <xf numFmtId="0" fontId="2" fillId="3" borderId="3" xfId="0" applyFont="1" applyFill="1" applyBorder="1"/>
    <xf numFmtId="0" fontId="0" fillId="3" borderId="0" xfId="0" applyFill="1"/>
    <xf numFmtId="16" fontId="2" fillId="3" borderId="1" xfId="0" quotePrefix="1" applyNumberFormat="1" applyFont="1" applyFill="1" applyBorder="1" applyAlignment="1">
      <alignment horizontal="center"/>
    </xf>
    <xf numFmtId="14" fontId="2" fillId="3" borderId="0" xfId="0" applyNumberFormat="1" applyFont="1" applyFill="1" applyAlignment="1">
      <alignment vertical="top"/>
    </xf>
    <xf numFmtId="4" fontId="2" fillId="3" borderId="0" xfId="0" applyNumberFormat="1" applyFont="1" applyFill="1" applyAlignment="1">
      <alignment horizontal="center" vertical="top" wrapText="1"/>
    </xf>
    <xf numFmtId="14" fontId="2" fillId="3" borderId="3" xfId="0" applyNumberFormat="1" applyFont="1" applyFill="1" applyBorder="1" applyAlignment="1">
      <alignment vertical="top"/>
    </xf>
    <xf numFmtId="4" fontId="2" fillId="3" borderId="3" xfId="0" applyNumberFormat="1" applyFont="1" applyFill="1" applyBorder="1" applyAlignment="1">
      <alignment horizontal="center" vertical="top" wrapText="1"/>
    </xf>
    <xf numFmtId="0" fontId="3" fillId="3" borderId="0" xfId="0" applyFont="1" applyFill="1"/>
    <xf numFmtId="4" fontId="2" fillId="2" borderId="0" xfId="0" applyNumberFormat="1" applyFont="1" applyFill="1" applyBorder="1" applyAlignment="1">
      <alignment horizontal="center" vertical="top" wrapText="1"/>
    </xf>
    <xf numFmtId="4" fontId="2" fillId="3" borderId="0" xfId="0" applyNumberFormat="1" applyFont="1" applyFill="1" applyBorder="1" applyAlignment="1">
      <alignment horizontal="center" vertical="top" wrapText="1"/>
    </xf>
    <xf numFmtId="16" fontId="2" fillId="3" borderId="14" xfId="0" quotePrefix="1" applyNumberFormat="1" applyFont="1" applyFill="1" applyBorder="1" applyAlignment="1">
      <alignment horizontal="center"/>
    </xf>
    <xf numFmtId="4" fontId="2" fillId="2" borderId="15" xfId="0" applyNumberFormat="1" applyFont="1" applyFill="1" applyBorder="1" applyAlignment="1">
      <alignment horizontal="center" vertical="top" wrapText="1"/>
    </xf>
    <xf numFmtId="4" fontId="2" fillId="3" borderId="15" xfId="0" applyNumberFormat="1" applyFont="1" applyFill="1" applyBorder="1" applyAlignment="1">
      <alignment horizontal="center" vertical="top" wrapText="1"/>
    </xf>
    <xf numFmtId="4" fontId="2" fillId="3" borderId="16" xfId="0" applyNumberFormat="1" applyFont="1" applyFill="1" applyBorder="1" applyAlignment="1">
      <alignment horizontal="center" vertical="top" wrapText="1"/>
    </xf>
    <xf numFmtId="16" fontId="2" fillId="0" borderId="14" xfId="0" quotePrefix="1" applyNumberFormat="1" applyFont="1" applyBorder="1" applyAlignment="1">
      <alignment horizontal="center"/>
    </xf>
    <xf numFmtId="4" fontId="2" fillId="0" borderId="15" xfId="0" applyNumberFormat="1" applyFont="1" applyFill="1" applyBorder="1" applyAlignment="1">
      <alignment horizontal="center" vertical="top" wrapText="1"/>
    </xf>
    <xf numFmtId="4" fontId="2" fillId="0" borderId="16" xfId="0" applyNumberFormat="1" applyFont="1" applyFill="1" applyBorder="1" applyAlignment="1">
      <alignment horizontal="center" vertical="top" wrapText="1"/>
    </xf>
    <xf numFmtId="16" fontId="2" fillId="0" borderId="18" xfId="0" quotePrefix="1" applyNumberFormat="1" applyFont="1" applyBorder="1" applyAlignment="1">
      <alignment horizontal="center"/>
    </xf>
    <xf numFmtId="4" fontId="2" fillId="2" borderId="19" xfId="0" applyNumberFormat="1" applyFont="1" applyFill="1" applyBorder="1" applyAlignment="1">
      <alignment horizontal="center" vertical="top" wrapText="1"/>
    </xf>
    <xf numFmtId="4" fontId="2" fillId="0" borderId="19" xfId="0" applyNumberFormat="1" applyFont="1" applyFill="1" applyBorder="1" applyAlignment="1">
      <alignment horizontal="center" vertical="top" wrapText="1"/>
    </xf>
    <xf numFmtId="4" fontId="2" fillId="0" borderId="20" xfId="0" applyNumberFormat="1" applyFont="1" applyFill="1" applyBorder="1" applyAlignment="1">
      <alignment horizontal="center" vertical="top" wrapText="1"/>
    </xf>
    <xf numFmtId="16" fontId="2" fillId="3" borderId="18" xfId="0" quotePrefix="1" applyNumberFormat="1" applyFont="1" applyFill="1" applyBorder="1" applyAlignment="1">
      <alignment horizontal="center"/>
    </xf>
    <xf numFmtId="4" fontId="2" fillId="3" borderId="19" xfId="0" applyNumberFormat="1" applyFont="1" applyFill="1" applyBorder="1" applyAlignment="1">
      <alignment horizontal="center" vertical="top" wrapText="1"/>
    </xf>
    <xf numFmtId="4" fontId="2" fillId="3" borderId="20" xfId="0" applyNumberFormat="1" applyFont="1" applyFill="1" applyBorder="1" applyAlignment="1">
      <alignment horizontal="center" vertical="top" wrapText="1"/>
    </xf>
    <xf numFmtId="0" fontId="2" fillId="3" borderId="13" xfId="0" applyFont="1" applyFill="1" applyBorder="1" applyAlignment="1">
      <alignment horizontal="center"/>
    </xf>
    <xf numFmtId="0" fontId="2" fillId="2" borderId="15" xfId="0" applyFont="1" applyFill="1" applyBorder="1" applyAlignment="1">
      <alignment horizontal="center"/>
    </xf>
    <xf numFmtId="0" fontId="2" fillId="3" borderId="15" xfId="0" applyFont="1" applyFill="1" applyBorder="1" applyAlignment="1">
      <alignment horizontal="center"/>
    </xf>
    <xf numFmtId="3" fontId="2" fillId="3" borderId="15" xfId="0" applyNumberFormat="1" applyFont="1" applyFill="1" applyBorder="1" applyAlignment="1">
      <alignment horizontal="center"/>
    </xf>
    <xf numFmtId="3" fontId="2" fillId="2" borderId="15" xfId="0" applyNumberFormat="1" applyFont="1" applyFill="1" applyBorder="1" applyAlignment="1">
      <alignment horizontal="center"/>
    </xf>
    <xf numFmtId="10" fontId="2" fillId="3" borderId="15" xfId="0" applyNumberFormat="1" applyFont="1" applyFill="1" applyBorder="1" applyAlignment="1">
      <alignment horizontal="center"/>
    </xf>
    <xf numFmtId="0" fontId="2" fillId="3" borderId="16" xfId="0" applyFont="1" applyFill="1" applyBorder="1" applyAlignment="1">
      <alignment horizontal="center"/>
    </xf>
    <xf numFmtId="4" fontId="1" fillId="3" borderId="0" xfId="0" applyNumberFormat="1" applyFont="1" applyFill="1" applyBorder="1" applyAlignment="1">
      <alignment horizontal="center" vertical="top" wrapText="1"/>
    </xf>
    <xf numFmtId="0" fontId="2" fillId="0" borderId="13" xfId="0" applyFont="1" applyBorder="1" applyAlignment="1">
      <alignment horizontal="center"/>
    </xf>
    <xf numFmtId="0" fontId="2" fillId="0" borderId="14" xfId="0" applyFont="1" applyBorder="1" applyAlignment="1">
      <alignment horizontal="center"/>
    </xf>
    <xf numFmtId="0" fontId="1" fillId="0" borderId="1" xfId="0" applyFont="1" applyBorder="1" applyAlignment="1">
      <alignment horizontal="left"/>
    </xf>
    <xf numFmtId="0" fontId="2" fillId="0" borderId="1" xfId="0" applyFont="1" applyBorder="1" applyAlignment="1">
      <alignment horizontal="center"/>
    </xf>
    <xf numFmtId="0" fontId="2" fillId="0" borderId="2" xfId="0" applyFont="1" applyBorder="1" applyAlignment="1">
      <alignment horizontal="center"/>
    </xf>
    <xf numFmtId="0" fontId="1" fillId="0" borderId="2" xfId="0" applyFont="1" applyBorder="1" applyAlignment="1">
      <alignment horizontal="center"/>
    </xf>
    <xf numFmtId="0" fontId="2" fillId="3" borderId="12" xfId="0" applyFont="1" applyFill="1" applyBorder="1" applyAlignment="1">
      <alignment horizontal="left" vertical="top" wrapText="1"/>
    </xf>
    <xf numFmtId="0" fontId="2" fillId="3" borderId="13" xfId="0" applyFont="1" applyFill="1" applyBorder="1" applyAlignment="1">
      <alignment horizontal="center"/>
    </xf>
    <xf numFmtId="0" fontId="2" fillId="3" borderId="2" xfId="0" applyFont="1" applyFill="1" applyBorder="1" applyAlignment="1">
      <alignment horizontal="center"/>
    </xf>
    <xf numFmtId="0" fontId="2" fillId="3" borderId="17" xfId="0" applyFont="1" applyFill="1" applyBorder="1" applyAlignment="1">
      <alignment horizontal="center"/>
    </xf>
    <xf numFmtId="0" fontId="1" fillId="3" borderId="1" xfId="0" applyFont="1" applyFill="1" applyBorder="1" applyAlignment="1">
      <alignment horizontal="left"/>
    </xf>
    <xf numFmtId="0" fontId="2" fillId="0" borderId="13" xfId="0" applyFont="1" applyBorder="1" applyAlignment="1">
      <alignment horizontal="center"/>
    </xf>
    <xf numFmtId="0" fontId="2" fillId="0" borderId="17" xfId="0" applyFont="1" applyBorder="1" applyAlignment="1">
      <alignment horizontal="center"/>
    </xf>
    <xf numFmtId="0" fontId="2" fillId="0" borderId="12" xfId="0" applyFont="1" applyBorder="1" applyAlignment="1">
      <alignment horizontal="left" vertical="top" wrapText="1"/>
    </xf>
    <xf numFmtId="0" fontId="2" fillId="0" borderId="1" xfId="0" applyFont="1" applyBorder="1" applyAlignment="1">
      <alignment horizontal="left"/>
    </xf>
    <xf numFmtId="0" fontId="2" fillId="3" borderId="1" xfId="0" applyFont="1" applyFill="1" applyBorder="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CC9F0-DA8B-1241-976B-68F3F8047D8C}">
  <dimension ref="C3:AQ22"/>
  <sheetViews>
    <sheetView topLeftCell="AB1" zoomScaleNormal="100" workbookViewId="0">
      <selection activeCell="AK9" sqref="AK9"/>
    </sheetView>
  </sheetViews>
  <sheetFormatPr baseColWidth="10" defaultRowHeight="14" x14ac:dyDescent="0.2"/>
  <cols>
    <col min="1" max="2" width="10.83203125" style="11"/>
    <col min="3" max="3" width="7.1640625" style="11" bestFit="1" customWidth="1"/>
    <col min="4" max="9" width="11" style="11" customWidth="1"/>
    <col min="10" max="23" width="10.83203125" style="11"/>
    <col min="24" max="24" width="7.1640625" style="11" bestFit="1" customWidth="1"/>
    <col min="25" max="25" width="10.1640625" style="11" bestFit="1" customWidth="1"/>
    <col min="26" max="32" width="10.83203125" style="11"/>
    <col min="33" max="33" width="7.1640625" style="11" bestFit="1" customWidth="1"/>
    <col min="34" max="34" width="8.6640625" style="11" bestFit="1" customWidth="1"/>
    <col min="35" max="16384" width="10.83203125" style="11"/>
  </cols>
  <sheetData>
    <row r="3" spans="3:43" s="1" customFormat="1" ht="13" x14ac:dyDescent="0.15">
      <c r="C3" s="86" t="s">
        <v>11</v>
      </c>
      <c r="D3" s="86"/>
      <c r="E3" s="86"/>
      <c r="F3" s="86"/>
      <c r="G3" s="86"/>
      <c r="H3" s="86"/>
      <c r="I3" s="86"/>
      <c r="X3" s="86" t="s">
        <v>11</v>
      </c>
      <c r="Y3" s="86"/>
      <c r="Z3" s="86"/>
      <c r="AA3" s="86"/>
      <c r="AB3" s="86"/>
      <c r="AC3" s="86"/>
      <c r="AD3" s="86"/>
      <c r="AF3" s="49"/>
      <c r="AG3" s="49"/>
      <c r="AH3" s="49"/>
      <c r="AI3" s="49"/>
      <c r="AJ3" s="49"/>
      <c r="AK3" s="49"/>
      <c r="AL3" s="49"/>
      <c r="AM3" s="49"/>
      <c r="AN3" s="49"/>
      <c r="AO3" s="49"/>
      <c r="AP3" s="49"/>
      <c r="AQ3" s="49"/>
    </row>
    <row r="4" spans="3:43" s="1" customFormat="1" ht="13" x14ac:dyDescent="0.15">
      <c r="C4" s="88" t="s">
        <v>8</v>
      </c>
      <c r="D4" s="89"/>
      <c r="E4" s="89"/>
      <c r="F4" s="89"/>
      <c r="G4" s="89"/>
      <c r="H4" s="89"/>
      <c r="I4" s="89"/>
      <c r="X4" s="88" t="s">
        <v>8</v>
      </c>
      <c r="Y4" s="89"/>
      <c r="Z4" s="89"/>
      <c r="AA4" s="89"/>
      <c r="AB4" s="89"/>
      <c r="AC4" s="89"/>
      <c r="AD4" s="89"/>
      <c r="AF4" s="49"/>
      <c r="AG4" s="94" t="s">
        <v>66</v>
      </c>
      <c r="AH4" s="94"/>
      <c r="AI4" s="94"/>
      <c r="AJ4" s="94"/>
      <c r="AK4" s="94"/>
      <c r="AL4" s="94"/>
      <c r="AM4" s="94"/>
      <c r="AN4" s="94"/>
      <c r="AO4" s="94"/>
      <c r="AP4" s="94"/>
      <c r="AQ4" s="49"/>
    </row>
    <row r="5" spans="3:43" s="1" customFormat="1" ht="13" x14ac:dyDescent="0.15">
      <c r="E5" s="87" t="s">
        <v>7</v>
      </c>
      <c r="F5" s="87"/>
      <c r="G5" s="87"/>
      <c r="H5" s="87"/>
      <c r="I5" s="87"/>
      <c r="Z5" s="87" t="s">
        <v>7</v>
      </c>
      <c r="AA5" s="87"/>
      <c r="AB5" s="87"/>
      <c r="AC5" s="87"/>
      <c r="AD5" s="87"/>
      <c r="AF5" s="49"/>
      <c r="AG5" s="49"/>
      <c r="AH5" s="49"/>
      <c r="AI5" s="91" t="s">
        <v>70</v>
      </c>
      <c r="AJ5" s="92"/>
      <c r="AK5" s="92"/>
      <c r="AL5" s="93"/>
      <c r="AM5" s="91" t="s">
        <v>71</v>
      </c>
      <c r="AN5" s="92"/>
      <c r="AO5" s="92"/>
      <c r="AP5" s="92"/>
      <c r="AQ5" s="49"/>
    </row>
    <row r="6" spans="3:43" s="1" customFormat="1" thickBot="1" x14ac:dyDescent="0.2">
      <c r="C6" s="16" t="s">
        <v>1</v>
      </c>
      <c r="D6" s="17" t="s">
        <v>10</v>
      </c>
      <c r="E6" s="18" t="s">
        <v>2</v>
      </c>
      <c r="F6" s="18" t="s">
        <v>3</v>
      </c>
      <c r="G6" s="18" t="s">
        <v>4</v>
      </c>
      <c r="H6" s="18" t="s">
        <v>5</v>
      </c>
      <c r="I6" s="18" t="s">
        <v>6</v>
      </c>
      <c r="X6" s="2" t="s">
        <v>1</v>
      </c>
      <c r="Y6" s="3" t="s">
        <v>10</v>
      </c>
      <c r="Z6" s="4" t="s">
        <v>2</v>
      </c>
      <c r="AA6" s="4" t="s">
        <v>3</v>
      </c>
      <c r="AB6" s="4" t="s">
        <v>4</v>
      </c>
      <c r="AC6" s="4" t="s">
        <v>5</v>
      </c>
      <c r="AD6" s="4" t="s">
        <v>6</v>
      </c>
      <c r="AF6" s="49"/>
      <c r="AG6" s="51" t="s">
        <v>1</v>
      </c>
      <c r="AH6" s="50" t="s">
        <v>10</v>
      </c>
      <c r="AI6" s="62" t="s">
        <v>2</v>
      </c>
      <c r="AJ6" s="54" t="s">
        <v>3</v>
      </c>
      <c r="AK6" s="54" t="s">
        <v>4</v>
      </c>
      <c r="AL6" s="73" t="s">
        <v>5</v>
      </c>
      <c r="AM6" s="62" t="s">
        <v>2</v>
      </c>
      <c r="AN6" s="54" t="s">
        <v>3</v>
      </c>
      <c r="AO6" s="54" t="s">
        <v>4</v>
      </c>
      <c r="AP6" s="54" t="s">
        <v>5</v>
      </c>
      <c r="AQ6" s="49"/>
    </row>
    <row r="7" spans="3:43" s="1" customFormat="1" ht="42" x14ac:dyDescent="0.15">
      <c r="C7" s="19">
        <v>44256</v>
      </c>
      <c r="D7" s="20">
        <v>11.12</v>
      </c>
      <c r="E7" s="20">
        <v>11.12</v>
      </c>
      <c r="F7" s="20" t="s">
        <v>0</v>
      </c>
      <c r="G7" s="20" t="s">
        <v>0</v>
      </c>
      <c r="H7" s="20" t="s">
        <v>0</v>
      </c>
      <c r="I7" s="21" t="s">
        <v>0</v>
      </c>
      <c r="J7" s="14"/>
      <c r="K7" s="13">
        <f>$D7-E7</f>
        <v>0</v>
      </c>
      <c r="L7" s="13"/>
      <c r="M7" s="13"/>
      <c r="N7" s="13"/>
      <c r="O7" s="13"/>
      <c r="Q7" s="15">
        <f>K7/$D7</f>
        <v>0</v>
      </c>
      <c r="R7" s="15">
        <f t="shared" ref="R7:U12" si="0">L7/$D7</f>
        <v>0</v>
      </c>
      <c r="S7" s="15">
        <f t="shared" si="0"/>
        <v>0</v>
      </c>
      <c r="T7" s="15">
        <f t="shared" si="0"/>
        <v>0</v>
      </c>
      <c r="U7" s="15">
        <f t="shared" si="0"/>
        <v>0</v>
      </c>
      <c r="X7" s="31">
        <v>44256</v>
      </c>
      <c r="Y7" s="32">
        <f>D7</f>
        <v>11.12</v>
      </c>
      <c r="Z7" s="33" t="str">
        <f>E7 &amp; CHAR(10) &amp; "(" &amp; FIXED(K7, 2) &amp; ")" &amp; CHAR(10) &amp; FIXED(Q7*100,2) &amp; "%"</f>
        <v>11.12
(0.00)
0.00%</v>
      </c>
      <c r="AA7" s="33" t="s">
        <v>0</v>
      </c>
      <c r="AB7" s="33" t="s">
        <v>0</v>
      </c>
      <c r="AC7" s="33" t="s">
        <v>0</v>
      </c>
      <c r="AD7" s="33" t="s">
        <v>0</v>
      </c>
      <c r="AF7" s="49"/>
      <c r="AG7" s="31">
        <v>44256</v>
      </c>
      <c r="AH7" s="33">
        <f>Y7</f>
        <v>11.12</v>
      </c>
      <c r="AI7" s="63" t="str">
        <f>Z7</f>
        <v>11.12
(0.00)
0.00%</v>
      </c>
      <c r="AJ7" s="60" t="str">
        <f t="shared" ref="AJ7:AL7" si="1">AA7</f>
        <v>-</v>
      </c>
      <c r="AK7" s="60" t="str">
        <f t="shared" si="1"/>
        <v>-</v>
      </c>
      <c r="AL7" s="70" t="str">
        <f t="shared" si="1"/>
        <v>-</v>
      </c>
      <c r="AM7" s="63" t="str">
        <f>Z16</f>
        <v>11.12
(0.00)
0.00%</v>
      </c>
      <c r="AN7" s="60" t="str">
        <f t="shared" ref="AN7:AP7" si="2">AA16</f>
        <v>-</v>
      </c>
      <c r="AO7" s="60" t="str">
        <f t="shared" si="2"/>
        <v>-</v>
      </c>
      <c r="AP7" s="60" t="str">
        <f t="shared" si="2"/>
        <v>-</v>
      </c>
      <c r="AQ7" s="49"/>
    </row>
    <row r="8" spans="3:43" s="1" customFormat="1" ht="42" x14ac:dyDescent="0.15">
      <c r="C8" s="22">
        <v>44270</v>
      </c>
      <c r="D8" s="23">
        <v>11.41</v>
      </c>
      <c r="E8" s="23">
        <v>11.2</v>
      </c>
      <c r="F8" s="23">
        <v>11.39</v>
      </c>
      <c r="G8" s="23" t="s">
        <v>0</v>
      </c>
      <c r="H8" s="23" t="s">
        <v>0</v>
      </c>
      <c r="I8" s="24" t="s">
        <v>0</v>
      </c>
      <c r="J8" s="14"/>
      <c r="K8" s="13">
        <f t="shared" ref="K8:M12" si="3">$D8-E8</f>
        <v>0.21000000000000085</v>
      </c>
      <c r="L8" s="13">
        <f t="shared" si="3"/>
        <v>1.9999999999999574E-2</v>
      </c>
      <c r="M8" s="13"/>
      <c r="N8" s="13"/>
      <c r="O8" s="13"/>
      <c r="Q8" s="15">
        <f t="shared" ref="Q8:Q12" si="4">K8/$D8</f>
        <v>1.8404907975460197E-2</v>
      </c>
      <c r="R8" s="15">
        <f t="shared" si="0"/>
        <v>1.7528483786152123E-3</v>
      </c>
      <c r="S8" s="15">
        <f t="shared" si="0"/>
        <v>0</v>
      </c>
      <c r="T8" s="15">
        <f t="shared" si="0"/>
        <v>0</v>
      </c>
      <c r="U8" s="15">
        <f t="shared" si="0"/>
        <v>0</v>
      </c>
      <c r="X8" s="34">
        <v>44270</v>
      </c>
      <c r="Y8" s="35">
        <f t="shared" ref="Y8:Y12" si="5">D8</f>
        <v>11.41</v>
      </c>
      <c r="Z8" s="33" t="str">
        <f t="shared" ref="Z8:Z12" si="6">E8 &amp; CHAR(10) &amp; "(" &amp; FIXED(K8, 2) &amp; ")" &amp; CHAR(10) &amp; FIXED(Q8*100,2) &amp; "%"</f>
        <v>11.2
(0.21)
1.84%</v>
      </c>
      <c r="AA8" s="33" t="str">
        <f t="shared" ref="AA8:AD12" si="7">F8 &amp; CHAR(10) &amp; "(" &amp; FIXED(L8, 2) &amp; ")" &amp; CHAR(10) &amp; FIXED(R8*100,2) &amp; "%"</f>
        <v>11.39
(0.02)
0.18%</v>
      </c>
      <c r="AB8" s="33" t="s">
        <v>0</v>
      </c>
      <c r="AC8" s="33" t="s">
        <v>0</v>
      </c>
      <c r="AD8" s="33" t="s">
        <v>0</v>
      </c>
      <c r="AF8" s="49"/>
      <c r="AG8" s="55">
        <v>44270</v>
      </c>
      <c r="AH8" s="56">
        <f t="shared" ref="AH8:AH12" si="8">Y8</f>
        <v>11.41</v>
      </c>
      <c r="AI8" s="64" t="str">
        <f t="shared" ref="AI8:AI12" si="9">Z8</f>
        <v>11.2
(0.21)
1.84%</v>
      </c>
      <c r="AJ8" s="61" t="str">
        <f t="shared" ref="AJ8:AJ12" si="10">AA8</f>
        <v>11.39
(0.02)
0.18%</v>
      </c>
      <c r="AK8" s="61" t="str">
        <f t="shared" ref="AK8:AK12" si="11">AB8</f>
        <v>-</v>
      </c>
      <c r="AL8" s="74" t="str">
        <f t="shared" ref="AL8:AL12" si="12">AC8</f>
        <v>-</v>
      </c>
      <c r="AM8" s="64" t="str">
        <f t="shared" ref="AM8:AM12" si="13">Z17</f>
        <v>11.21
(0.20)
1.75%</v>
      </c>
      <c r="AN8" s="61" t="str">
        <f t="shared" ref="AN8:AN12" si="14">AA17</f>
        <v>11.39
(0.02)
0.18%</v>
      </c>
      <c r="AO8" s="61" t="str">
        <f t="shared" ref="AO8:AO12" si="15">AB17</f>
        <v>-</v>
      </c>
      <c r="AP8" s="61" t="str">
        <f t="shared" ref="AP8:AP12" si="16">AC17</f>
        <v>-</v>
      </c>
      <c r="AQ8" s="49"/>
    </row>
    <row r="9" spans="3:43" s="1" customFormat="1" ht="42" x14ac:dyDescent="0.15">
      <c r="C9" s="25">
        <v>44285</v>
      </c>
      <c r="D9" s="26">
        <v>12.15</v>
      </c>
      <c r="E9" s="26">
        <v>11.25</v>
      </c>
      <c r="F9" s="26">
        <v>11.49</v>
      </c>
      <c r="G9" s="26">
        <v>12.11</v>
      </c>
      <c r="H9" s="26" t="s">
        <v>0</v>
      </c>
      <c r="I9" s="27" t="s">
        <v>0</v>
      </c>
      <c r="J9" s="14"/>
      <c r="K9" s="13">
        <f>$D9-E9</f>
        <v>0.90000000000000036</v>
      </c>
      <c r="L9" s="13">
        <f t="shared" si="3"/>
        <v>0.66000000000000014</v>
      </c>
      <c r="M9" s="13">
        <f t="shared" si="3"/>
        <v>4.0000000000000924E-2</v>
      </c>
      <c r="N9" s="13"/>
      <c r="O9" s="13"/>
      <c r="Q9" s="15">
        <f t="shared" si="4"/>
        <v>7.4074074074074098E-2</v>
      </c>
      <c r="R9" s="15">
        <f t="shared" si="0"/>
        <v>5.4320987654320994E-2</v>
      </c>
      <c r="S9" s="15">
        <f t="shared" si="0"/>
        <v>3.2921810699589236E-3</v>
      </c>
      <c r="T9" s="15">
        <f t="shared" si="0"/>
        <v>0</v>
      </c>
      <c r="U9" s="15">
        <f t="shared" si="0"/>
        <v>0</v>
      </c>
      <c r="X9" s="31">
        <v>44285</v>
      </c>
      <c r="Y9" s="32">
        <f t="shared" si="5"/>
        <v>12.15</v>
      </c>
      <c r="Z9" s="33" t="str">
        <f t="shared" si="6"/>
        <v>11.25
(0.90)
7.41%</v>
      </c>
      <c r="AA9" s="33" t="str">
        <f t="shared" si="7"/>
        <v>11.49
(0.66)
5.43%</v>
      </c>
      <c r="AB9" s="33" t="str">
        <f t="shared" si="7"/>
        <v>12.11
(0.04)
0.33%</v>
      </c>
      <c r="AC9" s="33" t="s">
        <v>0</v>
      </c>
      <c r="AD9" s="33" t="s">
        <v>0</v>
      </c>
      <c r="AF9" s="49"/>
      <c r="AG9" s="31">
        <v>44285</v>
      </c>
      <c r="AH9" s="33">
        <f t="shared" si="8"/>
        <v>12.15</v>
      </c>
      <c r="AI9" s="63" t="str">
        <f t="shared" si="9"/>
        <v>11.25
(0.90)
7.41%</v>
      </c>
      <c r="AJ9" s="60" t="str">
        <f t="shared" si="10"/>
        <v>11.49
(0.66)
5.43%</v>
      </c>
      <c r="AK9" s="60" t="str">
        <f t="shared" si="11"/>
        <v>12.11
(0.04)
0.33%</v>
      </c>
      <c r="AL9" s="70" t="str">
        <f t="shared" si="12"/>
        <v>-</v>
      </c>
      <c r="AM9" s="63" t="str">
        <f t="shared" si="13"/>
        <v>11.29
(0.86)
7.08%</v>
      </c>
      <c r="AN9" s="60" t="str">
        <f t="shared" si="14"/>
        <v>11.52
(0.63)
5.19%</v>
      </c>
      <c r="AO9" s="60" t="str">
        <f t="shared" si="15"/>
        <v>12.11
(0.04)
0.33%</v>
      </c>
      <c r="AP9" s="60" t="str">
        <f t="shared" si="16"/>
        <v>-</v>
      </c>
      <c r="AQ9" s="49"/>
    </row>
    <row r="10" spans="3:43" s="1" customFormat="1" ht="42" x14ac:dyDescent="0.15">
      <c r="C10" s="22">
        <v>44301</v>
      </c>
      <c r="D10" s="23">
        <v>14.29</v>
      </c>
      <c r="E10" s="23">
        <v>11.28</v>
      </c>
      <c r="F10" s="23">
        <v>11.56</v>
      </c>
      <c r="G10" s="23">
        <v>12.47</v>
      </c>
      <c r="H10" s="23">
        <v>14.18</v>
      </c>
      <c r="I10" s="24" t="s">
        <v>0</v>
      </c>
      <c r="J10" s="14"/>
      <c r="K10" s="13">
        <f t="shared" si="3"/>
        <v>3.01</v>
      </c>
      <c r="L10" s="13">
        <f t="shared" si="3"/>
        <v>2.7299999999999986</v>
      </c>
      <c r="M10" s="13">
        <f t="shared" si="3"/>
        <v>1.8199999999999985</v>
      </c>
      <c r="N10" s="13">
        <f>$D10-H10</f>
        <v>0.10999999999999943</v>
      </c>
      <c r="O10" s="13"/>
      <c r="Q10" s="15">
        <f t="shared" si="4"/>
        <v>0.21063680895731279</v>
      </c>
      <c r="R10" s="15">
        <f t="shared" si="0"/>
        <v>0.19104268719384176</v>
      </c>
      <c r="S10" s="15">
        <f t="shared" si="0"/>
        <v>0.12736179146256113</v>
      </c>
      <c r="T10" s="15">
        <f t="shared" si="0"/>
        <v>7.6976906927921232E-3</v>
      </c>
      <c r="U10" s="15">
        <f t="shared" si="0"/>
        <v>0</v>
      </c>
      <c r="X10" s="34">
        <v>44301</v>
      </c>
      <c r="Y10" s="35">
        <f t="shared" si="5"/>
        <v>14.29</v>
      </c>
      <c r="Z10" s="33" t="str">
        <f t="shared" si="6"/>
        <v>11.28
(3.01)
21.06%</v>
      </c>
      <c r="AA10" s="33" t="str">
        <f t="shared" si="7"/>
        <v>11.56
(2.73)
19.10%</v>
      </c>
      <c r="AB10" s="33" t="str">
        <f t="shared" si="7"/>
        <v>12.47
(1.82)
12.74%</v>
      </c>
      <c r="AC10" s="33" t="str">
        <f t="shared" si="7"/>
        <v>14.18
(0.11)
0.77%</v>
      </c>
      <c r="AD10" s="33" t="s">
        <v>0</v>
      </c>
      <c r="AF10" s="49"/>
      <c r="AG10" s="55">
        <v>44301</v>
      </c>
      <c r="AH10" s="56">
        <f t="shared" si="8"/>
        <v>14.29</v>
      </c>
      <c r="AI10" s="64" t="str">
        <f t="shared" si="9"/>
        <v>11.28
(3.01)
21.06%</v>
      </c>
      <c r="AJ10" s="83" t="str">
        <f t="shared" si="10"/>
        <v>11.56
(2.73)
19.10%</v>
      </c>
      <c r="AK10" s="61" t="str">
        <f t="shared" si="11"/>
        <v>12.47
(1.82)
12.74%</v>
      </c>
      <c r="AL10" s="74" t="str">
        <f t="shared" si="12"/>
        <v>14.18
(0.11)
0.77%</v>
      </c>
      <c r="AM10" s="64" t="str">
        <f t="shared" si="13"/>
        <v>11.35
(2.94)
20.57%</v>
      </c>
      <c r="AN10" s="61" t="str">
        <f t="shared" si="14"/>
        <v>11.62
(2.67)
18.68%</v>
      </c>
      <c r="AO10" s="61" t="str">
        <f t="shared" si="15"/>
        <v>12.53
(1.76)
12.32%</v>
      </c>
      <c r="AP10" s="61" t="str">
        <f t="shared" si="16"/>
        <v>14.18
(0.11)
0.77%</v>
      </c>
      <c r="AQ10" s="49"/>
    </row>
    <row r="11" spans="3:43" s="1" customFormat="1" ht="42" x14ac:dyDescent="0.15">
      <c r="C11" s="25">
        <v>44316</v>
      </c>
      <c r="D11" s="26">
        <v>19.16</v>
      </c>
      <c r="E11" s="26">
        <v>11.29</v>
      </c>
      <c r="F11" s="26">
        <v>11.6</v>
      </c>
      <c r="G11" s="26">
        <v>12.71</v>
      </c>
      <c r="H11" s="26">
        <v>15.98</v>
      </c>
      <c r="I11" s="27">
        <v>19.14</v>
      </c>
      <c r="J11" s="14"/>
      <c r="K11" s="13">
        <f t="shared" si="3"/>
        <v>7.870000000000001</v>
      </c>
      <c r="L11" s="13">
        <f t="shared" si="3"/>
        <v>7.5600000000000005</v>
      </c>
      <c r="M11" s="13">
        <f t="shared" si="3"/>
        <v>6.4499999999999993</v>
      </c>
      <c r="N11" s="13">
        <f>$D11-H11</f>
        <v>3.1799999999999997</v>
      </c>
      <c r="O11" s="13">
        <f>$D11-I11</f>
        <v>1.9999999999999574E-2</v>
      </c>
      <c r="Q11" s="15">
        <f t="shared" si="4"/>
        <v>0.41075156576200422</v>
      </c>
      <c r="R11" s="15">
        <f t="shared" si="0"/>
        <v>0.39457202505219208</v>
      </c>
      <c r="S11" s="15">
        <f t="shared" si="0"/>
        <v>0.33663883089770352</v>
      </c>
      <c r="T11" s="15">
        <f t="shared" si="0"/>
        <v>0.1659707724425887</v>
      </c>
      <c r="U11" s="15">
        <f t="shared" si="0"/>
        <v>1.043841336116888E-3</v>
      </c>
      <c r="X11" s="31">
        <v>44316</v>
      </c>
      <c r="Y11" s="32">
        <f t="shared" si="5"/>
        <v>19.16</v>
      </c>
      <c r="Z11" s="33" t="str">
        <f t="shared" si="6"/>
        <v>11.29
(7.87)
41.08%</v>
      </c>
      <c r="AA11" s="33" t="str">
        <f t="shared" si="7"/>
        <v>11.6
(7.56)
39.46%</v>
      </c>
      <c r="AB11" s="33" t="str">
        <f t="shared" si="7"/>
        <v>12.71
(6.45)
33.66%</v>
      </c>
      <c r="AC11" s="33" t="str">
        <f t="shared" si="7"/>
        <v>15.98
(3.18)
16.60%</v>
      </c>
      <c r="AD11" s="33" t="str">
        <f t="shared" si="7"/>
        <v>19.14
(0.02)
0.10%</v>
      </c>
      <c r="AF11" s="49"/>
      <c r="AG11" s="31">
        <v>44316</v>
      </c>
      <c r="AH11" s="33">
        <f t="shared" si="8"/>
        <v>19.16</v>
      </c>
      <c r="AI11" s="63" t="str">
        <f t="shared" si="9"/>
        <v>11.29
(7.87)
41.08%</v>
      </c>
      <c r="AJ11" s="60" t="str">
        <f t="shared" si="10"/>
        <v>11.6
(7.56)
39.46%</v>
      </c>
      <c r="AK11" s="60" t="str">
        <f t="shared" si="11"/>
        <v>12.71
(6.45)
33.66%</v>
      </c>
      <c r="AL11" s="70" t="str">
        <f t="shared" si="12"/>
        <v>15.98
(3.18)
16.60%</v>
      </c>
      <c r="AM11" s="63" t="str">
        <f t="shared" si="13"/>
        <v>11.4
(7.76)
40.50%</v>
      </c>
      <c r="AN11" s="60" t="str">
        <f t="shared" si="14"/>
        <v>11.7
(7.46)
38.94%</v>
      </c>
      <c r="AO11" s="60" t="str">
        <f t="shared" si="15"/>
        <v>12.93
(6.23)
32.52%</v>
      </c>
      <c r="AP11" s="60" t="str">
        <f t="shared" si="16"/>
        <v>16.3
(2.86)
14.93%</v>
      </c>
      <c r="AQ11" s="49"/>
    </row>
    <row r="12" spans="3:43" s="1" customFormat="1" ht="43" thickBot="1" x14ac:dyDescent="0.2">
      <c r="C12" s="28">
        <v>44331</v>
      </c>
      <c r="D12" s="29">
        <v>24.68</v>
      </c>
      <c r="E12" s="29">
        <v>11.3</v>
      </c>
      <c r="F12" s="29">
        <v>11.62</v>
      </c>
      <c r="G12" s="29">
        <v>12.88</v>
      </c>
      <c r="H12" s="29">
        <v>17.57</v>
      </c>
      <c r="I12" s="30">
        <v>24.57</v>
      </c>
      <c r="J12" s="14"/>
      <c r="K12" s="13">
        <f t="shared" si="3"/>
        <v>13.379999999999999</v>
      </c>
      <c r="L12" s="13">
        <f t="shared" si="3"/>
        <v>13.06</v>
      </c>
      <c r="M12" s="13">
        <f t="shared" si="3"/>
        <v>11.799999999999999</v>
      </c>
      <c r="N12" s="13">
        <f>$D12-H12</f>
        <v>7.1099999999999994</v>
      </c>
      <c r="O12" s="13">
        <f>$D12-I12</f>
        <v>0.10999999999999943</v>
      </c>
      <c r="Q12" s="15">
        <f t="shared" si="4"/>
        <v>0.5421393841166936</v>
      </c>
      <c r="R12" s="15">
        <f t="shared" si="0"/>
        <v>0.52917341977309562</v>
      </c>
      <c r="S12" s="15">
        <f t="shared" si="0"/>
        <v>0.47811993517017826</v>
      </c>
      <c r="T12" s="15">
        <f t="shared" si="0"/>
        <v>0.28808752025931927</v>
      </c>
      <c r="U12" s="15">
        <f t="shared" si="0"/>
        <v>4.4570502431118082E-3</v>
      </c>
      <c r="X12" s="34">
        <v>44331</v>
      </c>
      <c r="Y12" s="35">
        <f t="shared" si="5"/>
        <v>24.68</v>
      </c>
      <c r="Z12" s="33" t="str">
        <f t="shared" si="6"/>
        <v>11.3
(13.38)
54.21%</v>
      </c>
      <c r="AA12" s="33" t="str">
        <f t="shared" si="7"/>
        <v>11.62
(13.06)
52.92%</v>
      </c>
      <c r="AB12" s="33" t="str">
        <f t="shared" si="7"/>
        <v>12.88
(11.80)
47.81%</v>
      </c>
      <c r="AC12" s="33" t="str">
        <f t="shared" si="7"/>
        <v>17.57
(7.11)
28.81%</v>
      </c>
      <c r="AD12" s="33" t="str">
        <f t="shared" si="7"/>
        <v>24.57
(0.11)
0.45%</v>
      </c>
      <c r="AF12" s="49"/>
      <c r="AG12" s="57">
        <v>44331</v>
      </c>
      <c r="AH12" s="58">
        <f t="shared" si="8"/>
        <v>24.68</v>
      </c>
      <c r="AI12" s="65" t="str">
        <f t="shared" si="9"/>
        <v>11.3
(13.38)
54.21%</v>
      </c>
      <c r="AJ12" s="58" t="str">
        <f t="shared" si="10"/>
        <v>11.62
(13.06)
52.92%</v>
      </c>
      <c r="AK12" s="58" t="str">
        <f t="shared" si="11"/>
        <v>12.88
(11.80)
47.81%</v>
      </c>
      <c r="AL12" s="75" t="str">
        <f t="shared" si="12"/>
        <v>17.57
(7.11)
28.81%</v>
      </c>
      <c r="AM12" s="65" t="str">
        <f t="shared" si="13"/>
        <v>11.44
(13.24)
53.65%</v>
      </c>
      <c r="AN12" s="58" t="str">
        <f t="shared" si="14"/>
        <v>11.78
(12.90)
52.27%</v>
      </c>
      <c r="AO12" s="58" t="str">
        <f t="shared" si="15"/>
        <v>13.31
(11.37)
46.07%</v>
      </c>
      <c r="AP12" s="58" t="str">
        <f t="shared" si="16"/>
        <v>19.05
(5.63)
22.81%</v>
      </c>
      <c r="AQ12" s="49"/>
    </row>
    <row r="13" spans="3:43" ht="30" customHeight="1" thickTop="1" x14ac:dyDescent="0.2">
      <c r="C13" s="87" t="s">
        <v>9</v>
      </c>
      <c r="D13" s="87"/>
      <c r="E13" s="87"/>
      <c r="F13" s="87"/>
      <c r="G13" s="87"/>
      <c r="H13" s="87"/>
      <c r="I13" s="87"/>
      <c r="X13" s="87" t="s">
        <v>9</v>
      </c>
      <c r="Y13" s="87"/>
      <c r="Z13" s="87"/>
      <c r="AA13" s="87"/>
      <c r="AB13" s="87"/>
      <c r="AC13" s="87"/>
      <c r="AD13" s="87"/>
      <c r="AF13" s="59"/>
      <c r="AG13" s="90" t="s">
        <v>23</v>
      </c>
      <c r="AH13" s="90"/>
      <c r="AI13" s="90"/>
      <c r="AJ13" s="90"/>
      <c r="AK13" s="90"/>
      <c r="AL13" s="90"/>
      <c r="AM13" s="90"/>
      <c r="AN13" s="90"/>
      <c r="AO13" s="90"/>
      <c r="AP13" s="90"/>
      <c r="AQ13" s="59"/>
    </row>
    <row r="14" spans="3:43" s="1" customFormat="1" ht="13" x14ac:dyDescent="0.15">
      <c r="E14" s="87" t="s">
        <v>7</v>
      </c>
      <c r="F14" s="87"/>
      <c r="G14" s="87"/>
      <c r="H14" s="87"/>
      <c r="I14" s="87"/>
      <c r="Z14" s="87" t="s">
        <v>7</v>
      </c>
      <c r="AA14" s="87"/>
      <c r="AB14" s="87"/>
      <c r="AC14" s="87"/>
      <c r="AD14" s="87"/>
      <c r="AF14" s="49"/>
      <c r="AG14" s="49"/>
      <c r="AH14" s="49"/>
      <c r="AI14" s="49"/>
      <c r="AJ14" s="49"/>
      <c r="AK14" s="49"/>
      <c r="AL14" s="49"/>
      <c r="AM14" s="49"/>
      <c r="AN14" s="49"/>
      <c r="AO14" s="49"/>
      <c r="AP14" s="49"/>
      <c r="AQ14" s="49"/>
    </row>
    <row r="15" spans="3:43" s="1" customFormat="1" ht="13" x14ac:dyDescent="0.15">
      <c r="C15" s="2" t="s">
        <v>1</v>
      </c>
      <c r="D15" s="3" t="s">
        <v>10</v>
      </c>
      <c r="E15" s="4" t="s">
        <v>2</v>
      </c>
      <c r="F15" s="4" t="s">
        <v>3</v>
      </c>
      <c r="G15" s="4" t="s">
        <v>4</v>
      </c>
      <c r="H15" s="4" t="s">
        <v>5</v>
      </c>
      <c r="I15" s="4" t="s">
        <v>6</v>
      </c>
      <c r="X15" s="2" t="s">
        <v>1</v>
      </c>
      <c r="Y15" s="3" t="s">
        <v>10</v>
      </c>
      <c r="Z15" s="4" t="s">
        <v>2</v>
      </c>
      <c r="AA15" s="4" t="s">
        <v>3</v>
      </c>
      <c r="AB15" s="4" t="s">
        <v>4</v>
      </c>
      <c r="AC15" s="4" t="s">
        <v>5</v>
      </c>
      <c r="AD15" s="4" t="s">
        <v>6</v>
      </c>
      <c r="AF15" s="49"/>
      <c r="AG15" s="49"/>
      <c r="AH15" s="49"/>
      <c r="AI15" s="49"/>
      <c r="AJ15" s="49"/>
      <c r="AK15" s="49"/>
      <c r="AL15" s="49"/>
      <c r="AM15" s="49"/>
      <c r="AN15" s="49"/>
      <c r="AO15" s="49"/>
      <c r="AP15" s="49"/>
      <c r="AQ15" s="49"/>
    </row>
    <row r="16" spans="3:43" s="1" customFormat="1" ht="42" x14ac:dyDescent="0.15">
      <c r="C16" s="5">
        <v>44256</v>
      </c>
      <c r="D16" s="6">
        <v>11.12</v>
      </c>
      <c r="E16" s="6">
        <v>11.12</v>
      </c>
      <c r="F16" s="7" t="s">
        <v>0</v>
      </c>
      <c r="G16" s="7" t="s">
        <v>0</v>
      </c>
      <c r="H16" s="7" t="s">
        <v>0</v>
      </c>
      <c r="I16" s="7" t="s">
        <v>0</v>
      </c>
      <c r="K16" s="6">
        <f t="shared" ref="K16:M21" si="17">$D16-E16</f>
        <v>0</v>
      </c>
      <c r="L16" s="6"/>
      <c r="M16" s="6"/>
      <c r="N16" s="6"/>
      <c r="O16" s="6"/>
      <c r="Q16" s="15">
        <f>K16/$D16</f>
        <v>0</v>
      </c>
      <c r="R16" s="15">
        <f t="shared" ref="R16:R21" si="18">L16/$D16</f>
        <v>0</v>
      </c>
      <c r="S16" s="15">
        <f t="shared" ref="S16:S21" si="19">M16/$D16</f>
        <v>0</v>
      </c>
      <c r="T16" s="15">
        <f t="shared" ref="T16:T21" si="20">N16/$D16</f>
        <v>0</v>
      </c>
      <c r="U16" s="15">
        <f t="shared" ref="U16:U21" si="21">O16/$D16</f>
        <v>0</v>
      </c>
      <c r="X16" s="31">
        <v>44256</v>
      </c>
      <c r="Y16" s="32">
        <f>D16</f>
        <v>11.12</v>
      </c>
      <c r="Z16" s="33" t="str">
        <f>E16 &amp; CHAR(10) &amp; "(" &amp; FIXED(K16, 2) &amp; ")" &amp; CHAR(10) &amp; FIXED(Q16*100,2) &amp; "%"</f>
        <v>11.12
(0.00)
0.00%</v>
      </c>
      <c r="AA16" s="33" t="s">
        <v>0</v>
      </c>
      <c r="AB16" s="33" t="s">
        <v>0</v>
      </c>
      <c r="AC16" s="33" t="s">
        <v>0</v>
      </c>
      <c r="AD16" s="33" t="s">
        <v>0</v>
      </c>
    </row>
    <row r="17" spans="3:30" s="1" customFormat="1" ht="42" x14ac:dyDescent="0.15">
      <c r="C17" s="8">
        <v>44270</v>
      </c>
      <c r="D17" s="9">
        <v>11.41</v>
      </c>
      <c r="E17" s="9">
        <v>11.21</v>
      </c>
      <c r="F17" s="9">
        <v>11.39</v>
      </c>
      <c r="G17" s="10" t="s">
        <v>0</v>
      </c>
      <c r="H17" s="10" t="s">
        <v>0</v>
      </c>
      <c r="I17" s="10" t="s">
        <v>0</v>
      </c>
      <c r="K17" s="6">
        <f t="shared" si="17"/>
        <v>0.19999999999999929</v>
      </c>
      <c r="L17" s="6">
        <f t="shared" si="17"/>
        <v>1.9999999999999574E-2</v>
      </c>
      <c r="M17" s="6"/>
      <c r="N17" s="6"/>
      <c r="O17" s="6"/>
      <c r="Q17" s="15">
        <f t="shared" ref="Q17:Q21" si="22">K17/$D17</f>
        <v>1.7528483786152436E-2</v>
      </c>
      <c r="R17" s="15">
        <f t="shared" si="18"/>
        <v>1.7528483786152123E-3</v>
      </c>
      <c r="S17" s="15">
        <f t="shared" si="19"/>
        <v>0</v>
      </c>
      <c r="T17" s="15">
        <f t="shared" si="20"/>
        <v>0</v>
      </c>
      <c r="U17" s="15">
        <f t="shared" si="21"/>
        <v>0</v>
      </c>
      <c r="X17" s="34">
        <v>44270</v>
      </c>
      <c r="Y17" s="35">
        <f t="shared" ref="Y17:Y21" si="23">D17</f>
        <v>11.41</v>
      </c>
      <c r="Z17" s="33" t="str">
        <f t="shared" ref="Z17:Z21" si="24">E17 &amp; CHAR(10) &amp; "(" &amp; FIXED(K17, 2) &amp; ")" &amp; CHAR(10) &amp; FIXED(Q17*100,2) &amp; "%"</f>
        <v>11.21
(0.20)
1.75%</v>
      </c>
      <c r="AA17" s="33" t="str">
        <f t="shared" ref="AA17:AD21" si="25">F17 &amp; CHAR(10) &amp; "(" &amp; FIXED(L17, 2) &amp; ")" &amp; CHAR(10) &amp; FIXED(R17*100,2) &amp; "%"</f>
        <v>11.39
(0.02)
0.18%</v>
      </c>
      <c r="AB17" s="33" t="s">
        <v>0</v>
      </c>
      <c r="AC17" s="33" t="s">
        <v>0</v>
      </c>
      <c r="AD17" s="33" t="s">
        <v>0</v>
      </c>
    </row>
    <row r="18" spans="3:30" s="1" customFormat="1" ht="42" x14ac:dyDescent="0.15">
      <c r="C18" s="5">
        <v>44285</v>
      </c>
      <c r="D18" s="6">
        <v>12.15</v>
      </c>
      <c r="E18" s="6">
        <v>11.29</v>
      </c>
      <c r="F18" s="6">
        <v>11.52</v>
      </c>
      <c r="G18" s="6">
        <v>12.11</v>
      </c>
      <c r="H18" s="7" t="s">
        <v>0</v>
      </c>
      <c r="I18" s="7" t="s">
        <v>0</v>
      </c>
      <c r="K18" s="6">
        <f t="shared" si="17"/>
        <v>0.86000000000000121</v>
      </c>
      <c r="L18" s="6">
        <f t="shared" si="17"/>
        <v>0.63000000000000078</v>
      </c>
      <c r="M18" s="6">
        <f t="shared" si="17"/>
        <v>4.0000000000000924E-2</v>
      </c>
      <c r="N18" s="6"/>
      <c r="O18" s="6"/>
      <c r="Q18" s="15">
        <f t="shared" si="22"/>
        <v>7.0781893004115318E-2</v>
      </c>
      <c r="R18" s="15">
        <f t="shared" si="18"/>
        <v>5.1851851851851913E-2</v>
      </c>
      <c r="S18" s="15">
        <f t="shared" si="19"/>
        <v>3.2921810699589236E-3</v>
      </c>
      <c r="T18" s="15">
        <f t="shared" si="20"/>
        <v>0</v>
      </c>
      <c r="U18" s="15">
        <f t="shared" si="21"/>
        <v>0</v>
      </c>
      <c r="X18" s="31">
        <v>44285</v>
      </c>
      <c r="Y18" s="32">
        <f t="shared" si="23"/>
        <v>12.15</v>
      </c>
      <c r="Z18" s="33" t="str">
        <f t="shared" si="24"/>
        <v>11.29
(0.86)
7.08%</v>
      </c>
      <c r="AA18" s="33" t="str">
        <f t="shared" si="25"/>
        <v>11.52
(0.63)
5.19%</v>
      </c>
      <c r="AB18" s="33" t="str">
        <f t="shared" si="25"/>
        <v>12.11
(0.04)
0.33%</v>
      </c>
      <c r="AC18" s="33" t="s">
        <v>0</v>
      </c>
      <c r="AD18" s="33" t="s">
        <v>0</v>
      </c>
    </row>
    <row r="19" spans="3:30" s="1" customFormat="1" ht="42" x14ac:dyDescent="0.15">
      <c r="C19" s="8">
        <v>44301</v>
      </c>
      <c r="D19" s="9">
        <v>14.29</v>
      </c>
      <c r="E19" s="9">
        <v>11.35</v>
      </c>
      <c r="F19" s="9">
        <v>11.62</v>
      </c>
      <c r="G19" s="9">
        <v>12.53</v>
      </c>
      <c r="H19" s="9">
        <v>14.18</v>
      </c>
      <c r="I19" s="10" t="s">
        <v>0</v>
      </c>
      <c r="K19" s="6">
        <f t="shared" si="17"/>
        <v>2.9399999999999995</v>
      </c>
      <c r="L19" s="6">
        <f t="shared" si="17"/>
        <v>2.67</v>
      </c>
      <c r="M19" s="6">
        <f t="shared" si="17"/>
        <v>1.7599999999999998</v>
      </c>
      <c r="N19" s="6">
        <f>$D19-H19</f>
        <v>0.10999999999999943</v>
      </c>
      <c r="O19" s="6"/>
      <c r="Q19" s="15">
        <f t="shared" si="22"/>
        <v>0.20573827851644505</v>
      </c>
      <c r="R19" s="15">
        <f t="shared" si="18"/>
        <v>0.18684394681595523</v>
      </c>
      <c r="S19" s="15">
        <f t="shared" si="19"/>
        <v>0.1231630510846746</v>
      </c>
      <c r="T19" s="15">
        <f t="shared" si="20"/>
        <v>7.6976906927921232E-3</v>
      </c>
      <c r="U19" s="15">
        <f t="shared" si="21"/>
        <v>0</v>
      </c>
      <c r="X19" s="34">
        <v>44301</v>
      </c>
      <c r="Y19" s="35">
        <f t="shared" si="23"/>
        <v>14.29</v>
      </c>
      <c r="Z19" s="33" t="str">
        <f t="shared" si="24"/>
        <v>11.35
(2.94)
20.57%</v>
      </c>
      <c r="AA19" s="33" t="str">
        <f t="shared" si="25"/>
        <v>11.62
(2.67)
18.68%</v>
      </c>
      <c r="AB19" s="33" t="str">
        <f t="shared" si="25"/>
        <v>12.53
(1.76)
12.32%</v>
      </c>
      <c r="AC19" s="33" t="str">
        <f t="shared" si="25"/>
        <v>14.18
(0.11)
0.77%</v>
      </c>
      <c r="AD19" s="33" t="s">
        <v>0</v>
      </c>
    </row>
    <row r="20" spans="3:30" s="1" customFormat="1" ht="42" x14ac:dyDescent="0.15">
      <c r="C20" s="5">
        <v>44316</v>
      </c>
      <c r="D20" s="6">
        <v>19.16</v>
      </c>
      <c r="E20" s="6">
        <v>11.4</v>
      </c>
      <c r="F20" s="6">
        <v>11.7</v>
      </c>
      <c r="G20" s="6">
        <v>12.93</v>
      </c>
      <c r="H20" s="6">
        <v>16.3</v>
      </c>
      <c r="I20" s="6">
        <v>19.14</v>
      </c>
      <c r="K20" s="6">
        <f t="shared" si="17"/>
        <v>7.76</v>
      </c>
      <c r="L20" s="6">
        <f t="shared" si="17"/>
        <v>7.4600000000000009</v>
      </c>
      <c r="M20" s="6">
        <f t="shared" si="17"/>
        <v>6.23</v>
      </c>
      <c r="N20" s="6">
        <f>$D20-H20</f>
        <v>2.8599999999999994</v>
      </c>
      <c r="O20" s="6">
        <f>$D20-I20</f>
        <v>1.9999999999999574E-2</v>
      </c>
      <c r="Q20" s="15">
        <f t="shared" si="22"/>
        <v>0.40501043841336115</v>
      </c>
      <c r="R20" s="15">
        <f t="shared" si="18"/>
        <v>0.38935281837160757</v>
      </c>
      <c r="S20" s="15">
        <f t="shared" si="19"/>
        <v>0.32515657620041755</v>
      </c>
      <c r="T20" s="15">
        <f t="shared" si="20"/>
        <v>0.14926931106471814</v>
      </c>
      <c r="U20" s="15">
        <f t="shared" si="21"/>
        <v>1.043841336116888E-3</v>
      </c>
      <c r="X20" s="31">
        <v>44316</v>
      </c>
      <c r="Y20" s="32">
        <f t="shared" si="23"/>
        <v>19.16</v>
      </c>
      <c r="Z20" s="33" t="str">
        <f t="shared" si="24"/>
        <v>11.4
(7.76)
40.50%</v>
      </c>
      <c r="AA20" s="33" t="str">
        <f t="shared" si="25"/>
        <v>11.7
(7.46)
38.94%</v>
      </c>
      <c r="AB20" s="33" t="str">
        <f t="shared" si="25"/>
        <v>12.93
(6.23)
32.52%</v>
      </c>
      <c r="AC20" s="33" t="str">
        <f t="shared" si="25"/>
        <v>16.3
(2.86)
14.93%</v>
      </c>
      <c r="AD20" s="33" t="str">
        <f t="shared" si="25"/>
        <v>19.14
(0.02)
0.10%</v>
      </c>
    </row>
    <row r="21" spans="3:30" s="1" customFormat="1" ht="43" thickBot="1" x14ac:dyDescent="0.2">
      <c r="C21" s="8">
        <v>44331</v>
      </c>
      <c r="D21" s="9">
        <v>24.68</v>
      </c>
      <c r="E21" s="9">
        <v>11.44</v>
      </c>
      <c r="F21" s="9">
        <v>11.78</v>
      </c>
      <c r="G21" s="9">
        <v>13.31</v>
      </c>
      <c r="H21" s="9">
        <v>19.05</v>
      </c>
      <c r="I21" s="9">
        <v>25.63</v>
      </c>
      <c r="K21" s="6">
        <f t="shared" si="17"/>
        <v>13.24</v>
      </c>
      <c r="L21" s="6">
        <f t="shared" si="17"/>
        <v>12.9</v>
      </c>
      <c r="M21" s="6">
        <f t="shared" si="17"/>
        <v>11.37</v>
      </c>
      <c r="N21" s="6">
        <f>$D21-H21</f>
        <v>5.629999999999999</v>
      </c>
      <c r="O21" s="6">
        <f>$D21-I21</f>
        <v>-0.94999999999999929</v>
      </c>
      <c r="Q21" s="15">
        <f t="shared" si="22"/>
        <v>0.5364667747163695</v>
      </c>
      <c r="R21" s="15">
        <f t="shared" si="18"/>
        <v>0.52269043760129663</v>
      </c>
      <c r="S21" s="15">
        <f t="shared" si="19"/>
        <v>0.46069692058346839</v>
      </c>
      <c r="T21" s="15">
        <f t="shared" si="20"/>
        <v>0.22811993517017826</v>
      </c>
      <c r="U21" s="15">
        <f t="shared" si="21"/>
        <v>-3.8492706645056697E-2</v>
      </c>
      <c r="X21" s="38">
        <v>44331</v>
      </c>
      <c r="Y21" s="39">
        <f t="shared" si="23"/>
        <v>24.68</v>
      </c>
      <c r="Z21" s="33" t="str">
        <f t="shared" si="24"/>
        <v>11.44
(13.24)
53.65%</v>
      </c>
      <c r="AA21" s="33" t="str">
        <f t="shared" si="25"/>
        <v>11.78
(12.90)
52.27%</v>
      </c>
      <c r="AB21" s="33" t="str">
        <f t="shared" si="25"/>
        <v>13.31
(11.37)
46.07%</v>
      </c>
      <c r="AC21" s="33" t="str">
        <f t="shared" si="25"/>
        <v>19.05
(5.63)
22.81%</v>
      </c>
      <c r="AD21" s="33" t="str">
        <f t="shared" si="25"/>
        <v>25.63
(-0.95)
-3.85%</v>
      </c>
    </row>
    <row r="22" spans="3:30" s="1" customFormat="1" thickTop="1" x14ac:dyDescent="0.15"/>
  </sheetData>
  <mergeCells count="14">
    <mergeCell ref="AG13:AP13"/>
    <mergeCell ref="AI5:AL5"/>
    <mergeCell ref="AM5:AP5"/>
    <mergeCell ref="AG4:AP4"/>
    <mergeCell ref="C13:I13"/>
    <mergeCell ref="C3:I3"/>
    <mergeCell ref="E5:I5"/>
    <mergeCell ref="C4:I4"/>
    <mergeCell ref="E14:I14"/>
    <mergeCell ref="Z14:AD14"/>
    <mergeCell ref="X3:AD3"/>
    <mergeCell ref="X4:AD4"/>
    <mergeCell ref="Z5:AD5"/>
    <mergeCell ref="X13:AD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B18C-2B6D-234C-8DD9-D474DD11A9E4}">
  <dimension ref="B3:AT31"/>
  <sheetViews>
    <sheetView topLeftCell="X1" workbookViewId="0">
      <selection activeCell="AF4" sqref="AF4:AS13"/>
    </sheetView>
  </sheetViews>
  <sheetFormatPr baseColWidth="10" defaultRowHeight="16" x14ac:dyDescent="0.2"/>
  <cols>
    <col min="32" max="32" width="7.1640625" bestFit="1" customWidth="1"/>
    <col min="33" max="33" width="8.6640625" bestFit="1" customWidth="1"/>
    <col min="42" max="42" width="11" customWidth="1"/>
  </cols>
  <sheetData>
    <row r="3" spans="2:46" x14ac:dyDescent="0.2">
      <c r="B3" s="86" t="s">
        <v>15</v>
      </c>
      <c r="C3" s="86"/>
      <c r="D3" s="86"/>
      <c r="E3" s="86"/>
      <c r="F3" s="86"/>
      <c r="G3" s="86"/>
      <c r="H3" s="86"/>
      <c r="I3" s="1"/>
      <c r="J3" s="1"/>
      <c r="K3" s="1"/>
      <c r="L3" s="1"/>
      <c r="M3" s="1"/>
      <c r="N3" s="1"/>
      <c r="O3" s="1"/>
      <c r="P3" s="1"/>
      <c r="Q3" s="1"/>
      <c r="R3" s="1"/>
      <c r="S3" s="1"/>
      <c r="T3" s="1"/>
      <c r="U3" s="1"/>
      <c r="V3" s="1"/>
      <c r="W3" s="86" t="s">
        <v>16</v>
      </c>
      <c r="X3" s="86"/>
      <c r="Y3" s="86"/>
      <c r="Z3" s="86"/>
      <c r="AA3" s="86"/>
      <c r="AB3" s="86"/>
      <c r="AC3" s="86"/>
      <c r="AE3" s="53"/>
      <c r="AF3" s="53"/>
      <c r="AG3" s="53"/>
      <c r="AH3" s="53"/>
      <c r="AI3" s="53"/>
      <c r="AJ3" s="53"/>
      <c r="AK3" s="53"/>
      <c r="AL3" s="53"/>
      <c r="AM3" s="53"/>
      <c r="AN3" s="53"/>
      <c r="AO3" s="53"/>
      <c r="AP3" s="53"/>
      <c r="AQ3" s="53"/>
      <c r="AR3" s="53"/>
      <c r="AS3" s="53"/>
      <c r="AT3" s="53"/>
    </row>
    <row r="4" spans="2:46" x14ac:dyDescent="0.2">
      <c r="B4" s="88" t="s">
        <v>8</v>
      </c>
      <c r="C4" s="89"/>
      <c r="D4" s="89"/>
      <c r="E4" s="89"/>
      <c r="F4" s="89"/>
      <c r="G4" s="89"/>
      <c r="H4" s="89"/>
      <c r="I4" s="1"/>
      <c r="J4" s="1"/>
      <c r="K4" s="1"/>
      <c r="L4" s="1"/>
      <c r="M4" s="1"/>
      <c r="N4" s="1"/>
      <c r="O4" s="1"/>
      <c r="P4" s="1"/>
      <c r="Q4" s="1"/>
      <c r="R4" s="1"/>
      <c r="S4" s="1"/>
      <c r="T4" s="1"/>
      <c r="U4" s="1"/>
      <c r="V4" s="1"/>
      <c r="W4" s="88" t="s">
        <v>12</v>
      </c>
      <c r="X4" s="89"/>
      <c r="Y4" s="89"/>
      <c r="Z4" s="89"/>
      <c r="AA4" s="89"/>
      <c r="AB4" s="89"/>
      <c r="AC4" s="89"/>
      <c r="AE4" s="53"/>
      <c r="AF4" s="94" t="s">
        <v>75</v>
      </c>
      <c r="AG4" s="94"/>
      <c r="AH4" s="94"/>
      <c r="AI4" s="94"/>
      <c r="AJ4" s="94"/>
      <c r="AK4" s="94"/>
      <c r="AL4" s="94"/>
      <c r="AM4" s="94"/>
      <c r="AN4" s="94"/>
      <c r="AO4" s="94"/>
      <c r="AP4" s="94"/>
      <c r="AQ4" s="94"/>
      <c r="AR4" s="94"/>
      <c r="AS4" s="94"/>
      <c r="AT4" s="53"/>
    </row>
    <row r="5" spans="2:46" x14ac:dyDescent="0.2">
      <c r="B5" s="1"/>
      <c r="C5" s="1"/>
      <c r="D5" s="87" t="s">
        <v>7</v>
      </c>
      <c r="E5" s="87"/>
      <c r="F5" s="87"/>
      <c r="G5" s="87"/>
      <c r="H5" s="87"/>
      <c r="I5" s="1"/>
      <c r="J5" s="1"/>
      <c r="K5" s="1"/>
      <c r="L5" s="1"/>
      <c r="M5" s="1"/>
      <c r="N5" s="1"/>
      <c r="O5" s="1"/>
      <c r="P5" s="1"/>
      <c r="Q5" s="1"/>
      <c r="R5" s="1"/>
      <c r="S5" s="1"/>
      <c r="T5" s="1"/>
      <c r="U5" s="1"/>
      <c r="V5" s="1"/>
      <c r="W5" s="1"/>
      <c r="X5" s="1"/>
      <c r="Y5" s="87" t="s">
        <v>7</v>
      </c>
      <c r="Z5" s="87"/>
      <c r="AA5" s="87"/>
      <c r="AB5" s="87"/>
      <c r="AC5" s="87"/>
      <c r="AE5" s="53"/>
      <c r="AF5" s="49"/>
      <c r="AG5" s="49"/>
      <c r="AH5" s="91" t="s">
        <v>72</v>
      </c>
      <c r="AI5" s="92"/>
      <c r="AJ5" s="92"/>
      <c r="AK5" s="93"/>
      <c r="AL5" s="91" t="s">
        <v>73</v>
      </c>
      <c r="AM5" s="92"/>
      <c r="AN5" s="92"/>
      <c r="AO5" s="92"/>
      <c r="AP5" s="91" t="s">
        <v>74</v>
      </c>
      <c r="AQ5" s="92"/>
      <c r="AR5" s="92"/>
      <c r="AS5" s="92"/>
      <c r="AT5" s="53"/>
    </row>
    <row r="6" spans="2:46" ht="17" thickBot="1" x14ac:dyDescent="0.25">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E6" s="53"/>
      <c r="AF6" s="51" t="s">
        <v>1</v>
      </c>
      <c r="AG6" s="50" t="s">
        <v>10</v>
      </c>
      <c r="AH6" s="62" t="s">
        <v>2</v>
      </c>
      <c r="AI6" s="54" t="s">
        <v>3</v>
      </c>
      <c r="AJ6" s="54" t="s">
        <v>4</v>
      </c>
      <c r="AK6" s="73" t="s">
        <v>5</v>
      </c>
      <c r="AL6" s="62" t="s">
        <v>2</v>
      </c>
      <c r="AM6" s="54" t="s">
        <v>3</v>
      </c>
      <c r="AN6" s="54" t="s">
        <v>4</v>
      </c>
      <c r="AO6" s="54" t="s">
        <v>5</v>
      </c>
      <c r="AP6" s="62" t="s">
        <v>2</v>
      </c>
      <c r="AQ6" s="54" t="s">
        <v>3</v>
      </c>
      <c r="AR6" s="54" t="s">
        <v>4</v>
      </c>
      <c r="AS6" s="54" t="s">
        <v>5</v>
      </c>
      <c r="AT6" s="53"/>
    </row>
    <row r="7" spans="2:46" ht="42" x14ac:dyDescent="0.2">
      <c r="B7" s="19">
        <v>44256</v>
      </c>
      <c r="C7" s="20">
        <v>156.69</v>
      </c>
      <c r="D7" s="20">
        <v>156.69</v>
      </c>
      <c r="E7" s="20" t="s">
        <v>0</v>
      </c>
      <c r="F7" s="20" t="s">
        <v>0</v>
      </c>
      <c r="G7" s="20" t="s">
        <v>0</v>
      </c>
      <c r="H7" s="21" t="s">
        <v>0</v>
      </c>
      <c r="I7" s="14"/>
      <c r="J7" s="13">
        <f>$C7-D7</f>
        <v>0</v>
      </c>
      <c r="K7" s="13"/>
      <c r="L7" s="13"/>
      <c r="M7" s="13"/>
      <c r="N7" s="13"/>
      <c r="O7" s="1"/>
      <c r="P7" s="15">
        <f>J7/$D7</f>
        <v>0</v>
      </c>
      <c r="Q7" s="15"/>
      <c r="R7" s="15"/>
      <c r="S7" s="15"/>
      <c r="T7" s="15"/>
      <c r="U7" s="1"/>
      <c r="V7" s="1"/>
      <c r="W7" s="31">
        <v>44256</v>
      </c>
      <c r="X7" s="32">
        <f>C7</f>
        <v>156.69</v>
      </c>
      <c r="Y7" s="33" t="str">
        <f>D7 &amp; CHAR(10) &amp; "(" &amp; FIXED(J7, 2) &amp; ")" &amp; CHAR(10) &amp; FIXED(P7*100,2) &amp; "%"</f>
        <v>156.69
(0.00)
0.00%</v>
      </c>
      <c r="Z7" s="33" t="s">
        <v>0</v>
      </c>
      <c r="AA7" s="33" t="s">
        <v>0</v>
      </c>
      <c r="AB7" s="33" t="s">
        <v>0</v>
      </c>
      <c r="AC7" s="33" t="s">
        <v>0</v>
      </c>
      <c r="AE7" s="53"/>
      <c r="AF7" s="31">
        <v>44256</v>
      </c>
      <c r="AG7" s="33">
        <f>X7</f>
        <v>156.69</v>
      </c>
      <c r="AH7" s="63" t="str">
        <f>Y16</f>
        <v>156.69
(0.00)
0.00%</v>
      </c>
      <c r="AI7" s="60" t="str">
        <f t="shared" ref="AI7:AK7" si="0">Z16</f>
        <v>-</v>
      </c>
      <c r="AJ7" s="60" t="str">
        <f t="shared" si="0"/>
        <v>-</v>
      </c>
      <c r="AK7" s="60" t="str">
        <f t="shared" si="0"/>
        <v>-</v>
      </c>
      <c r="AL7" s="63" t="str">
        <f>Y7</f>
        <v>156.69
(0.00)
0.00%</v>
      </c>
      <c r="AM7" s="60" t="str">
        <f t="shared" ref="AM7:AO7" si="1">Z7</f>
        <v>-</v>
      </c>
      <c r="AN7" s="60" t="str">
        <f t="shared" si="1"/>
        <v>-</v>
      </c>
      <c r="AO7" s="60" t="str">
        <f t="shared" si="1"/>
        <v>-</v>
      </c>
      <c r="AP7" s="63" t="str">
        <f>Y25</f>
        <v>156.69
(0.00)
0.00%</v>
      </c>
      <c r="AQ7" s="60" t="str">
        <f t="shared" ref="AQ7:AS7" si="2">Z25</f>
        <v>-</v>
      </c>
      <c r="AR7" s="60" t="str">
        <f t="shared" si="2"/>
        <v>-</v>
      </c>
      <c r="AS7" s="60" t="str">
        <f t="shared" si="2"/>
        <v>-</v>
      </c>
      <c r="AT7" s="53"/>
    </row>
    <row r="8" spans="2:46" ht="42" x14ac:dyDescent="0.2">
      <c r="B8" s="22">
        <v>44270</v>
      </c>
      <c r="C8" s="23">
        <v>158.30000000000001</v>
      </c>
      <c r="D8" s="23">
        <v>157.19</v>
      </c>
      <c r="E8" s="23">
        <v>158.30000000000001</v>
      </c>
      <c r="F8" s="23" t="s">
        <v>0</v>
      </c>
      <c r="G8" s="23" t="s">
        <v>0</v>
      </c>
      <c r="H8" s="24" t="s">
        <v>0</v>
      </c>
      <c r="I8" s="14"/>
      <c r="J8" s="13">
        <f t="shared" ref="J8:J12" si="3">$C8-D8</f>
        <v>1.1100000000000136</v>
      </c>
      <c r="K8" s="13">
        <f t="shared" ref="K8:N12" si="4">$C8-E8</f>
        <v>0</v>
      </c>
      <c r="L8" s="13"/>
      <c r="M8" s="13"/>
      <c r="N8" s="13"/>
      <c r="O8" s="1"/>
      <c r="P8" s="15">
        <f t="shared" ref="P8:P12" si="5">J8/$D8</f>
        <v>7.0615179082639716E-3</v>
      </c>
      <c r="Q8" s="15">
        <f t="shared" ref="Q8:T12" si="6">K8/$D8</f>
        <v>0</v>
      </c>
      <c r="R8" s="15"/>
      <c r="S8" s="15"/>
      <c r="T8" s="15"/>
      <c r="U8" s="1"/>
      <c r="V8" s="1"/>
      <c r="W8" s="34">
        <v>44270</v>
      </c>
      <c r="X8" s="35">
        <f t="shared" ref="X8:X12" si="7">C8</f>
        <v>158.30000000000001</v>
      </c>
      <c r="Y8" s="33" t="str">
        <f t="shared" ref="Y8:Y12" si="8">D8 &amp; CHAR(10) &amp; "(" &amp; FIXED(J8, 2) &amp; ")" &amp; CHAR(10) &amp; FIXED(P8*100,2) &amp; "%"</f>
        <v>157.19
(1.11)
0.71%</v>
      </c>
      <c r="Z8" s="33" t="str">
        <f t="shared" ref="Z8:Z12" si="9">E8 &amp; CHAR(10) &amp; "(" &amp; FIXED(K8, 2) &amp; ")" &amp; CHAR(10) &amp; FIXED(Q8*100,2) &amp; "%"</f>
        <v>158.3
(0.00)
0.00%</v>
      </c>
      <c r="AA8" s="33" t="s">
        <v>0</v>
      </c>
      <c r="AB8" s="33" t="s">
        <v>0</v>
      </c>
      <c r="AC8" s="33" t="s">
        <v>0</v>
      </c>
      <c r="AE8" s="53"/>
      <c r="AF8" s="55">
        <v>44270</v>
      </c>
      <c r="AG8" s="56">
        <f t="shared" ref="AG8:AG12" si="10">X8</f>
        <v>158.30000000000001</v>
      </c>
      <c r="AH8" s="64" t="str">
        <f t="shared" ref="AH8:AH12" si="11">Y17</f>
        <v>157.11
(1.19)
0.76%</v>
      </c>
      <c r="AI8" s="61" t="str">
        <f t="shared" ref="AI8:AI12" si="12">Z17</f>
        <v>158.3
(0.00)
0.00%</v>
      </c>
      <c r="AJ8" s="61" t="str">
        <f t="shared" ref="AJ8:AJ12" si="13">AA17</f>
        <v>-</v>
      </c>
      <c r="AK8" s="61" t="str">
        <f t="shared" ref="AK8:AK12" si="14">AB17</f>
        <v>-</v>
      </c>
      <c r="AL8" s="64" t="str">
        <f t="shared" ref="AL8:AL12" si="15">Y8</f>
        <v>157.19
(1.11)
0.71%</v>
      </c>
      <c r="AM8" s="61" t="str">
        <f t="shared" ref="AM8:AM12" si="16">Z8</f>
        <v>158.3
(0.00)
0.00%</v>
      </c>
      <c r="AN8" s="61" t="str">
        <f t="shared" ref="AN8:AN12" si="17">AA8</f>
        <v>-</v>
      </c>
      <c r="AO8" s="61" t="str">
        <f t="shared" ref="AO8:AO12" si="18">AB8</f>
        <v>-</v>
      </c>
      <c r="AP8" s="64" t="str">
        <f t="shared" ref="AP8:AP12" si="19">Y26</f>
        <v>157.17
(1.13)
0.72%</v>
      </c>
      <c r="AQ8" s="61" t="str">
        <f t="shared" ref="AQ8:AQ12" si="20">Z26</f>
        <v>158.3
(0.00)
0.00%</v>
      </c>
      <c r="AR8" s="61" t="str">
        <f t="shared" ref="AR8:AR12" si="21">AA26</f>
        <v>-</v>
      </c>
      <c r="AS8" s="61" t="str">
        <f t="shared" ref="AS8:AS12" si="22">AB26</f>
        <v>-</v>
      </c>
      <c r="AT8" s="53"/>
    </row>
    <row r="9" spans="2:46" ht="42" x14ac:dyDescent="0.2">
      <c r="B9" s="25">
        <v>44285</v>
      </c>
      <c r="C9" s="26">
        <v>161.91</v>
      </c>
      <c r="D9" s="26">
        <v>157.44</v>
      </c>
      <c r="E9" s="26">
        <v>158.83000000000001</v>
      </c>
      <c r="F9" s="26">
        <v>161.91</v>
      </c>
      <c r="G9" s="26" t="s">
        <v>0</v>
      </c>
      <c r="H9" s="27" t="s">
        <v>0</v>
      </c>
      <c r="I9" s="14"/>
      <c r="J9" s="13">
        <f t="shared" si="3"/>
        <v>4.4699999999999989</v>
      </c>
      <c r="K9" s="13">
        <f t="shared" si="4"/>
        <v>3.0799999999999841</v>
      </c>
      <c r="L9" s="13">
        <f t="shared" si="4"/>
        <v>0</v>
      </c>
      <c r="M9" s="13"/>
      <c r="N9" s="13"/>
      <c r="O9" s="1"/>
      <c r="P9" s="15">
        <f t="shared" si="5"/>
        <v>2.8391768292682921E-2</v>
      </c>
      <c r="Q9" s="15">
        <f t="shared" si="6"/>
        <v>1.9563008130081199E-2</v>
      </c>
      <c r="R9" s="15">
        <f t="shared" si="6"/>
        <v>0</v>
      </c>
      <c r="S9" s="15">
        <f t="shared" si="6"/>
        <v>0</v>
      </c>
      <c r="T9" s="15"/>
      <c r="U9" s="1"/>
      <c r="V9" s="1"/>
      <c r="W9" s="31">
        <v>44285</v>
      </c>
      <c r="X9" s="32">
        <f t="shared" si="7"/>
        <v>161.91</v>
      </c>
      <c r="Y9" s="33" t="str">
        <f t="shared" si="8"/>
        <v>157.44
(4.47)
2.84%</v>
      </c>
      <c r="Z9" s="33" t="str">
        <f t="shared" si="9"/>
        <v>158.83
(3.08)
1.96%</v>
      </c>
      <c r="AA9" s="33" t="str">
        <f t="shared" ref="AA9:AA12" si="23">F9 &amp; CHAR(10) &amp; "(" &amp; FIXED(L9, 2) &amp; ")" &amp; CHAR(10) &amp; FIXED(R9*100,2) &amp; "%"</f>
        <v>161.91
(0.00)
0.00%</v>
      </c>
      <c r="AB9" s="33" t="s">
        <v>0</v>
      </c>
      <c r="AC9" s="33" t="s">
        <v>0</v>
      </c>
      <c r="AE9" s="53"/>
      <c r="AF9" s="31">
        <v>44285</v>
      </c>
      <c r="AG9" s="33">
        <f t="shared" si="10"/>
        <v>161.91</v>
      </c>
      <c r="AH9" s="63" t="str">
        <f t="shared" si="11"/>
        <v>157.28
(4.63)
2.94%</v>
      </c>
      <c r="AI9" s="60" t="str">
        <f t="shared" si="12"/>
        <v>158.67
(3.24)
2.06%</v>
      </c>
      <c r="AJ9" s="60" t="str">
        <f t="shared" si="13"/>
        <v>161.91
(0.00)
0.00%</v>
      </c>
      <c r="AK9" s="60" t="str">
        <f t="shared" si="14"/>
        <v>-</v>
      </c>
      <c r="AL9" s="63" t="str">
        <f t="shared" si="15"/>
        <v>157.44
(4.47)
2.84%</v>
      </c>
      <c r="AM9" s="60" t="str">
        <f t="shared" si="16"/>
        <v>158.83
(3.08)
1.96%</v>
      </c>
      <c r="AN9" s="60" t="str">
        <f t="shared" si="17"/>
        <v>161.91
(0.00)
0.00%</v>
      </c>
      <c r="AO9" s="60" t="str">
        <f t="shared" si="18"/>
        <v>-</v>
      </c>
      <c r="AP9" s="63" t="str">
        <f t="shared" si="19"/>
        <v>157.53
(4.38)
2.78%</v>
      </c>
      <c r="AQ9" s="60" t="str">
        <f t="shared" si="20"/>
        <v>159.07
(2.84)
1.80%</v>
      </c>
      <c r="AR9" s="60" t="str">
        <f t="shared" si="21"/>
        <v>161.91
(0.00)
0.00%</v>
      </c>
      <c r="AS9" s="60" t="str">
        <f t="shared" si="22"/>
        <v>-</v>
      </c>
      <c r="AT9" s="53"/>
    </row>
    <row r="10" spans="2:46" ht="42" x14ac:dyDescent="0.2">
      <c r="B10" s="22">
        <v>44301</v>
      </c>
      <c r="C10" s="23">
        <v>173.75</v>
      </c>
      <c r="D10" s="23">
        <v>157.6</v>
      </c>
      <c r="E10" s="23">
        <v>159.21</v>
      </c>
      <c r="F10" s="23">
        <v>163.92</v>
      </c>
      <c r="G10" s="23">
        <v>173.75</v>
      </c>
      <c r="H10" s="24" t="s">
        <v>0</v>
      </c>
      <c r="I10" s="14"/>
      <c r="J10" s="13">
        <f t="shared" si="3"/>
        <v>16.150000000000006</v>
      </c>
      <c r="K10" s="13">
        <f t="shared" si="4"/>
        <v>14.539999999999992</v>
      </c>
      <c r="L10" s="13">
        <f t="shared" si="4"/>
        <v>9.8300000000000125</v>
      </c>
      <c r="M10" s="13">
        <f t="shared" si="4"/>
        <v>0</v>
      </c>
      <c r="N10" s="13"/>
      <c r="O10" s="1"/>
      <c r="P10" s="15">
        <f t="shared" si="5"/>
        <v>0.10247461928934014</v>
      </c>
      <c r="Q10" s="15">
        <f t="shared" si="6"/>
        <v>9.2258883248730911E-2</v>
      </c>
      <c r="R10" s="15">
        <f t="shared" si="6"/>
        <v>6.2373096446700589E-2</v>
      </c>
      <c r="S10" s="15">
        <f t="shared" si="6"/>
        <v>0</v>
      </c>
      <c r="T10" s="15"/>
      <c r="U10" s="1"/>
      <c r="V10" s="1"/>
      <c r="W10" s="34">
        <v>44301</v>
      </c>
      <c r="X10" s="35">
        <f t="shared" si="7"/>
        <v>173.75</v>
      </c>
      <c r="Y10" s="33" t="str">
        <f t="shared" si="8"/>
        <v>157.6
(16.15)
10.25%</v>
      </c>
      <c r="Z10" s="33" t="str">
        <f t="shared" si="9"/>
        <v>159.21
(14.54)
9.23%</v>
      </c>
      <c r="AA10" s="33" t="str">
        <f t="shared" si="23"/>
        <v>163.92
(9.83)
6.24%</v>
      </c>
      <c r="AB10" s="33" t="str">
        <f t="shared" ref="AB10:AB12" si="24">G10 &amp; CHAR(10) &amp; "(" &amp; FIXED(M10, 2) &amp; ")" &amp; CHAR(10) &amp; FIXED(S10*100,2) &amp; "%"</f>
        <v>173.75
(0.00)
0.00%</v>
      </c>
      <c r="AC10" s="33" t="s">
        <v>0</v>
      </c>
      <c r="AE10" s="53"/>
      <c r="AF10" s="55">
        <v>44301</v>
      </c>
      <c r="AG10" s="56">
        <f t="shared" si="10"/>
        <v>173.75</v>
      </c>
      <c r="AH10" s="64" t="str">
        <f t="shared" si="11"/>
        <v>157.44
(16.31)
10.36%</v>
      </c>
      <c r="AI10" s="61" t="str">
        <f t="shared" si="12"/>
        <v>159.02
(14.73)
9.36%</v>
      </c>
      <c r="AJ10" s="61" t="str">
        <f t="shared" si="13"/>
        <v>163.79
(9.96)
6.33%</v>
      </c>
      <c r="AK10" s="61" t="str">
        <f t="shared" si="14"/>
        <v>173.75
(0.00)
0.00%</v>
      </c>
      <c r="AL10" s="64" t="str">
        <f t="shared" si="15"/>
        <v>157.6
(16.15)
10.25%</v>
      </c>
      <c r="AM10" s="61" t="str">
        <f t="shared" si="16"/>
        <v>159.21
(14.54)
9.23%</v>
      </c>
      <c r="AN10" s="61" t="str">
        <f t="shared" si="17"/>
        <v>163.92
(9.83)
6.24%</v>
      </c>
      <c r="AO10" s="61" t="str">
        <f t="shared" si="18"/>
        <v>173.75
(0.00)
0.00%</v>
      </c>
      <c r="AP10" s="64" t="str">
        <f t="shared" si="19"/>
        <v>157.67
(16.08)
10.20%</v>
      </c>
      <c r="AQ10" s="61" t="str">
        <f t="shared" si="20"/>
        <v>159.39
(14.36)
9.11%</v>
      </c>
      <c r="AR10" s="61" t="str">
        <f t="shared" si="21"/>
        <v>163.58
(10.17)
6.45%</v>
      </c>
      <c r="AS10" s="61" t="str">
        <f t="shared" si="22"/>
        <v>173.75
(0.00)
0.00%</v>
      </c>
      <c r="AT10" s="53"/>
    </row>
    <row r="11" spans="2:46" ht="42" x14ac:dyDescent="0.2">
      <c r="B11" s="25">
        <v>44316</v>
      </c>
      <c r="C11" s="26">
        <v>211.25</v>
      </c>
      <c r="D11" s="26">
        <v>157.69999999999999</v>
      </c>
      <c r="E11" s="26">
        <v>159.46</v>
      </c>
      <c r="F11" s="26">
        <v>165.53</v>
      </c>
      <c r="G11" s="26">
        <v>186.01</v>
      </c>
      <c r="H11" s="27">
        <v>211.25</v>
      </c>
      <c r="I11" s="14"/>
      <c r="J11" s="13">
        <f t="shared" si="3"/>
        <v>53.550000000000011</v>
      </c>
      <c r="K11" s="13">
        <f t="shared" si="4"/>
        <v>51.789999999999992</v>
      </c>
      <c r="L11" s="13">
        <f t="shared" si="4"/>
        <v>45.72</v>
      </c>
      <c r="M11" s="13">
        <f t="shared" si="4"/>
        <v>25.240000000000009</v>
      </c>
      <c r="N11" s="13">
        <f t="shared" si="4"/>
        <v>0</v>
      </c>
      <c r="O11" s="1"/>
      <c r="P11" s="15">
        <f t="shared" si="5"/>
        <v>0.33956880152187707</v>
      </c>
      <c r="Q11" s="15">
        <f t="shared" si="6"/>
        <v>0.32840837032339881</v>
      </c>
      <c r="R11" s="15">
        <f t="shared" si="6"/>
        <v>0.28991756499682941</v>
      </c>
      <c r="S11" s="15">
        <f t="shared" si="6"/>
        <v>0.16005072923272043</v>
      </c>
      <c r="T11" s="15">
        <f t="shared" si="6"/>
        <v>0</v>
      </c>
      <c r="U11" s="1"/>
      <c r="V11" s="1"/>
      <c r="W11" s="31">
        <v>44316</v>
      </c>
      <c r="X11" s="32">
        <f t="shared" si="7"/>
        <v>211.25</v>
      </c>
      <c r="Y11" s="33" t="str">
        <f t="shared" si="8"/>
        <v>157.7
(53.55)
33.96%</v>
      </c>
      <c r="Z11" s="33" t="str">
        <f t="shared" si="9"/>
        <v>159.46
(51.79)
32.84%</v>
      </c>
      <c r="AA11" s="33" t="str">
        <f t="shared" si="23"/>
        <v>165.53
(45.72)
28.99%</v>
      </c>
      <c r="AB11" s="33" t="str">
        <f t="shared" si="24"/>
        <v>186.01
(25.24)
16.01%</v>
      </c>
      <c r="AC11" s="33" t="str">
        <f t="shared" ref="AC11:AC12" si="25">H11 &amp; CHAR(10) &amp; "(" &amp; FIXED(N11, 2) &amp; ")" &amp; CHAR(10) &amp; FIXED(T11*100,2) &amp; "%"</f>
        <v>211.25
(0.00)
0.00%</v>
      </c>
      <c r="AE11" s="53"/>
      <c r="AF11" s="31">
        <v>44316</v>
      </c>
      <c r="AG11" s="33">
        <f t="shared" si="10"/>
        <v>211.25</v>
      </c>
      <c r="AH11" s="63" t="str">
        <f t="shared" si="11"/>
        <v>157.55
(53.70)
34.08%</v>
      </c>
      <c r="AI11" s="60" t="str">
        <f t="shared" si="12"/>
        <v>159.33
(51.92)
32.95%</v>
      </c>
      <c r="AJ11" s="60" t="str">
        <f t="shared" si="13"/>
        <v>165.76
(45.49)
28.87%</v>
      </c>
      <c r="AK11" s="60" t="str">
        <f t="shared" si="14"/>
        <v>188.89
(22.36)
14.19%</v>
      </c>
      <c r="AL11" s="63" t="str">
        <f t="shared" si="15"/>
        <v>157.7
(53.55)
33.96%</v>
      </c>
      <c r="AM11" s="60" t="str">
        <f t="shared" si="16"/>
        <v>159.46
(51.79)
32.84%</v>
      </c>
      <c r="AN11" s="60" t="str">
        <f t="shared" si="17"/>
        <v>165.53
(45.72)
28.99%</v>
      </c>
      <c r="AO11" s="60" t="str">
        <f t="shared" si="18"/>
        <v>186.01
(25.24)
16.01%</v>
      </c>
      <c r="AP11" s="63" t="str">
        <f t="shared" si="19"/>
        <v>157.7
(53.55)
33.96%</v>
      </c>
      <c r="AQ11" s="60" t="str">
        <f t="shared" si="20"/>
        <v>159.45
(51.80)
32.85%</v>
      </c>
      <c r="AR11" s="60" t="str">
        <f t="shared" si="21"/>
        <v>163.95
(47.30)
29.99%</v>
      </c>
      <c r="AS11" s="60" t="str">
        <f t="shared" si="22"/>
        <v>176.51
(34.74)
22.03%</v>
      </c>
      <c r="AT11" s="53"/>
    </row>
    <row r="12" spans="2:46" ht="43" thickBot="1" x14ac:dyDescent="0.25">
      <c r="B12" s="28">
        <v>44331</v>
      </c>
      <c r="C12" s="29">
        <v>269.73</v>
      </c>
      <c r="D12" s="29">
        <v>157.78</v>
      </c>
      <c r="E12" s="29">
        <v>159.69999999999999</v>
      </c>
      <c r="F12" s="29">
        <v>167.16</v>
      </c>
      <c r="G12" s="29">
        <v>201.89</v>
      </c>
      <c r="H12" s="30">
        <v>265.70999999999998</v>
      </c>
      <c r="I12" s="14"/>
      <c r="J12" s="13">
        <f t="shared" si="3"/>
        <v>111.95000000000002</v>
      </c>
      <c r="K12" s="13">
        <f t="shared" si="4"/>
        <v>110.03000000000003</v>
      </c>
      <c r="L12" s="13">
        <f t="shared" si="4"/>
        <v>102.57000000000002</v>
      </c>
      <c r="M12" s="13">
        <f t="shared" si="4"/>
        <v>67.840000000000032</v>
      </c>
      <c r="N12" s="13">
        <f t="shared" si="4"/>
        <v>4.0200000000000387</v>
      </c>
      <c r="O12" s="1"/>
      <c r="P12" s="15">
        <f t="shared" si="5"/>
        <v>0.7095322601090126</v>
      </c>
      <c r="Q12" s="15">
        <f t="shared" si="6"/>
        <v>0.69736341741665631</v>
      </c>
      <c r="R12" s="15">
        <f t="shared" si="6"/>
        <v>0.65008239320572958</v>
      </c>
      <c r="S12" s="15">
        <f t="shared" si="6"/>
        <v>0.42996577512992795</v>
      </c>
      <c r="T12" s="15">
        <f t="shared" si="6"/>
        <v>2.5478514387121554E-2</v>
      </c>
      <c r="U12" s="1"/>
      <c r="V12" s="1"/>
      <c r="W12" s="34">
        <v>44331</v>
      </c>
      <c r="X12" s="35">
        <f t="shared" si="7"/>
        <v>269.73</v>
      </c>
      <c r="Y12" s="33" t="str">
        <f t="shared" si="8"/>
        <v>157.78
(111.95)
70.95%</v>
      </c>
      <c r="Z12" s="33" t="str">
        <f t="shared" si="9"/>
        <v>159.7
(110.03)
69.74%</v>
      </c>
      <c r="AA12" s="33" t="str">
        <f t="shared" si="23"/>
        <v>167.16
(102.57)
65.01%</v>
      </c>
      <c r="AB12" s="33" t="str">
        <f t="shared" si="24"/>
        <v>201.89
(67.84)
43.00%</v>
      </c>
      <c r="AC12" s="33" t="str">
        <f t="shared" si="25"/>
        <v>265.71
(4.02)
2.55%</v>
      </c>
      <c r="AE12" s="53"/>
      <c r="AF12" s="57">
        <v>44331</v>
      </c>
      <c r="AG12" s="58">
        <f t="shared" si="10"/>
        <v>269.73</v>
      </c>
      <c r="AH12" s="65" t="str">
        <f t="shared" si="11"/>
        <v>157.67
(112.06)
71.07%</v>
      </c>
      <c r="AI12" s="58" t="str">
        <f t="shared" si="12"/>
        <v>159.67
(110.06)
69.80%</v>
      </c>
      <c r="AJ12" s="58" t="str">
        <f t="shared" si="13"/>
        <v>168.16
(101.57)
64.42%</v>
      </c>
      <c r="AK12" s="58" t="str">
        <f t="shared" si="14"/>
        <v>212.09
(57.64)
36.56%</v>
      </c>
      <c r="AL12" s="65" t="str">
        <f t="shared" si="15"/>
        <v>157.78
(111.95)
70.95%</v>
      </c>
      <c r="AM12" s="58" t="str">
        <f t="shared" si="16"/>
        <v>159.7
(110.03)
69.74%</v>
      </c>
      <c r="AN12" s="58" t="str">
        <f t="shared" si="17"/>
        <v>167.16
(102.57)
65.01%</v>
      </c>
      <c r="AO12" s="58" t="str">
        <f t="shared" si="18"/>
        <v>201.89
(67.84)
43.00%</v>
      </c>
      <c r="AP12" s="65" t="str">
        <f t="shared" si="19"/>
        <v>157.71
(112.02)
71.03%</v>
      </c>
      <c r="AQ12" s="58" t="str">
        <f t="shared" si="20"/>
        <v>159.49
(110.24)
69.90%</v>
      </c>
      <c r="AR12" s="58" t="str">
        <f t="shared" si="21"/>
        <v>164.22
(105.51)
66.90%</v>
      </c>
      <c r="AS12" s="58" t="str">
        <f t="shared" si="22"/>
        <v>179.07
(90.66)
57.49%</v>
      </c>
      <c r="AT12" s="53"/>
    </row>
    <row r="13" spans="2:46" ht="30" customHeight="1" thickTop="1" x14ac:dyDescent="0.2">
      <c r="B13" s="87" t="s">
        <v>9</v>
      </c>
      <c r="C13" s="87"/>
      <c r="D13" s="87"/>
      <c r="E13" s="87"/>
      <c r="F13" s="87"/>
      <c r="G13" s="87"/>
      <c r="H13" s="87"/>
      <c r="I13" s="11"/>
      <c r="J13" s="11"/>
      <c r="K13" s="11"/>
      <c r="L13" s="11"/>
      <c r="M13" s="11"/>
      <c r="N13" s="11"/>
      <c r="O13" s="11"/>
      <c r="P13" s="11"/>
      <c r="Q13" s="11"/>
      <c r="R13" s="11"/>
      <c r="S13" s="11"/>
      <c r="T13" s="11"/>
      <c r="U13" s="11"/>
      <c r="V13" s="11"/>
      <c r="W13" s="87" t="s">
        <v>13</v>
      </c>
      <c r="X13" s="87"/>
      <c r="Y13" s="87"/>
      <c r="Z13" s="87"/>
      <c r="AA13" s="87"/>
      <c r="AB13" s="87"/>
      <c r="AC13" s="87"/>
      <c r="AE13" s="53"/>
      <c r="AF13" s="90" t="s">
        <v>24</v>
      </c>
      <c r="AG13" s="90"/>
      <c r="AH13" s="90"/>
      <c r="AI13" s="90"/>
      <c r="AJ13" s="90"/>
      <c r="AK13" s="90"/>
      <c r="AL13" s="90"/>
      <c r="AM13" s="90"/>
      <c r="AN13" s="90"/>
      <c r="AO13" s="90"/>
      <c r="AP13" s="90"/>
      <c r="AQ13" s="90"/>
      <c r="AR13" s="90"/>
      <c r="AS13" s="90"/>
      <c r="AT13" s="53"/>
    </row>
    <row r="14" spans="2:46" x14ac:dyDescent="0.2">
      <c r="B14" s="1"/>
      <c r="C14" s="1"/>
      <c r="D14" s="87" t="s">
        <v>7</v>
      </c>
      <c r="E14" s="87"/>
      <c r="F14" s="87"/>
      <c r="G14" s="87"/>
      <c r="H14" s="87"/>
      <c r="I14" s="1"/>
      <c r="J14" s="1"/>
      <c r="K14" s="1"/>
      <c r="L14" s="1"/>
      <c r="M14" s="1"/>
      <c r="N14" s="1"/>
      <c r="O14" s="1"/>
      <c r="P14" s="1"/>
      <c r="Q14" s="1"/>
      <c r="R14" s="1"/>
      <c r="S14" s="1"/>
      <c r="T14" s="1"/>
      <c r="U14" s="1"/>
      <c r="V14" s="1"/>
      <c r="W14" s="1"/>
      <c r="X14" s="1"/>
      <c r="Y14" s="87" t="s">
        <v>7</v>
      </c>
      <c r="Z14" s="87"/>
      <c r="AA14" s="87"/>
      <c r="AB14" s="87"/>
      <c r="AC14" s="87"/>
      <c r="AE14" s="53"/>
      <c r="AF14" s="53"/>
      <c r="AG14" s="53"/>
      <c r="AH14" s="53"/>
      <c r="AI14" s="53"/>
      <c r="AJ14" s="53"/>
      <c r="AK14" s="53"/>
      <c r="AL14" s="53"/>
      <c r="AM14" s="53"/>
      <c r="AN14" s="53"/>
      <c r="AO14" s="53"/>
      <c r="AP14" s="53"/>
      <c r="AQ14" s="53"/>
      <c r="AR14" s="53"/>
      <c r="AS14" s="53"/>
      <c r="AT14" s="53"/>
    </row>
    <row r="15" spans="2:46" x14ac:dyDescent="0.2">
      <c r="B15" s="2" t="s">
        <v>1</v>
      </c>
      <c r="C15" s="3" t="s">
        <v>10</v>
      </c>
      <c r="D15" s="4" t="s">
        <v>2</v>
      </c>
      <c r="E15" s="4" t="s">
        <v>3</v>
      </c>
      <c r="F15" s="4" t="s">
        <v>4</v>
      </c>
      <c r="G15" s="4" t="s">
        <v>5</v>
      </c>
      <c r="H15" s="4" t="s">
        <v>6</v>
      </c>
      <c r="I15" s="1"/>
      <c r="J15" s="1"/>
      <c r="K15" s="1"/>
      <c r="L15" s="1"/>
      <c r="M15" s="1"/>
      <c r="N15" s="1"/>
      <c r="O15" s="1"/>
      <c r="P15" s="1"/>
      <c r="Q15" s="1"/>
      <c r="R15" s="1"/>
      <c r="S15" s="1"/>
      <c r="T15" s="1"/>
      <c r="U15" s="1"/>
      <c r="V15" s="1"/>
      <c r="W15" s="2" t="s">
        <v>1</v>
      </c>
      <c r="X15" s="3" t="s">
        <v>10</v>
      </c>
      <c r="Y15" s="4" t="s">
        <v>2</v>
      </c>
      <c r="Z15" s="4" t="s">
        <v>3</v>
      </c>
      <c r="AA15" s="4" t="s">
        <v>4</v>
      </c>
      <c r="AB15" s="4" t="s">
        <v>5</v>
      </c>
      <c r="AC15" s="4" t="s">
        <v>6</v>
      </c>
      <c r="AE15" s="53"/>
      <c r="AF15" s="53"/>
      <c r="AG15" s="53"/>
      <c r="AH15" s="53"/>
      <c r="AI15" s="53"/>
      <c r="AJ15" s="53"/>
      <c r="AK15" s="53"/>
      <c r="AL15" s="53"/>
      <c r="AM15" s="53"/>
      <c r="AN15" s="53"/>
      <c r="AO15" s="53"/>
      <c r="AP15" s="53"/>
      <c r="AQ15" s="53"/>
      <c r="AR15" s="53"/>
      <c r="AS15" s="53"/>
      <c r="AT15" s="53"/>
    </row>
    <row r="16" spans="2:46" ht="42" x14ac:dyDescent="0.2">
      <c r="B16" s="5">
        <v>44256</v>
      </c>
      <c r="C16" s="6">
        <v>156.69</v>
      </c>
      <c r="D16" s="6">
        <v>156.69</v>
      </c>
      <c r="E16" s="7" t="s">
        <v>0</v>
      </c>
      <c r="F16" s="7" t="s">
        <v>0</v>
      </c>
      <c r="G16" s="7" t="s">
        <v>0</v>
      </c>
      <c r="H16" s="7" t="s">
        <v>0</v>
      </c>
      <c r="I16" s="1"/>
      <c r="J16" s="6">
        <f>$C16-D16</f>
        <v>0</v>
      </c>
      <c r="K16" s="6"/>
      <c r="L16" s="6"/>
      <c r="M16" s="6"/>
      <c r="N16" s="6"/>
      <c r="O16" s="1"/>
      <c r="P16" s="15">
        <f>J16/$D16</f>
        <v>0</v>
      </c>
      <c r="Q16" s="15"/>
      <c r="R16" s="15"/>
      <c r="S16" s="15"/>
      <c r="T16" s="15"/>
      <c r="U16" s="1"/>
      <c r="V16" s="1"/>
      <c r="W16" s="31">
        <v>44256</v>
      </c>
      <c r="X16" s="32">
        <f>C16</f>
        <v>156.69</v>
      </c>
      <c r="Y16" s="33" t="str">
        <f>D16 &amp; CHAR(10) &amp; "(" &amp; FIXED(J16, 2) &amp; ")" &amp; CHAR(10) &amp; FIXED(P16*100,2) &amp; "%"</f>
        <v>156.69
(0.00)
0.00%</v>
      </c>
      <c r="Z16" s="33" t="s">
        <v>0</v>
      </c>
      <c r="AA16" s="33" t="s">
        <v>0</v>
      </c>
      <c r="AB16" s="33" t="s">
        <v>0</v>
      </c>
      <c r="AC16" s="33" t="s">
        <v>0</v>
      </c>
    </row>
    <row r="17" spans="2:29" ht="42" x14ac:dyDescent="0.2">
      <c r="B17" s="8">
        <v>44270</v>
      </c>
      <c r="C17" s="9">
        <v>158.30000000000001</v>
      </c>
      <c r="D17" s="9">
        <v>157.11000000000001</v>
      </c>
      <c r="E17" s="9">
        <v>158.30000000000001</v>
      </c>
      <c r="F17" s="10" t="s">
        <v>0</v>
      </c>
      <c r="G17" s="10" t="s">
        <v>0</v>
      </c>
      <c r="H17" s="10" t="s">
        <v>0</v>
      </c>
      <c r="I17" s="1"/>
      <c r="J17" s="6">
        <f t="shared" ref="J17:J21" si="26">$C17-D17</f>
        <v>1.1899999999999977</v>
      </c>
      <c r="K17" s="6">
        <f t="shared" ref="K17:N21" si="27">$C17-E17</f>
        <v>0</v>
      </c>
      <c r="L17" s="6"/>
      <c r="M17" s="6"/>
      <c r="N17" s="6"/>
      <c r="O17" s="1"/>
      <c r="P17" s="15">
        <f t="shared" ref="P17:P21" si="28">J17/$D17</f>
        <v>7.5743109922983744E-3</v>
      </c>
      <c r="Q17" s="15">
        <f t="shared" ref="Q17:T21" si="29">K17/$D17</f>
        <v>0</v>
      </c>
      <c r="R17" s="15"/>
      <c r="S17" s="15"/>
      <c r="T17" s="15"/>
      <c r="U17" s="1"/>
      <c r="V17" s="1"/>
      <c r="W17" s="34">
        <v>44270</v>
      </c>
      <c r="X17" s="35">
        <f t="shared" ref="X17:X21" si="30">C17</f>
        <v>158.30000000000001</v>
      </c>
      <c r="Y17" s="33" t="str">
        <f t="shared" ref="Y17:Y21" si="31">D17 &amp; CHAR(10) &amp; "(" &amp; FIXED(J17, 2) &amp; ")" &amp; CHAR(10) &amp; FIXED(P17*100,2) &amp; "%"</f>
        <v>157.11
(1.19)
0.76%</v>
      </c>
      <c r="Z17" s="33" t="str">
        <f t="shared" ref="Z17:AC21" si="32">E17 &amp; CHAR(10) &amp; "(" &amp; FIXED(K17, 2) &amp; ")" &amp; CHAR(10) &amp; FIXED(Q17*100,2) &amp; "%"</f>
        <v>158.3
(0.00)
0.00%</v>
      </c>
      <c r="AA17" s="33" t="s">
        <v>0</v>
      </c>
      <c r="AB17" s="33" t="s">
        <v>0</v>
      </c>
      <c r="AC17" s="33" t="s">
        <v>0</v>
      </c>
    </row>
    <row r="18" spans="2:29" ht="42" x14ac:dyDescent="0.2">
      <c r="B18" s="5">
        <v>44285</v>
      </c>
      <c r="C18" s="6">
        <v>161.91</v>
      </c>
      <c r="D18" s="6">
        <v>157.28</v>
      </c>
      <c r="E18" s="6">
        <v>158.66999999999999</v>
      </c>
      <c r="F18" s="6">
        <v>161.91</v>
      </c>
      <c r="G18" s="7" t="s">
        <v>0</v>
      </c>
      <c r="H18" s="7" t="s">
        <v>0</v>
      </c>
      <c r="I18" s="1"/>
      <c r="J18" s="6">
        <f t="shared" si="26"/>
        <v>4.6299999999999955</v>
      </c>
      <c r="K18" s="6">
        <f t="shared" si="27"/>
        <v>3.2400000000000091</v>
      </c>
      <c r="L18" s="6">
        <f t="shared" si="27"/>
        <v>0</v>
      </c>
      <c r="M18" s="6"/>
      <c r="N18" s="6"/>
      <c r="O18" s="1"/>
      <c r="P18" s="15">
        <f t="shared" si="28"/>
        <v>2.9437945066124082E-2</v>
      </c>
      <c r="Q18" s="15">
        <f t="shared" si="29"/>
        <v>2.0600203458799652E-2</v>
      </c>
      <c r="R18" s="15">
        <f t="shared" si="29"/>
        <v>0</v>
      </c>
      <c r="S18" s="15"/>
      <c r="T18" s="15"/>
      <c r="U18" s="1"/>
      <c r="V18" s="1"/>
      <c r="W18" s="31">
        <v>44285</v>
      </c>
      <c r="X18" s="32">
        <f t="shared" si="30"/>
        <v>161.91</v>
      </c>
      <c r="Y18" s="33" t="str">
        <f t="shared" si="31"/>
        <v>157.28
(4.63)
2.94%</v>
      </c>
      <c r="Z18" s="33" t="str">
        <f t="shared" si="32"/>
        <v>158.67
(3.24)
2.06%</v>
      </c>
      <c r="AA18" s="33" t="str">
        <f t="shared" si="32"/>
        <v>161.91
(0.00)
0.00%</v>
      </c>
      <c r="AB18" s="33" t="s">
        <v>0</v>
      </c>
      <c r="AC18" s="33" t="s">
        <v>0</v>
      </c>
    </row>
    <row r="19" spans="2:29" ht="42" x14ac:dyDescent="0.2">
      <c r="B19" s="8">
        <v>44301</v>
      </c>
      <c r="C19" s="9">
        <v>173.75</v>
      </c>
      <c r="D19" s="9">
        <v>157.44</v>
      </c>
      <c r="E19" s="9">
        <v>159.02000000000001</v>
      </c>
      <c r="F19" s="9">
        <v>163.79</v>
      </c>
      <c r="G19" s="9">
        <v>173.75</v>
      </c>
      <c r="H19" s="10" t="s">
        <v>0</v>
      </c>
      <c r="I19" s="1"/>
      <c r="J19" s="6">
        <f t="shared" si="26"/>
        <v>16.310000000000002</v>
      </c>
      <c r="K19" s="6">
        <f t="shared" si="27"/>
        <v>14.72999999999999</v>
      </c>
      <c r="L19" s="6">
        <f t="shared" si="27"/>
        <v>9.960000000000008</v>
      </c>
      <c r="M19" s="6">
        <f t="shared" si="27"/>
        <v>0</v>
      </c>
      <c r="N19" s="6"/>
      <c r="O19" s="1"/>
      <c r="P19" s="15">
        <f t="shared" si="28"/>
        <v>0.10359502032520326</v>
      </c>
      <c r="Q19" s="15">
        <f t="shared" si="29"/>
        <v>9.3559451219512133E-2</v>
      </c>
      <c r="R19" s="15">
        <f t="shared" si="29"/>
        <v>6.3262195121951276E-2</v>
      </c>
      <c r="S19" s="15">
        <f t="shared" si="29"/>
        <v>0</v>
      </c>
      <c r="T19" s="15"/>
      <c r="U19" s="1"/>
      <c r="V19" s="1"/>
      <c r="W19" s="34">
        <v>44301</v>
      </c>
      <c r="X19" s="35">
        <f t="shared" si="30"/>
        <v>173.75</v>
      </c>
      <c r="Y19" s="33" t="str">
        <f t="shared" si="31"/>
        <v>157.44
(16.31)
10.36%</v>
      </c>
      <c r="Z19" s="33" t="str">
        <f t="shared" si="32"/>
        <v>159.02
(14.73)
9.36%</v>
      </c>
      <c r="AA19" s="33" t="str">
        <f t="shared" si="32"/>
        <v>163.79
(9.96)
6.33%</v>
      </c>
      <c r="AB19" s="33" t="str">
        <f t="shared" si="32"/>
        <v>173.75
(0.00)
0.00%</v>
      </c>
      <c r="AC19" s="33" t="s">
        <v>0</v>
      </c>
    </row>
    <row r="20" spans="2:29" ht="42" x14ac:dyDescent="0.2">
      <c r="B20" s="5">
        <v>44316</v>
      </c>
      <c r="C20" s="6">
        <v>211.25</v>
      </c>
      <c r="D20" s="6">
        <v>157.55000000000001</v>
      </c>
      <c r="E20" s="6">
        <v>159.33000000000001</v>
      </c>
      <c r="F20" s="6">
        <v>165.76</v>
      </c>
      <c r="G20" s="6">
        <v>188.89</v>
      </c>
      <c r="H20" s="6">
        <v>211.25</v>
      </c>
      <c r="I20" s="1"/>
      <c r="J20" s="6">
        <f t="shared" si="26"/>
        <v>53.699999999999989</v>
      </c>
      <c r="K20" s="6">
        <f t="shared" si="27"/>
        <v>51.919999999999987</v>
      </c>
      <c r="L20" s="6">
        <f t="shared" si="27"/>
        <v>45.490000000000009</v>
      </c>
      <c r="M20" s="6">
        <f t="shared" si="27"/>
        <v>22.360000000000014</v>
      </c>
      <c r="N20" s="6">
        <f t="shared" si="27"/>
        <v>0</v>
      </c>
      <c r="O20" s="1"/>
      <c r="P20" s="15">
        <f t="shared" si="28"/>
        <v>0.34084417645191994</v>
      </c>
      <c r="Q20" s="15">
        <f t="shared" si="29"/>
        <v>0.3295461758172008</v>
      </c>
      <c r="R20" s="15">
        <f t="shared" si="29"/>
        <v>0.28873373532211999</v>
      </c>
      <c r="S20" s="15">
        <f t="shared" si="29"/>
        <v>0.14192319898444947</v>
      </c>
      <c r="T20" s="15">
        <f t="shared" si="29"/>
        <v>0</v>
      </c>
      <c r="U20" s="1"/>
      <c r="V20" s="1"/>
      <c r="W20" s="31">
        <v>44316</v>
      </c>
      <c r="X20" s="32">
        <f t="shared" si="30"/>
        <v>211.25</v>
      </c>
      <c r="Y20" s="33" t="str">
        <f t="shared" si="31"/>
        <v>157.55
(53.70)
34.08%</v>
      </c>
      <c r="Z20" s="33" t="str">
        <f t="shared" si="32"/>
        <v>159.33
(51.92)
32.95%</v>
      </c>
      <c r="AA20" s="33" t="str">
        <f t="shared" si="32"/>
        <v>165.76
(45.49)
28.87%</v>
      </c>
      <c r="AB20" s="33" t="str">
        <f t="shared" si="32"/>
        <v>188.89
(22.36)
14.19%</v>
      </c>
      <c r="AC20" s="33" t="str">
        <f t="shared" si="32"/>
        <v>211.25
(0.00)
0.00%</v>
      </c>
    </row>
    <row r="21" spans="2:29" ht="42" x14ac:dyDescent="0.2">
      <c r="B21" s="8">
        <v>44331</v>
      </c>
      <c r="C21" s="9">
        <v>269.73</v>
      </c>
      <c r="D21" s="9">
        <v>157.66999999999999</v>
      </c>
      <c r="E21" s="9">
        <v>159.66999999999999</v>
      </c>
      <c r="F21" s="9">
        <v>168.16</v>
      </c>
      <c r="G21" s="9">
        <v>212.09</v>
      </c>
      <c r="H21" s="9">
        <v>290.94</v>
      </c>
      <c r="I21" s="1"/>
      <c r="J21" s="6">
        <f t="shared" si="26"/>
        <v>112.06000000000003</v>
      </c>
      <c r="K21" s="6">
        <f t="shared" si="27"/>
        <v>110.06000000000003</v>
      </c>
      <c r="L21" s="6">
        <f t="shared" si="27"/>
        <v>101.57000000000002</v>
      </c>
      <c r="M21" s="6">
        <f t="shared" si="27"/>
        <v>57.640000000000015</v>
      </c>
      <c r="N21" s="6">
        <f t="shared" si="27"/>
        <v>-21.20999999999998</v>
      </c>
      <c r="O21" s="1"/>
      <c r="P21" s="15">
        <f t="shared" si="28"/>
        <v>0.71072493181962348</v>
      </c>
      <c r="Q21" s="15">
        <f t="shared" si="29"/>
        <v>0.69804021056637311</v>
      </c>
      <c r="R21" s="15">
        <f t="shared" si="29"/>
        <v>0.64419356884632484</v>
      </c>
      <c r="S21" s="15">
        <f t="shared" si="29"/>
        <v>0.3655736665186784</v>
      </c>
      <c r="T21" s="15">
        <f t="shared" si="29"/>
        <v>-0.134521468890721</v>
      </c>
      <c r="U21" s="1"/>
      <c r="V21" s="1"/>
      <c r="W21" s="40">
        <v>44331</v>
      </c>
      <c r="X21" s="41">
        <f t="shared" si="30"/>
        <v>269.73</v>
      </c>
      <c r="Y21" s="33" t="str">
        <f t="shared" si="31"/>
        <v>157.67
(112.06)
71.07%</v>
      </c>
      <c r="Z21" s="33" t="str">
        <f t="shared" si="32"/>
        <v>159.67
(110.06)
69.80%</v>
      </c>
      <c r="AA21" s="33" t="str">
        <f t="shared" si="32"/>
        <v>168.16
(101.57)
64.42%</v>
      </c>
      <c r="AB21" s="33" t="str">
        <f t="shared" si="32"/>
        <v>212.09
(57.64)
36.56%</v>
      </c>
      <c r="AC21" s="33" t="str">
        <f t="shared" si="32"/>
        <v>290.94
(-21.21)
-13.45%</v>
      </c>
    </row>
    <row r="22" spans="2:29" x14ac:dyDescent="0.2">
      <c r="B22" s="87" t="s">
        <v>17</v>
      </c>
      <c r="C22" s="87"/>
      <c r="D22" s="87"/>
      <c r="E22" s="87"/>
      <c r="F22" s="87"/>
      <c r="G22" s="87"/>
      <c r="H22" s="87"/>
      <c r="W22" s="87" t="s">
        <v>14</v>
      </c>
      <c r="X22" s="87"/>
      <c r="Y22" s="87"/>
      <c r="Z22" s="87"/>
      <c r="AA22" s="87"/>
      <c r="AB22" s="87"/>
      <c r="AC22" s="87"/>
    </row>
    <row r="23" spans="2:29" x14ac:dyDescent="0.2">
      <c r="B23" s="1"/>
      <c r="C23" s="1"/>
      <c r="D23" s="87" t="s">
        <v>7</v>
      </c>
      <c r="E23" s="87"/>
      <c r="F23" s="87"/>
      <c r="G23" s="87"/>
      <c r="H23" s="87"/>
      <c r="W23" s="1"/>
      <c r="X23" s="1"/>
      <c r="Y23" s="87" t="s">
        <v>7</v>
      </c>
      <c r="Z23" s="87"/>
      <c r="AA23" s="87"/>
      <c r="AB23" s="87"/>
      <c r="AC23" s="87"/>
    </row>
    <row r="24" spans="2:29" x14ac:dyDescent="0.2">
      <c r="B24" s="2" t="s">
        <v>1</v>
      </c>
      <c r="C24" s="3" t="s">
        <v>10</v>
      </c>
      <c r="D24" s="4" t="s">
        <v>2</v>
      </c>
      <c r="E24" s="4" t="s">
        <v>3</v>
      </c>
      <c r="F24" s="4" t="s">
        <v>4</v>
      </c>
      <c r="G24" s="4" t="s">
        <v>5</v>
      </c>
      <c r="H24" s="4" t="s">
        <v>6</v>
      </c>
      <c r="W24" s="2" t="s">
        <v>1</v>
      </c>
      <c r="X24" s="3" t="s">
        <v>10</v>
      </c>
      <c r="Y24" s="4" t="s">
        <v>2</v>
      </c>
      <c r="Z24" s="4" t="s">
        <v>3</v>
      </c>
      <c r="AA24" s="4" t="s">
        <v>4</v>
      </c>
      <c r="AB24" s="4" t="s">
        <v>5</v>
      </c>
      <c r="AC24" s="4" t="s">
        <v>6</v>
      </c>
    </row>
    <row r="25" spans="2:29" ht="42" x14ac:dyDescent="0.2">
      <c r="B25" s="5">
        <v>44256</v>
      </c>
      <c r="C25" s="6">
        <v>156.69</v>
      </c>
      <c r="D25" s="6">
        <v>156.69</v>
      </c>
      <c r="E25" s="7" t="s">
        <v>0</v>
      </c>
      <c r="F25" s="7" t="s">
        <v>0</v>
      </c>
      <c r="G25" s="7" t="s">
        <v>0</v>
      </c>
      <c r="H25" s="7" t="s">
        <v>0</v>
      </c>
      <c r="J25" s="6">
        <f>$C25-D25</f>
        <v>0</v>
      </c>
      <c r="K25" s="6"/>
      <c r="L25" s="6"/>
      <c r="M25" s="6"/>
      <c r="N25" s="6"/>
      <c r="O25" s="1"/>
      <c r="P25" s="15">
        <f>J25/$D25</f>
        <v>0</v>
      </c>
      <c r="Q25" s="15"/>
      <c r="R25" s="15"/>
      <c r="S25" s="15"/>
      <c r="T25" s="15"/>
      <c r="W25" s="31">
        <v>44256</v>
      </c>
      <c r="X25" s="32">
        <f>C25</f>
        <v>156.69</v>
      </c>
      <c r="Y25" s="33" t="str">
        <f>D25 &amp; CHAR(10) &amp; "(" &amp; FIXED(J25, 2) &amp; ")" &amp; CHAR(10) &amp; FIXED(P25*100,2) &amp; "%"</f>
        <v>156.69
(0.00)
0.00%</v>
      </c>
      <c r="Z25" s="33" t="s">
        <v>0</v>
      </c>
      <c r="AA25" s="33" t="s">
        <v>0</v>
      </c>
      <c r="AB25" s="33" t="s">
        <v>0</v>
      </c>
      <c r="AC25" s="33" t="s">
        <v>0</v>
      </c>
    </row>
    <row r="26" spans="2:29" ht="42" x14ac:dyDescent="0.2">
      <c r="B26" s="8">
        <v>44270</v>
      </c>
      <c r="C26" s="9">
        <v>158.30000000000001</v>
      </c>
      <c r="D26" s="9">
        <v>157.16999999999999</v>
      </c>
      <c r="E26" s="9">
        <v>158.30000000000001</v>
      </c>
      <c r="F26" s="10" t="s">
        <v>0</v>
      </c>
      <c r="G26" s="10" t="s">
        <v>0</v>
      </c>
      <c r="H26" s="10" t="s">
        <v>0</v>
      </c>
      <c r="J26" s="6">
        <f t="shared" ref="J26:J30" si="33">$C26-D26</f>
        <v>1.1300000000000239</v>
      </c>
      <c r="K26" s="6">
        <f t="shared" ref="K26:N30" si="34">$C26-E26</f>
        <v>0</v>
      </c>
      <c r="L26" s="6"/>
      <c r="M26" s="6"/>
      <c r="N26" s="6"/>
      <c r="O26" s="1"/>
      <c r="P26" s="15">
        <f t="shared" ref="P26:P30" si="35">J26/$D26</f>
        <v>7.1896672392951829E-3</v>
      </c>
      <c r="Q26" s="15">
        <f t="shared" ref="Q26:Q30" si="36">K26/$D26</f>
        <v>0</v>
      </c>
      <c r="R26" s="15"/>
      <c r="S26" s="15"/>
      <c r="T26" s="15"/>
      <c r="W26" s="34">
        <v>44270</v>
      </c>
      <c r="X26" s="35">
        <f t="shared" ref="X26:X30" si="37">C26</f>
        <v>158.30000000000001</v>
      </c>
      <c r="Y26" s="33" t="str">
        <f t="shared" ref="Y26:Y30" si="38">D26 &amp; CHAR(10) &amp; "(" &amp; FIXED(J26, 2) &amp; ")" &amp; CHAR(10) &amp; FIXED(P26*100,2) &amp; "%"</f>
        <v>157.17
(1.13)
0.72%</v>
      </c>
      <c r="Z26" s="33" t="str">
        <f t="shared" ref="Z26:AC30" si="39">E26 &amp; CHAR(10) &amp; "(" &amp; FIXED(K26, 2) &amp; ")" &amp; CHAR(10) &amp; FIXED(Q26*100,2) &amp; "%"</f>
        <v>158.3
(0.00)
0.00%</v>
      </c>
      <c r="AA26" s="33" t="s">
        <v>0</v>
      </c>
      <c r="AB26" s="33" t="s">
        <v>0</v>
      </c>
      <c r="AC26" s="33" t="s">
        <v>0</v>
      </c>
    </row>
    <row r="27" spans="2:29" ht="42" x14ac:dyDescent="0.2">
      <c r="B27" s="5">
        <v>44285</v>
      </c>
      <c r="C27" s="6">
        <v>161.91</v>
      </c>
      <c r="D27" s="6">
        <v>157.53</v>
      </c>
      <c r="E27" s="6">
        <v>159.07</v>
      </c>
      <c r="F27" s="6">
        <v>161.91</v>
      </c>
      <c r="G27" s="7" t="s">
        <v>0</v>
      </c>
      <c r="H27" s="7" t="s">
        <v>0</v>
      </c>
      <c r="J27" s="6">
        <f t="shared" si="33"/>
        <v>4.3799999999999955</v>
      </c>
      <c r="K27" s="6">
        <f t="shared" si="34"/>
        <v>2.8400000000000034</v>
      </c>
      <c r="L27" s="6">
        <f t="shared" si="34"/>
        <v>0</v>
      </c>
      <c r="M27" s="6"/>
      <c r="N27" s="6"/>
      <c r="O27" s="1"/>
      <c r="P27" s="15">
        <f t="shared" si="35"/>
        <v>2.7804227766139753E-2</v>
      </c>
      <c r="Q27" s="15">
        <f t="shared" si="36"/>
        <v>1.8028312067542712E-2</v>
      </c>
      <c r="R27" s="15">
        <f t="shared" ref="R27:R30" si="40">L27/$D27</f>
        <v>0</v>
      </c>
      <c r="S27" s="15"/>
      <c r="T27" s="15"/>
      <c r="W27" s="31">
        <v>44285</v>
      </c>
      <c r="X27" s="32">
        <f t="shared" si="37"/>
        <v>161.91</v>
      </c>
      <c r="Y27" s="33" t="str">
        <f t="shared" si="38"/>
        <v>157.53
(4.38)
2.78%</v>
      </c>
      <c r="Z27" s="33" t="str">
        <f t="shared" si="39"/>
        <v>159.07
(2.84)
1.80%</v>
      </c>
      <c r="AA27" s="33" t="str">
        <f t="shared" si="39"/>
        <v>161.91
(0.00)
0.00%</v>
      </c>
      <c r="AB27" s="33" t="s">
        <v>0</v>
      </c>
      <c r="AC27" s="33" t="s">
        <v>0</v>
      </c>
    </row>
    <row r="28" spans="2:29" ht="42" x14ac:dyDescent="0.2">
      <c r="B28" s="8">
        <v>44301</v>
      </c>
      <c r="C28" s="9">
        <v>173.75</v>
      </c>
      <c r="D28" s="9">
        <v>157.66999999999999</v>
      </c>
      <c r="E28" s="9">
        <v>159.38999999999999</v>
      </c>
      <c r="F28" s="9">
        <v>163.58000000000001</v>
      </c>
      <c r="G28" s="9">
        <v>173.75</v>
      </c>
      <c r="H28" s="10" t="s">
        <v>0</v>
      </c>
      <c r="J28" s="6">
        <f t="shared" si="33"/>
        <v>16.080000000000013</v>
      </c>
      <c r="K28" s="6">
        <f t="shared" si="34"/>
        <v>14.360000000000014</v>
      </c>
      <c r="L28" s="6">
        <f t="shared" si="34"/>
        <v>10.169999999999987</v>
      </c>
      <c r="M28" s="6">
        <f t="shared" si="34"/>
        <v>0</v>
      </c>
      <c r="N28" s="6"/>
      <c r="O28" s="1"/>
      <c r="P28" s="15">
        <f t="shared" si="35"/>
        <v>0.10198515887613378</v>
      </c>
      <c r="Q28" s="15">
        <f t="shared" si="36"/>
        <v>9.1076298598338393E-2</v>
      </c>
      <c r="R28" s="15">
        <f t="shared" si="40"/>
        <v>6.4501807572778513E-2</v>
      </c>
      <c r="S28" s="15">
        <f t="shared" ref="S28:S30" si="41">M28/$D28</f>
        <v>0</v>
      </c>
      <c r="T28" s="15"/>
      <c r="W28" s="34">
        <v>44301</v>
      </c>
      <c r="X28" s="35">
        <f t="shared" si="37"/>
        <v>173.75</v>
      </c>
      <c r="Y28" s="33" t="str">
        <f t="shared" si="38"/>
        <v>157.67
(16.08)
10.20%</v>
      </c>
      <c r="Z28" s="33" t="str">
        <f t="shared" si="39"/>
        <v>159.39
(14.36)
9.11%</v>
      </c>
      <c r="AA28" s="33" t="str">
        <f t="shared" si="39"/>
        <v>163.58
(10.17)
6.45%</v>
      </c>
      <c r="AB28" s="33" t="str">
        <f t="shared" si="39"/>
        <v>173.75
(0.00)
0.00%</v>
      </c>
      <c r="AC28" s="33" t="s">
        <v>0</v>
      </c>
    </row>
    <row r="29" spans="2:29" ht="42" x14ac:dyDescent="0.2">
      <c r="B29" s="5">
        <v>44316</v>
      </c>
      <c r="C29" s="6">
        <v>211.25</v>
      </c>
      <c r="D29" s="6">
        <v>157.69999999999999</v>
      </c>
      <c r="E29" s="6">
        <v>159.44999999999999</v>
      </c>
      <c r="F29" s="6">
        <v>163.95</v>
      </c>
      <c r="G29" s="6">
        <v>176.51</v>
      </c>
      <c r="H29" s="6">
        <v>211.25</v>
      </c>
      <c r="J29" s="6">
        <f t="shared" si="33"/>
        <v>53.550000000000011</v>
      </c>
      <c r="K29" s="6">
        <f t="shared" si="34"/>
        <v>51.800000000000011</v>
      </c>
      <c r="L29" s="6">
        <f t="shared" si="34"/>
        <v>47.300000000000011</v>
      </c>
      <c r="M29" s="6">
        <f t="shared" si="34"/>
        <v>34.740000000000009</v>
      </c>
      <c r="N29" s="6">
        <f t="shared" si="34"/>
        <v>0</v>
      </c>
      <c r="O29" s="1"/>
      <c r="P29" s="15">
        <f t="shared" si="35"/>
        <v>0.33956880152187707</v>
      </c>
      <c r="Q29" s="15">
        <f t="shared" si="36"/>
        <v>0.32847178186429937</v>
      </c>
      <c r="R29" s="15">
        <f t="shared" si="40"/>
        <v>0.29993658845909965</v>
      </c>
      <c r="S29" s="15">
        <f t="shared" si="41"/>
        <v>0.22029169308814212</v>
      </c>
      <c r="T29" s="15">
        <f t="shared" ref="T29:T30" si="42">N29/$D29</f>
        <v>0</v>
      </c>
      <c r="W29" s="31">
        <v>44316</v>
      </c>
      <c r="X29" s="32">
        <f t="shared" si="37"/>
        <v>211.25</v>
      </c>
      <c r="Y29" s="33" t="str">
        <f t="shared" si="38"/>
        <v>157.7
(53.55)
33.96%</v>
      </c>
      <c r="Z29" s="33" t="str">
        <f t="shared" si="39"/>
        <v>159.45
(51.80)
32.85%</v>
      </c>
      <c r="AA29" s="33" t="str">
        <f t="shared" si="39"/>
        <v>163.95
(47.30)
29.99%</v>
      </c>
      <c r="AB29" s="33" t="str">
        <f t="shared" si="39"/>
        <v>176.51
(34.74)
22.03%</v>
      </c>
      <c r="AC29" s="33" t="str">
        <f t="shared" si="39"/>
        <v>211.25
(0.00)
0.00%</v>
      </c>
    </row>
    <row r="30" spans="2:29" ht="43" thickBot="1" x14ac:dyDescent="0.25">
      <c r="B30" s="8">
        <v>44331</v>
      </c>
      <c r="C30" s="9">
        <v>269.73</v>
      </c>
      <c r="D30" s="9">
        <v>157.71</v>
      </c>
      <c r="E30" s="9">
        <v>159.49</v>
      </c>
      <c r="F30" s="9">
        <v>164.22</v>
      </c>
      <c r="G30" s="9">
        <v>179.07</v>
      </c>
      <c r="H30" s="9">
        <v>220.11</v>
      </c>
      <c r="J30" s="6">
        <f t="shared" si="33"/>
        <v>112.02000000000001</v>
      </c>
      <c r="K30" s="6">
        <f t="shared" si="34"/>
        <v>110.24000000000001</v>
      </c>
      <c r="L30" s="6">
        <f t="shared" si="34"/>
        <v>105.51000000000002</v>
      </c>
      <c r="M30" s="6">
        <f t="shared" si="34"/>
        <v>90.660000000000025</v>
      </c>
      <c r="N30" s="6">
        <f t="shared" si="34"/>
        <v>49.620000000000005</v>
      </c>
      <c r="O30" s="1"/>
      <c r="P30" s="15">
        <f t="shared" si="35"/>
        <v>0.71029104051740544</v>
      </c>
      <c r="Q30" s="15">
        <f t="shared" si="36"/>
        <v>0.69900450193392938</v>
      </c>
      <c r="R30" s="15">
        <f t="shared" si="40"/>
        <v>0.66901274491154661</v>
      </c>
      <c r="S30" s="15">
        <f t="shared" si="41"/>
        <v>0.57485257751569352</v>
      </c>
      <c r="T30" s="15">
        <f t="shared" si="42"/>
        <v>0.31462811489442649</v>
      </c>
      <c r="W30" s="38">
        <v>44331</v>
      </c>
      <c r="X30" s="39">
        <f t="shared" si="37"/>
        <v>269.73</v>
      </c>
      <c r="Y30" s="33" t="str">
        <f t="shared" si="38"/>
        <v>157.71
(112.02)
71.03%</v>
      </c>
      <c r="Z30" s="33" t="str">
        <f t="shared" si="39"/>
        <v>159.49
(110.24)
69.90%</v>
      </c>
      <c r="AA30" s="33" t="str">
        <f t="shared" si="39"/>
        <v>164.22
(105.51)
66.90%</v>
      </c>
      <c r="AB30" s="33" t="str">
        <f t="shared" si="39"/>
        <v>179.07
(90.66)
57.49%</v>
      </c>
      <c r="AC30" s="33" t="str">
        <f t="shared" si="39"/>
        <v>220.11
(49.62)
31.46%</v>
      </c>
    </row>
    <row r="31" spans="2:29" ht="17" thickTop="1" x14ac:dyDescent="0.2"/>
  </sheetData>
  <mergeCells count="19">
    <mergeCell ref="AP5:AS5"/>
    <mergeCell ref="AF4:AS4"/>
    <mergeCell ref="AF13:AS13"/>
    <mergeCell ref="AH5:AK5"/>
    <mergeCell ref="AL5:AO5"/>
    <mergeCell ref="D23:H23"/>
    <mergeCell ref="W22:AC22"/>
    <mergeCell ref="Y23:AC23"/>
    <mergeCell ref="B3:H3"/>
    <mergeCell ref="W3:AC3"/>
    <mergeCell ref="B4:H4"/>
    <mergeCell ref="W4:AC4"/>
    <mergeCell ref="D5:H5"/>
    <mergeCell ref="Y5:AC5"/>
    <mergeCell ref="B13:H13"/>
    <mergeCell ref="W13:AC13"/>
    <mergeCell ref="D14:H14"/>
    <mergeCell ref="Y14:AC14"/>
    <mergeCell ref="B22:H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F5461-E19E-644C-9379-AB0909192BB2}">
  <dimension ref="B3:AS31"/>
  <sheetViews>
    <sheetView topLeftCell="Y1" workbookViewId="0">
      <selection activeCell="AF4" sqref="AF4:AS13"/>
    </sheetView>
  </sheetViews>
  <sheetFormatPr baseColWidth="10" defaultRowHeight="16" x14ac:dyDescent="0.2"/>
  <cols>
    <col min="32" max="32" width="7.1640625" bestFit="1" customWidth="1"/>
    <col min="33" max="33" width="8.6640625" bestFit="1" customWidth="1"/>
  </cols>
  <sheetData>
    <row r="3" spans="2:45" x14ac:dyDescent="0.2">
      <c r="B3" s="86" t="s">
        <v>18</v>
      </c>
      <c r="C3" s="86"/>
      <c r="D3" s="86"/>
      <c r="E3" s="86"/>
      <c r="F3" s="86"/>
      <c r="G3" s="86"/>
      <c r="H3" s="86"/>
      <c r="I3" s="1"/>
      <c r="J3" s="1"/>
      <c r="K3" s="1"/>
      <c r="L3" s="1"/>
      <c r="M3" s="1"/>
      <c r="N3" s="1"/>
      <c r="O3" s="1"/>
      <c r="P3" s="1"/>
      <c r="Q3" s="1"/>
      <c r="R3" s="1"/>
      <c r="S3" s="1"/>
      <c r="T3" s="1"/>
      <c r="U3" s="1"/>
      <c r="V3" s="1"/>
      <c r="W3" s="86" t="s">
        <v>18</v>
      </c>
      <c r="X3" s="86"/>
      <c r="Y3" s="86"/>
      <c r="Z3" s="86"/>
      <c r="AA3" s="86"/>
      <c r="AB3" s="86"/>
      <c r="AC3" s="86"/>
    </row>
    <row r="4" spans="2:45" x14ac:dyDescent="0.2">
      <c r="B4" s="88" t="s">
        <v>8</v>
      </c>
      <c r="C4" s="89"/>
      <c r="D4" s="89"/>
      <c r="E4" s="89"/>
      <c r="F4" s="89"/>
      <c r="G4" s="89"/>
      <c r="H4" s="89"/>
      <c r="I4" s="1"/>
      <c r="J4" s="1"/>
      <c r="K4" s="1"/>
      <c r="L4" s="1"/>
      <c r="M4" s="1"/>
      <c r="N4" s="1"/>
      <c r="O4" s="1"/>
      <c r="P4" s="1"/>
      <c r="Q4" s="1"/>
      <c r="R4" s="1"/>
      <c r="S4" s="1"/>
      <c r="T4" s="1"/>
      <c r="U4" s="1"/>
      <c r="V4" s="1"/>
      <c r="W4" s="88" t="s">
        <v>12</v>
      </c>
      <c r="X4" s="89"/>
      <c r="Y4" s="89"/>
      <c r="Z4" s="89"/>
      <c r="AA4" s="89"/>
      <c r="AB4" s="89"/>
      <c r="AC4" s="89"/>
      <c r="AF4" s="86" t="s">
        <v>76</v>
      </c>
      <c r="AG4" s="86"/>
      <c r="AH4" s="86"/>
      <c r="AI4" s="86"/>
      <c r="AJ4" s="86"/>
      <c r="AK4" s="86"/>
      <c r="AL4" s="86"/>
      <c r="AM4" s="86"/>
      <c r="AN4" s="86"/>
      <c r="AO4" s="86"/>
      <c r="AP4" s="86"/>
      <c r="AQ4" s="86"/>
      <c r="AR4" s="86"/>
      <c r="AS4" s="86"/>
    </row>
    <row r="5" spans="2:45" x14ac:dyDescent="0.2">
      <c r="B5" s="1"/>
      <c r="C5" s="1"/>
      <c r="D5" s="87" t="s">
        <v>7</v>
      </c>
      <c r="E5" s="87"/>
      <c r="F5" s="87"/>
      <c r="G5" s="87"/>
      <c r="H5" s="87"/>
      <c r="I5" s="1"/>
      <c r="J5" s="1"/>
      <c r="K5" s="1"/>
      <c r="L5" s="1"/>
      <c r="M5" s="1"/>
      <c r="N5" s="1"/>
      <c r="O5" s="1"/>
      <c r="P5" s="1"/>
      <c r="Q5" s="1"/>
      <c r="R5" s="1"/>
      <c r="S5" s="1"/>
      <c r="T5" s="1"/>
      <c r="U5" s="1"/>
      <c r="V5" s="1"/>
      <c r="W5" s="1"/>
      <c r="X5" s="1"/>
      <c r="Y5" s="87" t="s">
        <v>7</v>
      </c>
      <c r="Z5" s="87"/>
      <c r="AA5" s="87"/>
      <c r="AB5" s="87"/>
      <c r="AC5" s="87"/>
      <c r="AF5" s="1"/>
      <c r="AG5" s="1"/>
      <c r="AH5" s="95" t="s">
        <v>72</v>
      </c>
      <c r="AI5" s="88"/>
      <c r="AJ5" s="88"/>
      <c r="AK5" s="96"/>
      <c r="AL5" s="95" t="s">
        <v>73</v>
      </c>
      <c r="AM5" s="88"/>
      <c r="AN5" s="88"/>
      <c r="AO5" s="88"/>
      <c r="AP5" s="95" t="s">
        <v>74</v>
      </c>
      <c r="AQ5" s="88"/>
      <c r="AR5" s="88"/>
      <c r="AS5" s="88"/>
    </row>
    <row r="6" spans="2:45" ht="17" thickBot="1" x14ac:dyDescent="0.25">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12" t="s">
        <v>10</v>
      </c>
      <c r="AH6" s="66" t="s">
        <v>2</v>
      </c>
      <c r="AI6" s="4" t="s">
        <v>3</v>
      </c>
      <c r="AJ6" s="4" t="s">
        <v>4</v>
      </c>
      <c r="AK6" s="69" t="s">
        <v>5</v>
      </c>
      <c r="AL6" s="66" t="s">
        <v>2</v>
      </c>
      <c r="AM6" s="4" t="s">
        <v>3</v>
      </c>
      <c r="AN6" s="4" t="s">
        <v>4</v>
      </c>
      <c r="AO6" s="4" t="s">
        <v>5</v>
      </c>
      <c r="AP6" s="66" t="s">
        <v>2</v>
      </c>
      <c r="AQ6" s="4" t="s">
        <v>3</v>
      </c>
      <c r="AR6" s="4" t="s">
        <v>4</v>
      </c>
      <c r="AS6" s="4" t="s">
        <v>5</v>
      </c>
    </row>
    <row r="7" spans="2:45" ht="42" x14ac:dyDescent="0.2">
      <c r="B7" s="19">
        <v>44256</v>
      </c>
      <c r="C7" s="20">
        <v>156.69</v>
      </c>
      <c r="D7" s="20">
        <v>156.69</v>
      </c>
      <c r="E7" s="20" t="s">
        <v>0</v>
      </c>
      <c r="F7" s="20" t="s">
        <v>0</v>
      </c>
      <c r="G7" s="20" t="s">
        <v>0</v>
      </c>
      <c r="H7" s="21" t="s">
        <v>0</v>
      </c>
      <c r="I7" s="14"/>
      <c r="J7" s="13">
        <f>$C7-D7</f>
        <v>0</v>
      </c>
      <c r="K7" s="13"/>
      <c r="L7" s="13"/>
      <c r="M7" s="13"/>
      <c r="N7" s="13"/>
      <c r="O7" s="1"/>
      <c r="P7" s="15">
        <f>J7/$D7</f>
        <v>0</v>
      </c>
      <c r="Q7" s="15"/>
      <c r="R7" s="15"/>
      <c r="S7" s="15"/>
      <c r="T7" s="15"/>
      <c r="U7" s="1"/>
      <c r="V7" s="1"/>
      <c r="W7" s="31">
        <v>44256</v>
      </c>
      <c r="X7" s="32">
        <f>C7</f>
        <v>156.69</v>
      </c>
      <c r="Y7" s="33" t="str">
        <f>D7 &amp; CHAR(10) &amp; "(" &amp; FIXED(J7, 2) &amp; ")" &amp; CHAR(10) &amp; FIXED(P7*100,2) &amp; "%"</f>
        <v>156.69
(0.00)
0.00%</v>
      </c>
      <c r="Z7" s="33" t="s">
        <v>0</v>
      </c>
      <c r="AA7" s="33" t="s">
        <v>0</v>
      </c>
      <c r="AB7" s="33" t="s">
        <v>0</v>
      </c>
      <c r="AC7" s="33" t="s">
        <v>0</v>
      </c>
      <c r="AF7" s="31">
        <v>44256</v>
      </c>
      <c r="AG7" s="33">
        <f>X7</f>
        <v>156.69</v>
      </c>
      <c r="AH7" s="63" t="str">
        <f>Y16</f>
        <v>156.69
(0.00)
0.00%</v>
      </c>
      <c r="AI7" s="60" t="str">
        <f t="shared" ref="AI7:AK7" si="0">Z16</f>
        <v>-</v>
      </c>
      <c r="AJ7" s="60" t="str">
        <f t="shared" si="0"/>
        <v>-</v>
      </c>
      <c r="AK7" s="60" t="str">
        <f t="shared" si="0"/>
        <v>-</v>
      </c>
      <c r="AL7" s="63" t="str">
        <f>Y7</f>
        <v>156.69
(0.00)
0.00%</v>
      </c>
      <c r="AM7" s="60" t="str">
        <f t="shared" ref="AM7:AO7" si="1">Z7</f>
        <v>-</v>
      </c>
      <c r="AN7" s="60" t="str">
        <f t="shared" si="1"/>
        <v>-</v>
      </c>
      <c r="AO7" s="60" t="str">
        <f t="shared" si="1"/>
        <v>-</v>
      </c>
      <c r="AP7" s="63" t="str">
        <f>Y25</f>
        <v>156.69
(0.00)
0.00%</v>
      </c>
      <c r="AQ7" s="60" t="str">
        <f t="shared" ref="AQ7:AS12" si="2">Z25</f>
        <v>-</v>
      </c>
      <c r="AR7" s="60" t="str">
        <f t="shared" si="2"/>
        <v>-</v>
      </c>
      <c r="AS7" s="60" t="str">
        <f t="shared" si="2"/>
        <v>-</v>
      </c>
    </row>
    <row r="8" spans="2:45" ht="42" x14ac:dyDescent="0.2">
      <c r="B8" s="22">
        <v>44270</v>
      </c>
      <c r="C8" s="23">
        <v>158.30000000000001</v>
      </c>
      <c r="D8" s="23">
        <v>157.27000000000001</v>
      </c>
      <c r="E8" s="23">
        <v>158.30000000000001</v>
      </c>
      <c r="F8" s="23" t="s">
        <v>0</v>
      </c>
      <c r="G8" s="23" t="s">
        <v>0</v>
      </c>
      <c r="H8" s="24" t="s">
        <v>0</v>
      </c>
      <c r="I8" s="14"/>
      <c r="J8" s="13">
        <f t="shared" ref="J8:N12" si="3">$C8-D8</f>
        <v>1.0300000000000011</v>
      </c>
      <c r="K8" s="13">
        <f t="shared" si="3"/>
        <v>0</v>
      </c>
      <c r="L8" s="13"/>
      <c r="M8" s="13"/>
      <c r="N8" s="13"/>
      <c r="O8" s="1"/>
      <c r="P8" s="15">
        <f t="shared" ref="P8:T12" si="4">J8/$D8</f>
        <v>6.5492465187257654E-3</v>
      </c>
      <c r="Q8" s="15">
        <f t="shared" si="4"/>
        <v>0</v>
      </c>
      <c r="R8" s="15"/>
      <c r="S8" s="15"/>
      <c r="T8" s="15"/>
      <c r="U8" s="1"/>
      <c r="V8" s="1"/>
      <c r="W8" s="34">
        <v>44270</v>
      </c>
      <c r="X8" s="35">
        <f t="shared" ref="X8:X12" si="5">C8</f>
        <v>158.30000000000001</v>
      </c>
      <c r="Y8" s="33" t="str">
        <f t="shared" ref="Y8:Y12" si="6">D8 &amp; CHAR(10) &amp; "(" &amp; FIXED(J8, 2) &amp; ")" &amp; CHAR(10) &amp; FIXED(P8*100,2) &amp; "%"</f>
        <v>157.27
(1.03)
0.65%</v>
      </c>
      <c r="Z8" s="33" t="str">
        <f t="shared" ref="Z8:Z12" si="7">E8 &amp; CHAR(10) &amp; "(" &amp; FIXED(K8, 2) &amp; ")" &amp; CHAR(10) &amp; FIXED(Q8*100,2) &amp; "%"</f>
        <v>158.3
(0.00)
0.00%</v>
      </c>
      <c r="AA8" s="33" t="s">
        <v>0</v>
      </c>
      <c r="AB8" s="33" t="s">
        <v>0</v>
      </c>
      <c r="AC8" s="33" t="s">
        <v>0</v>
      </c>
      <c r="AF8" s="43">
        <v>44270</v>
      </c>
      <c r="AG8" s="36">
        <f t="shared" ref="AG8:AG12" si="8">X8</f>
        <v>158.30000000000001</v>
      </c>
      <c r="AH8" s="67" t="str">
        <f t="shared" ref="AH8:AH12" si="9">Y17</f>
        <v>157.17
(1.13)
0.72%</v>
      </c>
      <c r="AI8" s="42" t="str">
        <f t="shared" ref="AI8:AI12" si="10">Z17</f>
        <v>158.3
(0.00)
0.00%</v>
      </c>
      <c r="AJ8" s="42" t="str">
        <f t="shared" ref="AJ8:AJ12" si="11">AA17</f>
        <v>-</v>
      </c>
      <c r="AK8" s="42" t="str">
        <f t="shared" ref="AK8:AK12" si="12">AB17</f>
        <v>-</v>
      </c>
      <c r="AL8" s="67" t="str">
        <f t="shared" ref="AL8:AL12" si="13">Y8</f>
        <v>157.27
(1.03)
0.65%</v>
      </c>
      <c r="AM8" s="42" t="str">
        <f t="shared" ref="AM8:AM12" si="14">Z8</f>
        <v>158.3
(0.00)
0.00%</v>
      </c>
      <c r="AN8" s="42" t="str">
        <f t="shared" ref="AN8:AN12" si="15">AA8</f>
        <v>-</v>
      </c>
      <c r="AO8" s="42" t="str">
        <f t="shared" ref="AO8:AO12" si="16">AB8</f>
        <v>-</v>
      </c>
      <c r="AP8" s="67" t="str">
        <f t="shared" ref="AP8:AP12" si="17">Y26</f>
        <v>157.26
(1.04)
0.66%</v>
      </c>
      <c r="AQ8" s="42" t="str">
        <f t="shared" si="2"/>
        <v>158.3
(0.00)
0.00%</v>
      </c>
      <c r="AR8" s="42" t="str">
        <f t="shared" si="2"/>
        <v>-</v>
      </c>
      <c r="AS8" s="42" t="str">
        <f t="shared" si="2"/>
        <v>-</v>
      </c>
    </row>
    <row r="9" spans="2:45" ht="42" x14ac:dyDescent="0.2">
      <c r="B9" s="25">
        <v>44285</v>
      </c>
      <c r="C9" s="26">
        <v>161.91</v>
      </c>
      <c r="D9" s="26">
        <v>157.66</v>
      </c>
      <c r="E9" s="26">
        <v>158.93</v>
      </c>
      <c r="F9" s="26">
        <v>161.91</v>
      </c>
      <c r="G9" s="26" t="s">
        <v>0</v>
      </c>
      <c r="H9" s="27" t="s">
        <v>0</v>
      </c>
      <c r="I9" s="14"/>
      <c r="J9" s="13">
        <f t="shared" si="3"/>
        <v>4.25</v>
      </c>
      <c r="K9" s="13">
        <f t="shared" si="3"/>
        <v>2.9799999999999898</v>
      </c>
      <c r="L9" s="13">
        <f t="shared" si="3"/>
        <v>0</v>
      </c>
      <c r="M9" s="13"/>
      <c r="N9" s="13"/>
      <c r="O9" s="1"/>
      <c r="P9" s="15">
        <f t="shared" si="4"/>
        <v>2.6956742356970698E-2</v>
      </c>
      <c r="Q9" s="15">
        <f t="shared" si="4"/>
        <v>1.8901433464417035E-2</v>
      </c>
      <c r="R9" s="15">
        <f t="shared" si="4"/>
        <v>0</v>
      </c>
      <c r="S9" s="15">
        <f t="shared" si="4"/>
        <v>0</v>
      </c>
      <c r="T9" s="15"/>
      <c r="U9" s="1"/>
      <c r="V9" s="1"/>
      <c r="W9" s="31">
        <v>44285</v>
      </c>
      <c r="X9" s="32">
        <f t="shared" si="5"/>
        <v>161.91</v>
      </c>
      <c r="Y9" s="33" t="str">
        <f t="shared" si="6"/>
        <v>157.66
(4.25)
2.70%</v>
      </c>
      <c r="Z9" s="33" t="str">
        <f t="shared" si="7"/>
        <v>158.93
(2.98)
1.89%</v>
      </c>
      <c r="AA9" s="33" t="str">
        <f t="shared" ref="AA9:AA12" si="18">F9 &amp; CHAR(10) &amp; "(" &amp; FIXED(L9, 2) &amp; ")" &amp; CHAR(10) &amp; FIXED(R9*100,2) &amp; "%"</f>
        <v>161.91
(0.00)
0.00%</v>
      </c>
      <c r="AB9" s="33" t="s">
        <v>0</v>
      </c>
      <c r="AC9" s="33" t="s">
        <v>0</v>
      </c>
      <c r="AF9" s="31">
        <v>44285</v>
      </c>
      <c r="AG9" s="33">
        <f t="shared" si="8"/>
        <v>161.91</v>
      </c>
      <c r="AH9" s="63" t="str">
        <f t="shared" si="9"/>
        <v>157.44
(4.47)
2.84%</v>
      </c>
      <c r="AI9" s="60" t="str">
        <f t="shared" si="10"/>
        <v>158.74
(3.17)
2.01%</v>
      </c>
      <c r="AJ9" s="60" t="str">
        <f t="shared" si="11"/>
        <v>161.91
(0.00)
0.00%</v>
      </c>
      <c r="AK9" s="60" t="str">
        <f t="shared" si="12"/>
        <v>-</v>
      </c>
      <c r="AL9" s="63" t="str">
        <f t="shared" si="13"/>
        <v>157.66
(4.25)
2.70%</v>
      </c>
      <c r="AM9" s="60" t="str">
        <f t="shared" si="14"/>
        <v>158.93
(2.98)
1.89%</v>
      </c>
      <c r="AN9" s="60" t="str">
        <f t="shared" si="15"/>
        <v>161.91
(0.00)
0.00%</v>
      </c>
      <c r="AO9" s="60" t="str">
        <f t="shared" si="16"/>
        <v>-</v>
      </c>
      <c r="AP9" s="63" t="str">
        <f t="shared" si="17"/>
        <v>157.82
(4.09)
2.59%</v>
      </c>
      <c r="AQ9" s="60" t="str">
        <f t="shared" si="2"/>
        <v>159.21
(2.70)
1.71%</v>
      </c>
      <c r="AR9" s="60" t="str">
        <f t="shared" si="2"/>
        <v>161.91
(0.00)
0.00%</v>
      </c>
      <c r="AS9" s="60" t="str">
        <f t="shared" si="2"/>
        <v>-</v>
      </c>
    </row>
    <row r="10" spans="2:45" ht="42" x14ac:dyDescent="0.2">
      <c r="B10" s="22">
        <v>44301</v>
      </c>
      <c r="C10" s="23">
        <v>173.75</v>
      </c>
      <c r="D10" s="23">
        <v>158.01</v>
      </c>
      <c r="E10" s="23">
        <v>159.52000000000001</v>
      </c>
      <c r="F10" s="23">
        <v>164.25</v>
      </c>
      <c r="G10" s="23">
        <v>173.75</v>
      </c>
      <c r="H10" s="24" t="s">
        <v>0</v>
      </c>
      <c r="I10" s="14"/>
      <c r="J10" s="13">
        <f t="shared" si="3"/>
        <v>15.740000000000009</v>
      </c>
      <c r="K10" s="13">
        <f t="shared" si="3"/>
        <v>14.22999999999999</v>
      </c>
      <c r="L10" s="13">
        <f t="shared" si="3"/>
        <v>9.5</v>
      </c>
      <c r="M10" s="13">
        <f t="shared" si="3"/>
        <v>0</v>
      </c>
      <c r="N10" s="13"/>
      <c r="O10" s="1"/>
      <c r="P10" s="15">
        <f t="shared" si="4"/>
        <v>9.9613948484273213E-2</v>
      </c>
      <c r="Q10" s="15">
        <f t="shared" si="4"/>
        <v>9.0057591291690345E-2</v>
      </c>
      <c r="R10" s="15">
        <f t="shared" si="4"/>
        <v>6.0122777039427887E-2</v>
      </c>
      <c r="S10" s="15">
        <f t="shared" si="4"/>
        <v>0</v>
      </c>
      <c r="T10" s="15"/>
      <c r="U10" s="1"/>
      <c r="V10" s="1"/>
      <c r="W10" s="34">
        <v>44301</v>
      </c>
      <c r="X10" s="35">
        <f t="shared" si="5"/>
        <v>173.75</v>
      </c>
      <c r="Y10" s="33" t="str">
        <f t="shared" si="6"/>
        <v>158.01
(15.74)
9.96%</v>
      </c>
      <c r="Z10" s="33" t="str">
        <f t="shared" si="7"/>
        <v>159.52
(14.23)
9.01%</v>
      </c>
      <c r="AA10" s="33" t="str">
        <f t="shared" si="18"/>
        <v>164.25
(9.50)
6.01%</v>
      </c>
      <c r="AB10" s="33" t="str">
        <f t="shared" ref="AB10:AB12" si="19">G10 &amp; CHAR(10) &amp; "(" &amp; FIXED(M10, 2) &amp; ")" &amp; CHAR(10) &amp; FIXED(S10*100,2) &amp; "%"</f>
        <v>173.75
(0.00)
0.00%</v>
      </c>
      <c r="AC10" s="33" t="s">
        <v>0</v>
      </c>
      <c r="AF10" s="43">
        <v>44301</v>
      </c>
      <c r="AG10" s="36">
        <f t="shared" si="8"/>
        <v>173.75</v>
      </c>
      <c r="AH10" s="67" t="str">
        <f t="shared" si="9"/>
        <v>157.78
(15.97)
10.12%</v>
      </c>
      <c r="AI10" s="42" t="str">
        <f t="shared" si="10"/>
        <v>159.29
(14.46)
9.16%</v>
      </c>
      <c r="AJ10" s="42" t="str">
        <f t="shared" si="11"/>
        <v>164.11
(9.64)
6.11%</v>
      </c>
      <c r="AK10" s="42" t="str">
        <f t="shared" si="12"/>
        <v>173.75
(0.00)
0.00%</v>
      </c>
      <c r="AL10" s="67" t="str">
        <f t="shared" si="13"/>
        <v>158.01
(15.74)
9.96%</v>
      </c>
      <c r="AM10" s="42" t="str">
        <f t="shared" si="14"/>
        <v>159.52
(14.23)
9.01%</v>
      </c>
      <c r="AN10" s="42" t="str">
        <f t="shared" si="15"/>
        <v>164.25
(9.50)
6.01%</v>
      </c>
      <c r="AO10" s="42" t="str">
        <f t="shared" si="16"/>
        <v>173.75
(0.00)
0.00%</v>
      </c>
      <c r="AP10" s="67" t="str">
        <f t="shared" si="17"/>
        <v>158.12
(15.63)
9.88%</v>
      </c>
      <c r="AQ10" s="42" t="str">
        <f t="shared" si="2"/>
        <v>159.7
(14.05)
8.89%</v>
      </c>
      <c r="AR10" s="42" t="str">
        <f t="shared" si="2"/>
        <v>163.82
(9.93)
6.28%</v>
      </c>
      <c r="AS10" s="42" t="str">
        <f t="shared" si="2"/>
        <v>173.75
(0.00)
0.00%</v>
      </c>
    </row>
    <row r="11" spans="2:45" ht="42" x14ac:dyDescent="0.2">
      <c r="B11" s="25">
        <v>44316</v>
      </c>
      <c r="C11" s="26">
        <v>211.25</v>
      </c>
      <c r="D11" s="26">
        <v>158.34</v>
      </c>
      <c r="E11" s="26">
        <v>160.08000000000001</v>
      </c>
      <c r="F11" s="26">
        <v>166.93</v>
      </c>
      <c r="G11" s="26">
        <v>188.43</v>
      </c>
      <c r="H11" s="27">
        <v>211.25</v>
      </c>
      <c r="I11" s="14"/>
      <c r="J11" s="13">
        <f t="shared" si="3"/>
        <v>52.91</v>
      </c>
      <c r="K11" s="13">
        <f t="shared" si="3"/>
        <v>51.169999999999987</v>
      </c>
      <c r="L11" s="13">
        <f t="shared" si="3"/>
        <v>44.319999999999993</v>
      </c>
      <c r="M11" s="13">
        <f t="shared" si="3"/>
        <v>22.819999999999993</v>
      </c>
      <c r="N11" s="13">
        <f t="shared" si="3"/>
        <v>0</v>
      </c>
      <c r="O11" s="1"/>
      <c r="P11" s="15">
        <f t="shared" si="4"/>
        <v>0.33415435139573069</v>
      </c>
      <c r="Q11" s="15">
        <f t="shared" si="4"/>
        <v>0.32316534040671963</v>
      </c>
      <c r="R11" s="15">
        <f t="shared" si="4"/>
        <v>0.27990400404193505</v>
      </c>
      <c r="S11" s="15">
        <f t="shared" si="4"/>
        <v>0.14412024756852337</v>
      </c>
      <c r="T11" s="15">
        <f t="shared" si="4"/>
        <v>0</v>
      </c>
      <c r="U11" s="1"/>
      <c r="V11" s="1"/>
      <c r="W11" s="31">
        <v>44316</v>
      </c>
      <c r="X11" s="32">
        <f t="shared" si="5"/>
        <v>211.25</v>
      </c>
      <c r="Y11" s="33" t="str">
        <f t="shared" si="6"/>
        <v>158.34
(52.91)
33.42%</v>
      </c>
      <c r="Z11" s="33" t="str">
        <f t="shared" si="7"/>
        <v>160.08
(51.17)
32.32%</v>
      </c>
      <c r="AA11" s="33" t="str">
        <f t="shared" si="18"/>
        <v>166.93
(44.32)
27.99%</v>
      </c>
      <c r="AB11" s="33" t="str">
        <f t="shared" si="19"/>
        <v>188.43
(22.82)
14.41%</v>
      </c>
      <c r="AC11" s="33" t="str">
        <f t="shared" ref="AC11:AC12" si="20">H11 &amp; CHAR(10) &amp; "(" &amp; FIXED(N11, 2) &amp; ")" &amp; CHAR(10) &amp; FIXED(T11*100,2) &amp; "%"</f>
        <v>211.25
(0.00)
0.00%</v>
      </c>
      <c r="AF11" s="31">
        <v>44316</v>
      </c>
      <c r="AG11" s="33">
        <f t="shared" si="8"/>
        <v>211.25</v>
      </c>
      <c r="AH11" s="63" t="str">
        <f t="shared" si="9"/>
        <v>158.19
(53.06)
33.54%</v>
      </c>
      <c r="AI11" s="60" t="str">
        <f t="shared" si="10"/>
        <v>159.98
(51.27)
32.41%</v>
      </c>
      <c r="AJ11" s="60" t="str">
        <f t="shared" si="11"/>
        <v>167.42
(43.83)
27.71%</v>
      </c>
      <c r="AK11" s="60" t="str">
        <f t="shared" si="12"/>
        <v>192.09
(19.16)
12.11%</v>
      </c>
      <c r="AL11" s="63" t="str">
        <f t="shared" si="13"/>
        <v>158.34
(52.91)
33.42%</v>
      </c>
      <c r="AM11" s="60" t="str">
        <f t="shared" si="14"/>
        <v>160.08
(51.17)
32.32%</v>
      </c>
      <c r="AN11" s="60" t="str">
        <f t="shared" si="15"/>
        <v>166.93
(44.32)
27.99%</v>
      </c>
      <c r="AO11" s="60" t="str">
        <f t="shared" si="16"/>
        <v>188.43
(22.82)
14.41%</v>
      </c>
      <c r="AP11" s="63" t="str">
        <f t="shared" si="17"/>
        <v>158.19
(53.06)
33.54%</v>
      </c>
      <c r="AQ11" s="60" t="str">
        <f t="shared" si="2"/>
        <v>159.82
(51.43)
32.51%</v>
      </c>
      <c r="AR11" s="60" t="str">
        <f t="shared" si="2"/>
        <v>164.42
(46.83)
29.60%</v>
      </c>
      <c r="AS11" s="60" t="str">
        <f t="shared" si="2"/>
        <v>176.93
(34.32)
21.70%</v>
      </c>
    </row>
    <row r="12" spans="2:45" ht="43" thickBot="1" x14ac:dyDescent="0.25">
      <c r="B12" s="28">
        <v>44331</v>
      </c>
      <c r="C12" s="29">
        <v>269.73</v>
      </c>
      <c r="D12" s="29">
        <v>158.72999999999999</v>
      </c>
      <c r="E12" s="29">
        <v>160.80000000000001</v>
      </c>
      <c r="F12" s="29">
        <v>170.78</v>
      </c>
      <c r="G12" s="29">
        <v>216.16</v>
      </c>
      <c r="H12" s="30">
        <v>276.94</v>
      </c>
      <c r="I12" s="14"/>
      <c r="J12" s="13">
        <f t="shared" si="3"/>
        <v>111.00000000000003</v>
      </c>
      <c r="K12" s="13">
        <f t="shared" si="3"/>
        <v>108.93</v>
      </c>
      <c r="L12" s="13">
        <f t="shared" si="3"/>
        <v>98.950000000000017</v>
      </c>
      <c r="M12" s="13">
        <f t="shared" si="3"/>
        <v>53.570000000000022</v>
      </c>
      <c r="N12" s="13">
        <f t="shared" si="3"/>
        <v>-7.2099999999999795</v>
      </c>
      <c r="O12" s="1"/>
      <c r="P12" s="15">
        <f t="shared" si="4"/>
        <v>0.69930069930069949</v>
      </c>
      <c r="Q12" s="15">
        <f t="shared" si="4"/>
        <v>0.68625968625968636</v>
      </c>
      <c r="R12" s="15">
        <f t="shared" si="4"/>
        <v>0.62338562338562353</v>
      </c>
      <c r="S12" s="15">
        <f t="shared" si="4"/>
        <v>0.33749133749133764</v>
      </c>
      <c r="T12" s="15">
        <f t="shared" si="4"/>
        <v>-4.5423045423045295E-2</v>
      </c>
      <c r="U12" s="1"/>
      <c r="V12" s="1"/>
      <c r="W12" s="34">
        <v>44331</v>
      </c>
      <c r="X12" s="35">
        <f t="shared" si="5"/>
        <v>269.73</v>
      </c>
      <c r="Y12" s="33" t="str">
        <f t="shared" si="6"/>
        <v>158.73
(111.00)
69.93%</v>
      </c>
      <c r="Z12" s="33" t="str">
        <f t="shared" si="7"/>
        <v>160.8
(108.93)
68.63%</v>
      </c>
      <c r="AA12" s="33" t="str">
        <f t="shared" si="18"/>
        <v>170.78
(98.95)
62.34%</v>
      </c>
      <c r="AB12" s="33" t="str">
        <f t="shared" si="19"/>
        <v>216.16
(53.57)
33.75%</v>
      </c>
      <c r="AC12" s="33" t="str">
        <f t="shared" si="20"/>
        <v>276.94
(-7.21)
-4.54%</v>
      </c>
      <c r="AF12" s="44">
        <v>44331</v>
      </c>
      <c r="AG12" s="37">
        <f t="shared" si="8"/>
        <v>269.73</v>
      </c>
      <c r="AH12" s="68" t="str">
        <f t="shared" si="9"/>
        <v>158.75
(110.98)
69.91%</v>
      </c>
      <c r="AI12" s="37" t="str">
        <f t="shared" si="10"/>
        <v>161.03
(108.70)
68.47%</v>
      </c>
      <c r="AJ12" s="37" t="str">
        <f t="shared" si="11"/>
        <v>173.06
(96.67)
60.89%</v>
      </c>
      <c r="AK12" s="37" t="str">
        <f t="shared" si="12"/>
        <v>232.71
(37.02)
23.32%</v>
      </c>
      <c r="AL12" s="68" t="str">
        <f t="shared" si="13"/>
        <v>158.73
(111.00)
69.93%</v>
      </c>
      <c r="AM12" s="37" t="str">
        <f t="shared" si="14"/>
        <v>160.8
(108.93)
68.63%</v>
      </c>
      <c r="AN12" s="37" t="str">
        <f t="shared" si="15"/>
        <v>170.78
(98.95)
62.34%</v>
      </c>
      <c r="AO12" s="37" t="str">
        <f t="shared" si="16"/>
        <v>216.16
(53.57)
33.75%</v>
      </c>
      <c r="AP12" s="68" t="str">
        <f t="shared" si="17"/>
        <v>158.25
(111.48)
70.45%</v>
      </c>
      <c r="AQ12" s="37" t="str">
        <f t="shared" si="2"/>
        <v>159.94
(109.79)
69.38%</v>
      </c>
      <c r="AR12" s="37" t="str">
        <f t="shared" si="2"/>
        <v>165.05
(104.68)
66.15%</v>
      </c>
      <c r="AS12" s="37" t="str">
        <f t="shared" si="2"/>
        <v>181.47
(88.26)
55.77%</v>
      </c>
    </row>
    <row r="13" spans="2:45" ht="30" customHeight="1" thickTop="1" x14ac:dyDescent="0.2">
      <c r="B13" s="87" t="s">
        <v>9</v>
      </c>
      <c r="C13" s="87"/>
      <c r="D13" s="87"/>
      <c r="E13" s="87"/>
      <c r="F13" s="87"/>
      <c r="G13" s="87"/>
      <c r="H13" s="87"/>
      <c r="I13" s="11"/>
      <c r="J13" s="11"/>
      <c r="K13" s="11"/>
      <c r="L13" s="11"/>
      <c r="M13" s="11"/>
      <c r="N13" s="11"/>
      <c r="O13" s="11"/>
      <c r="P13" s="11"/>
      <c r="Q13" s="11"/>
      <c r="R13" s="11"/>
      <c r="S13" s="11"/>
      <c r="T13" s="11"/>
      <c r="U13" s="11"/>
      <c r="V13" s="11"/>
      <c r="W13" s="87" t="s">
        <v>13</v>
      </c>
      <c r="X13" s="87"/>
      <c r="Y13" s="87"/>
      <c r="Z13" s="87"/>
      <c r="AA13" s="87"/>
      <c r="AB13" s="87"/>
      <c r="AC13" s="87"/>
      <c r="AF13" s="97" t="s">
        <v>24</v>
      </c>
      <c r="AG13" s="97"/>
      <c r="AH13" s="97"/>
      <c r="AI13" s="97"/>
      <c r="AJ13" s="97"/>
      <c r="AK13" s="97"/>
      <c r="AL13" s="97"/>
      <c r="AM13" s="97"/>
      <c r="AN13" s="97"/>
      <c r="AO13" s="97"/>
      <c r="AP13" s="97"/>
      <c r="AQ13" s="97"/>
      <c r="AR13" s="97"/>
      <c r="AS13" s="97"/>
    </row>
    <row r="14" spans="2:45" x14ac:dyDescent="0.2">
      <c r="B14" s="1"/>
      <c r="C14" s="1"/>
      <c r="D14" s="87" t="s">
        <v>7</v>
      </c>
      <c r="E14" s="87"/>
      <c r="F14" s="87"/>
      <c r="G14" s="87"/>
      <c r="H14" s="87"/>
      <c r="I14" s="1"/>
      <c r="J14" s="1"/>
      <c r="K14" s="1"/>
      <c r="L14" s="1"/>
      <c r="M14" s="1"/>
      <c r="N14" s="1"/>
      <c r="O14" s="1"/>
      <c r="P14" s="1"/>
      <c r="Q14" s="1"/>
      <c r="R14" s="1"/>
      <c r="S14" s="1"/>
      <c r="T14" s="1"/>
      <c r="U14" s="1"/>
      <c r="V14" s="1"/>
      <c r="W14" s="1"/>
      <c r="X14" s="1"/>
      <c r="Y14" s="87" t="s">
        <v>7</v>
      </c>
      <c r="Z14" s="87"/>
      <c r="AA14" s="87"/>
      <c r="AB14" s="87"/>
      <c r="AC14" s="87"/>
    </row>
    <row r="15" spans="2:45" x14ac:dyDescent="0.2">
      <c r="B15" s="2" t="s">
        <v>1</v>
      </c>
      <c r="C15" s="3" t="s">
        <v>10</v>
      </c>
      <c r="D15" s="4" t="s">
        <v>2</v>
      </c>
      <c r="E15" s="4" t="s">
        <v>3</v>
      </c>
      <c r="F15" s="4" t="s">
        <v>4</v>
      </c>
      <c r="G15" s="4" t="s">
        <v>5</v>
      </c>
      <c r="H15" s="4" t="s">
        <v>6</v>
      </c>
      <c r="I15" s="1"/>
      <c r="J15" s="1"/>
      <c r="K15" s="1"/>
      <c r="L15" s="1"/>
      <c r="M15" s="1"/>
      <c r="N15" s="1"/>
      <c r="O15" s="1"/>
      <c r="P15" s="1"/>
      <c r="Q15" s="1"/>
      <c r="R15" s="1"/>
      <c r="S15" s="1"/>
      <c r="T15" s="1"/>
      <c r="U15" s="1"/>
      <c r="V15" s="1"/>
      <c r="W15" s="2" t="s">
        <v>1</v>
      </c>
      <c r="X15" s="3" t="s">
        <v>10</v>
      </c>
      <c r="Y15" s="4" t="s">
        <v>2</v>
      </c>
      <c r="Z15" s="4" t="s">
        <v>3</v>
      </c>
      <c r="AA15" s="4" t="s">
        <v>4</v>
      </c>
      <c r="AB15" s="4" t="s">
        <v>5</v>
      </c>
      <c r="AC15" s="4" t="s">
        <v>6</v>
      </c>
    </row>
    <row r="16" spans="2:45" ht="42" x14ac:dyDescent="0.2">
      <c r="B16" s="5">
        <v>44256</v>
      </c>
      <c r="C16" s="6">
        <v>156.69</v>
      </c>
      <c r="D16" s="6">
        <v>156.69</v>
      </c>
      <c r="E16" s="7" t="s">
        <v>0</v>
      </c>
      <c r="F16" s="7" t="s">
        <v>0</v>
      </c>
      <c r="G16" s="7" t="s">
        <v>0</v>
      </c>
      <c r="H16" s="7" t="s">
        <v>0</v>
      </c>
      <c r="I16" s="1"/>
      <c r="J16" s="6">
        <f>$C16-D16</f>
        <v>0</v>
      </c>
      <c r="K16" s="6"/>
      <c r="L16" s="6"/>
      <c r="M16" s="6"/>
      <c r="N16" s="6"/>
      <c r="O16" s="1"/>
      <c r="P16" s="15">
        <f>J16/$D16</f>
        <v>0</v>
      </c>
      <c r="Q16" s="15"/>
      <c r="R16" s="15"/>
      <c r="S16" s="15"/>
      <c r="T16" s="15"/>
      <c r="U16" s="1"/>
      <c r="V16" s="1"/>
      <c r="W16" s="31">
        <v>44256</v>
      </c>
      <c r="X16" s="32">
        <f>C16</f>
        <v>156.69</v>
      </c>
      <c r="Y16" s="33" t="str">
        <f>D16 &amp; CHAR(10) &amp; "(" &amp; FIXED(J16, 2) &amp; ")" &amp; CHAR(10) &amp; FIXED(P16*100,2) &amp; "%"</f>
        <v>156.69
(0.00)
0.00%</v>
      </c>
      <c r="Z16" s="33" t="s">
        <v>0</v>
      </c>
      <c r="AA16" s="33" t="s">
        <v>0</v>
      </c>
      <c r="AB16" s="33" t="s">
        <v>0</v>
      </c>
      <c r="AC16" s="33" t="s">
        <v>0</v>
      </c>
    </row>
    <row r="17" spans="2:29" ht="42" x14ac:dyDescent="0.2">
      <c r="B17" s="8">
        <v>44270</v>
      </c>
      <c r="C17" s="9">
        <v>158.30000000000001</v>
      </c>
      <c r="D17" s="9">
        <v>157.16999999999999</v>
      </c>
      <c r="E17" s="9">
        <v>158.30000000000001</v>
      </c>
      <c r="F17" s="10" t="s">
        <v>0</v>
      </c>
      <c r="G17" s="10" t="s">
        <v>0</v>
      </c>
      <c r="H17" s="10" t="s">
        <v>0</v>
      </c>
      <c r="I17" s="1"/>
      <c r="J17" s="6">
        <f t="shared" ref="J17:N21" si="21">$C17-D17</f>
        <v>1.1300000000000239</v>
      </c>
      <c r="K17" s="6">
        <f t="shared" si="21"/>
        <v>0</v>
      </c>
      <c r="L17" s="6"/>
      <c r="M17" s="6"/>
      <c r="N17" s="6"/>
      <c r="O17" s="1"/>
      <c r="P17" s="15">
        <f t="shared" ref="P17:T21" si="22">J17/$D17</f>
        <v>7.1896672392951829E-3</v>
      </c>
      <c r="Q17" s="15">
        <f t="shared" si="22"/>
        <v>0</v>
      </c>
      <c r="R17" s="15"/>
      <c r="S17" s="15"/>
      <c r="T17" s="15"/>
      <c r="U17" s="1"/>
      <c r="V17" s="1"/>
      <c r="W17" s="34">
        <v>44270</v>
      </c>
      <c r="X17" s="35">
        <f t="shared" ref="X17:X21" si="23">C17</f>
        <v>158.30000000000001</v>
      </c>
      <c r="Y17" s="33" t="str">
        <f t="shared" ref="Y17:Y21" si="24">D17 &amp; CHAR(10) &amp; "(" &amp; FIXED(J17, 2) &amp; ")" &amp; CHAR(10) &amp; FIXED(P17*100,2) &amp; "%"</f>
        <v>157.17
(1.13)
0.72%</v>
      </c>
      <c r="Z17" s="33" t="str">
        <f t="shared" ref="Z17:AC21" si="25">E17 &amp; CHAR(10) &amp; "(" &amp; FIXED(K17, 2) &amp; ")" &amp; CHAR(10) &amp; FIXED(Q17*100,2) &amp; "%"</f>
        <v>158.3
(0.00)
0.00%</v>
      </c>
      <c r="AA17" s="33" t="s">
        <v>0</v>
      </c>
      <c r="AB17" s="33" t="s">
        <v>0</v>
      </c>
      <c r="AC17" s="33" t="s">
        <v>0</v>
      </c>
    </row>
    <row r="18" spans="2:29" ht="42" x14ac:dyDescent="0.2">
      <c r="B18" s="5">
        <v>44285</v>
      </c>
      <c r="C18" s="6">
        <v>161.91</v>
      </c>
      <c r="D18" s="6">
        <v>157.44</v>
      </c>
      <c r="E18" s="6">
        <v>158.74</v>
      </c>
      <c r="F18" s="6">
        <v>161.91</v>
      </c>
      <c r="G18" s="7" t="s">
        <v>0</v>
      </c>
      <c r="H18" s="7" t="s">
        <v>0</v>
      </c>
      <c r="I18" s="1"/>
      <c r="J18" s="6">
        <f t="shared" si="21"/>
        <v>4.4699999999999989</v>
      </c>
      <c r="K18" s="6">
        <f t="shared" si="21"/>
        <v>3.1699999999999875</v>
      </c>
      <c r="L18" s="6">
        <f t="shared" si="21"/>
        <v>0</v>
      </c>
      <c r="M18" s="6"/>
      <c r="N18" s="6"/>
      <c r="O18" s="1"/>
      <c r="P18" s="15">
        <f t="shared" si="22"/>
        <v>2.8391768292682921E-2</v>
      </c>
      <c r="Q18" s="15">
        <f t="shared" si="22"/>
        <v>2.0134654471544635E-2</v>
      </c>
      <c r="R18" s="15">
        <f t="shared" si="22"/>
        <v>0</v>
      </c>
      <c r="S18" s="15"/>
      <c r="T18" s="15"/>
      <c r="U18" s="1"/>
      <c r="V18" s="1"/>
      <c r="W18" s="31">
        <v>44285</v>
      </c>
      <c r="X18" s="32">
        <f t="shared" si="23"/>
        <v>161.91</v>
      </c>
      <c r="Y18" s="33" t="str">
        <f t="shared" si="24"/>
        <v>157.44
(4.47)
2.84%</v>
      </c>
      <c r="Z18" s="33" t="str">
        <f t="shared" si="25"/>
        <v>158.74
(3.17)
2.01%</v>
      </c>
      <c r="AA18" s="33" t="str">
        <f t="shared" si="25"/>
        <v>161.91
(0.00)
0.00%</v>
      </c>
      <c r="AB18" s="33" t="s">
        <v>0</v>
      </c>
      <c r="AC18" s="33" t="s">
        <v>0</v>
      </c>
    </row>
    <row r="19" spans="2:29" ht="42" x14ac:dyDescent="0.2">
      <c r="B19" s="8">
        <v>44301</v>
      </c>
      <c r="C19" s="9">
        <v>173.75</v>
      </c>
      <c r="D19" s="9">
        <v>157.78</v>
      </c>
      <c r="E19" s="9">
        <v>159.29</v>
      </c>
      <c r="F19" s="9">
        <v>164.11</v>
      </c>
      <c r="G19" s="9">
        <v>173.75</v>
      </c>
      <c r="H19" s="10" t="s">
        <v>0</v>
      </c>
      <c r="I19" s="1"/>
      <c r="J19" s="6">
        <f t="shared" si="21"/>
        <v>15.969999999999999</v>
      </c>
      <c r="K19" s="6">
        <f t="shared" si="21"/>
        <v>14.460000000000008</v>
      </c>
      <c r="L19" s="6">
        <f t="shared" si="21"/>
        <v>9.6399999999999864</v>
      </c>
      <c r="M19" s="6">
        <f t="shared" si="21"/>
        <v>0</v>
      </c>
      <c r="N19" s="6"/>
      <c r="O19" s="1"/>
      <c r="P19" s="15">
        <f t="shared" si="22"/>
        <v>0.10121688426923564</v>
      </c>
      <c r="Q19" s="15">
        <f t="shared" si="22"/>
        <v>9.1646596526809537E-2</v>
      </c>
      <c r="R19" s="15">
        <f t="shared" si="22"/>
        <v>6.10977310178729E-2</v>
      </c>
      <c r="S19" s="15">
        <f t="shared" si="22"/>
        <v>0</v>
      </c>
      <c r="T19" s="15"/>
      <c r="U19" s="1"/>
      <c r="V19" s="1"/>
      <c r="W19" s="34">
        <v>44301</v>
      </c>
      <c r="X19" s="35">
        <f t="shared" si="23"/>
        <v>173.75</v>
      </c>
      <c r="Y19" s="33" t="str">
        <f t="shared" si="24"/>
        <v>157.78
(15.97)
10.12%</v>
      </c>
      <c r="Z19" s="33" t="str">
        <f t="shared" si="25"/>
        <v>159.29
(14.46)
9.16%</v>
      </c>
      <c r="AA19" s="33" t="str">
        <f t="shared" si="25"/>
        <v>164.11
(9.64)
6.11%</v>
      </c>
      <c r="AB19" s="33" t="str">
        <f t="shared" si="25"/>
        <v>173.75
(0.00)
0.00%</v>
      </c>
      <c r="AC19" s="33" t="s">
        <v>0</v>
      </c>
    </row>
    <row r="20" spans="2:29" ht="42" x14ac:dyDescent="0.2">
      <c r="B20" s="5">
        <v>44316</v>
      </c>
      <c r="C20" s="6">
        <v>211.25</v>
      </c>
      <c r="D20" s="6">
        <v>158.19</v>
      </c>
      <c r="E20" s="6">
        <v>159.97999999999999</v>
      </c>
      <c r="F20" s="6">
        <v>167.42</v>
      </c>
      <c r="G20" s="6">
        <v>192.09</v>
      </c>
      <c r="H20" s="6">
        <v>211.25</v>
      </c>
      <c r="I20" s="1"/>
      <c r="J20" s="6">
        <f t="shared" si="21"/>
        <v>53.06</v>
      </c>
      <c r="K20" s="6">
        <f t="shared" si="21"/>
        <v>51.27000000000001</v>
      </c>
      <c r="L20" s="6">
        <f t="shared" si="21"/>
        <v>43.830000000000013</v>
      </c>
      <c r="M20" s="6">
        <f t="shared" si="21"/>
        <v>19.159999999999997</v>
      </c>
      <c r="N20" s="6">
        <f t="shared" si="21"/>
        <v>0</v>
      </c>
      <c r="O20" s="1"/>
      <c r="P20" s="15">
        <f t="shared" si="22"/>
        <v>0.33541943232821292</v>
      </c>
      <c r="Q20" s="15">
        <f t="shared" si="22"/>
        <v>0.32410392565901769</v>
      </c>
      <c r="R20" s="15">
        <f t="shared" si="22"/>
        <v>0.27707187559264185</v>
      </c>
      <c r="S20" s="15">
        <f t="shared" si="22"/>
        <v>0.12112017194512925</v>
      </c>
      <c r="T20" s="15">
        <f t="shared" si="22"/>
        <v>0</v>
      </c>
      <c r="U20" s="1"/>
      <c r="V20" s="1"/>
      <c r="W20" s="31">
        <v>44316</v>
      </c>
      <c r="X20" s="32">
        <f t="shared" si="23"/>
        <v>211.25</v>
      </c>
      <c r="Y20" s="33" t="str">
        <f t="shared" si="24"/>
        <v>158.19
(53.06)
33.54%</v>
      </c>
      <c r="Z20" s="33" t="str">
        <f t="shared" si="25"/>
        <v>159.98
(51.27)
32.41%</v>
      </c>
      <c r="AA20" s="33" t="str">
        <f t="shared" si="25"/>
        <v>167.42
(43.83)
27.71%</v>
      </c>
      <c r="AB20" s="33" t="str">
        <f t="shared" si="25"/>
        <v>192.09
(19.16)
12.11%</v>
      </c>
      <c r="AC20" s="33" t="str">
        <f t="shared" si="25"/>
        <v>211.25
(0.00)
0.00%</v>
      </c>
    </row>
    <row r="21" spans="2:29" ht="42" x14ac:dyDescent="0.2">
      <c r="B21" s="8">
        <v>44331</v>
      </c>
      <c r="C21" s="9">
        <v>269.73</v>
      </c>
      <c r="D21" s="9">
        <v>158.75</v>
      </c>
      <c r="E21" s="9">
        <v>161.03</v>
      </c>
      <c r="F21" s="9">
        <v>173.06</v>
      </c>
      <c r="G21" s="9">
        <v>232.71</v>
      </c>
      <c r="H21" s="9">
        <v>307.54000000000002</v>
      </c>
      <c r="I21" s="1"/>
      <c r="J21" s="6">
        <f t="shared" si="21"/>
        <v>110.98000000000002</v>
      </c>
      <c r="K21" s="6">
        <f t="shared" si="21"/>
        <v>108.70000000000002</v>
      </c>
      <c r="L21" s="6">
        <f t="shared" si="21"/>
        <v>96.670000000000016</v>
      </c>
      <c r="M21" s="6">
        <f t="shared" si="21"/>
        <v>37.02000000000001</v>
      </c>
      <c r="N21" s="6">
        <f t="shared" si="21"/>
        <v>-37.81</v>
      </c>
      <c r="O21" s="1"/>
      <c r="P21" s="15">
        <f t="shared" si="22"/>
        <v>0.69908661417322848</v>
      </c>
      <c r="Q21" s="15">
        <f t="shared" si="22"/>
        <v>0.68472440944881896</v>
      </c>
      <c r="R21" s="15">
        <f t="shared" si="22"/>
        <v>0.60894488188976392</v>
      </c>
      <c r="S21" s="15">
        <f t="shared" si="22"/>
        <v>0.23319685039370086</v>
      </c>
      <c r="T21" s="15">
        <f t="shared" si="22"/>
        <v>-0.23817322834645671</v>
      </c>
      <c r="U21" s="1"/>
      <c r="V21" s="1"/>
      <c r="W21" s="40">
        <v>44331</v>
      </c>
      <c r="X21" s="41">
        <f t="shared" si="23"/>
        <v>269.73</v>
      </c>
      <c r="Y21" s="33" t="str">
        <f t="shared" si="24"/>
        <v>158.75
(110.98)
69.91%</v>
      </c>
      <c r="Z21" s="33" t="str">
        <f t="shared" si="25"/>
        <v>161.03
(108.70)
68.47%</v>
      </c>
      <c r="AA21" s="33" t="str">
        <f t="shared" si="25"/>
        <v>173.06
(96.67)
60.89%</v>
      </c>
      <c r="AB21" s="33" t="str">
        <f t="shared" si="25"/>
        <v>232.71
(37.02)
23.32%</v>
      </c>
      <c r="AC21" s="33" t="str">
        <f t="shared" si="25"/>
        <v>307.54
(-37.81)
-23.82%</v>
      </c>
    </row>
    <row r="22" spans="2:29" x14ac:dyDescent="0.2">
      <c r="B22" s="87" t="s">
        <v>17</v>
      </c>
      <c r="C22" s="87"/>
      <c r="D22" s="87"/>
      <c r="E22" s="87"/>
      <c r="F22" s="87"/>
      <c r="G22" s="87"/>
      <c r="H22" s="87"/>
      <c r="W22" s="87" t="s">
        <v>14</v>
      </c>
      <c r="X22" s="87"/>
      <c r="Y22" s="87"/>
      <c r="Z22" s="87"/>
      <c r="AA22" s="87"/>
      <c r="AB22" s="87"/>
      <c r="AC22" s="87"/>
    </row>
    <row r="23" spans="2:29" x14ac:dyDescent="0.2">
      <c r="B23" s="1"/>
      <c r="C23" s="1"/>
      <c r="D23" s="87" t="s">
        <v>7</v>
      </c>
      <c r="E23" s="87"/>
      <c r="F23" s="87"/>
      <c r="G23" s="87"/>
      <c r="H23" s="87"/>
      <c r="W23" s="1"/>
      <c r="X23" s="1"/>
      <c r="Y23" s="87" t="s">
        <v>7</v>
      </c>
      <c r="Z23" s="87"/>
      <c r="AA23" s="87"/>
      <c r="AB23" s="87"/>
      <c r="AC23" s="87"/>
    </row>
    <row r="24" spans="2:29" x14ac:dyDescent="0.2">
      <c r="B24" s="2" t="s">
        <v>1</v>
      </c>
      <c r="C24" s="3" t="s">
        <v>10</v>
      </c>
      <c r="D24" s="4" t="s">
        <v>2</v>
      </c>
      <c r="E24" s="4" t="s">
        <v>3</v>
      </c>
      <c r="F24" s="4" t="s">
        <v>4</v>
      </c>
      <c r="G24" s="4" t="s">
        <v>5</v>
      </c>
      <c r="H24" s="4" t="s">
        <v>6</v>
      </c>
      <c r="W24" s="2" t="s">
        <v>1</v>
      </c>
      <c r="X24" s="3" t="s">
        <v>10</v>
      </c>
      <c r="Y24" s="4" t="s">
        <v>2</v>
      </c>
      <c r="Z24" s="4" t="s">
        <v>3</v>
      </c>
      <c r="AA24" s="4" t="s">
        <v>4</v>
      </c>
      <c r="AB24" s="4" t="s">
        <v>5</v>
      </c>
      <c r="AC24" s="4" t="s">
        <v>6</v>
      </c>
    </row>
    <row r="25" spans="2:29" ht="42" x14ac:dyDescent="0.2">
      <c r="B25" s="5">
        <v>44256</v>
      </c>
      <c r="C25" s="6">
        <v>156.69</v>
      </c>
      <c r="D25" s="6">
        <v>156.69</v>
      </c>
      <c r="E25" s="7" t="s">
        <v>0</v>
      </c>
      <c r="F25" s="7" t="s">
        <v>0</v>
      </c>
      <c r="G25" s="7" t="s">
        <v>0</v>
      </c>
      <c r="H25" s="7" t="s">
        <v>0</v>
      </c>
      <c r="J25" s="6">
        <f>$C25-D25</f>
        <v>0</v>
      </c>
      <c r="K25" s="6"/>
      <c r="L25" s="6"/>
      <c r="M25" s="6"/>
      <c r="N25" s="6"/>
      <c r="O25" s="1"/>
      <c r="P25" s="15">
        <f>J25/$D25</f>
        <v>0</v>
      </c>
      <c r="Q25" s="15"/>
      <c r="R25" s="15"/>
      <c r="S25" s="15"/>
      <c r="T25" s="15"/>
      <c r="W25" s="31">
        <v>44256</v>
      </c>
      <c r="X25" s="32">
        <f>C25</f>
        <v>156.69</v>
      </c>
      <c r="Y25" s="33" t="str">
        <f>D25 &amp; CHAR(10) &amp; "(" &amp; FIXED(J25, 2) &amp; ")" &amp; CHAR(10) &amp; FIXED(P25*100,2) &amp; "%"</f>
        <v>156.69
(0.00)
0.00%</v>
      </c>
      <c r="Z25" s="33" t="s">
        <v>0</v>
      </c>
      <c r="AA25" s="33" t="s">
        <v>0</v>
      </c>
      <c r="AB25" s="33" t="s">
        <v>0</v>
      </c>
      <c r="AC25" s="33" t="s">
        <v>0</v>
      </c>
    </row>
    <row r="26" spans="2:29" ht="42" x14ac:dyDescent="0.2">
      <c r="B26" s="8">
        <v>44270</v>
      </c>
      <c r="C26" s="9">
        <v>158.30000000000001</v>
      </c>
      <c r="D26" s="9">
        <v>157.26</v>
      </c>
      <c r="E26" s="9">
        <v>158.30000000000001</v>
      </c>
      <c r="F26" s="10" t="s">
        <v>0</v>
      </c>
      <c r="G26" s="10" t="s">
        <v>0</v>
      </c>
      <c r="H26" s="10" t="s">
        <v>0</v>
      </c>
      <c r="J26" s="6">
        <f t="shared" ref="J26:N30" si="26">$C26-D26</f>
        <v>1.0400000000000205</v>
      </c>
      <c r="K26" s="6">
        <f t="shared" si="26"/>
        <v>0</v>
      </c>
      <c r="L26" s="6"/>
      <c r="M26" s="6"/>
      <c r="N26" s="6"/>
      <c r="O26" s="1"/>
      <c r="P26" s="15">
        <f t="shared" ref="P26:T30" si="27">J26/$D26</f>
        <v>6.6132519394634399E-3</v>
      </c>
      <c r="Q26" s="15">
        <f t="shared" si="27"/>
        <v>0</v>
      </c>
      <c r="R26" s="15"/>
      <c r="S26" s="15"/>
      <c r="T26" s="15"/>
      <c r="W26" s="34">
        <v>44270</v>
      </c>
      <c r="X26" s="35">
        <f t="shared" ref="X26:X30" si="28">C26</f>
        <v>158.30000000000001</v>
      </c>
      <c r="Y26" s="33" t="str">
        <f t="shared" ref="Y26:Y30" si="29">D26 &amp; CHAR(10) &amp; "(" &amp; FIXED(J26, 2) &amp; ")" &amp; CHAR(10) &amp; FIXED(P26*100,2) &amp; "%"</f>
        <v>157.26
(1.04)
0.66%</v>
      </c>
      <c r="Z26" s="33" t="str">
        <f t="shared" ref="Z26:AC30" si="30">E26 &amp; CHAR(10) &amp; "(" &amp; FIXED(K26, 2) &amp; ")" &amp; CHAR(10) &amp; FIXED(Q26*100,2) &amp; "%"</f>
        <v>158.3
(0.00)
0.00%</v>
      </c>
      <c r="AA26" s="33" t="s">
        <v>0</v>
      </c>
      <c r="AB26" s="33" t="s">
        <v>0</v>
      </c>
      <c r="AC26" s="33" t="s">
        <v>0</v>
      </c>
    </row>
    <row r="27" spans="2:29" ht="42" x14ac:dyDescent="0.2">
      <c r="B27" s="5">
        <v>44285</v>
      </c>
      <c r="C27" s="6">
        <v>161.91</v>
      </c>
      <c r="D27" s="6">
        <v>157.82</v>
      </c>
      <c r="E27" s="6">
        <v>159.21</v>
      </c>
      <c r="F27" s="6">
        <v>161.91</v>
      </c>
      <c r="G27" s="7" t="s">
        <v>0</v>
      </c>
      <c r="H27" s="7" t="s">
        <v>0</v>
      </c>
      <c r="J27" s="6">
        <f t="shared" si="26"/>
        <v>4.0900000000000034</v>
      </c>
      <c r="K27" s="6">
        <f t="shared" si="26"/>
        <v>2.6999999999999886</v>
      </c>
      <c r="L27" s="6">
        <f t="shared" si="26"/>
        <v>0</v>
      </c>
      <c r="M27" s="6"/>
      <c r="N27" s="6"/>
      <c r="O27" s="1"/>
      <c r="P27" s="15">
        <f t="shared" si="27"/>
        <v>2.5915600050690681E-2</v>
      </c>
      <c r="Q27" s="15">
        <f t="shared" si="27"/>
        <v>1.7108097832974203E-2</v>
      </c>
      <c r="R27" s="15">
        <f t="shared" si="27"/>
        <v>0</v>
      </c>
      <c r="S27" s="15"/>
      <c r="T27" s="15"/>
      <c r="W27" s="31">
        <v>44285</v>
      </c>
      <c r="X27" s="32">
        <f t="shared" si="28"/>
        <v>161.91</v>
      </c>
      <c r="Y27" s="33" t="str">
        <f t="shared" si="29"/>
        <v>157.82
(4.09)
2.59%</v>
      </c>
      <c r="Z27" s="33" t="str">
        <f t="shared" si="30"/>
        <v>159.21
(2.70)
1.71%</v>
      </c>
      <c r="AA27" s="33" t="str">
        <f t="shared" si="30"/>
        <v>161.91
(0.00)
0.00%</v>
      </c>
      <c r="AB27" s="33" t="s">
        <v>0</v>
      </c>
      <c r="AC27" s="33" t="s">
        <v>0</v>
      </c>
    </row>
    <row r="28" spans="2:29" ht="42" x14ac:dyDescent="0.2">
      <c r="B28" s="8">
        <v>44301</v>
      </c>
      <c r="C28" s="9">
        <v>173.75</v>
      </c>
      <c r="D28" s="9">
        <v>158.12</v>
      </c>
      <c r="E28" s="9">
        <v>159.69999999999999</v>
      </c>
      <c r="F28" s="9">
        <v>163.82</v>
      </c>
      <c r="G28" s="9">
        <v>173.75</v>
      </c>
      <c r="H28" s="10" t="s">
        <v>0</v>
      </c>
      <c r="J28" s="6">
        <f t="shared" si="26"/>
        <v>15.629999999999995</v>
      </c>
      <c r="K28" s="6">
        <f t="shared" si="26"/>
        <v>14.050000000000011</v>
      </c>
      <c r="L28" s="6">
        <f t="shared" si="26"/>
        <v>9.9300000000000068</v>
      </c>
      <c r="M28" s="6">
        <f t="shared" si="26"/>
        <v>0</v>
      </c>
      <c r="N28" s="6"/>
      <c r="O28" s="1"/>
      <c r="P28" s="15">
        <f t="shared" si="27"/>
        <v>9.8848975461674649E-2</v>
      </c>
      <c r="Q28" s="15">
        <f t="shared" si="27"/>
        <v>8.8856564634454918E-2</v>
      </c>
      <c r="R28" s="15">
        <f t="shared" si="27"/>
        <v>6.2800404755881653E-2</v>
      </c>
      <c r="S28" s="15">
        <f t="shared" si="27"/>
        <v>0</v>
      </c>
      <c r="T28" s="15"/>
      <c r="W28" s="34">
        <v>44301</v>
      </c>
      <c r="X28" s="35">
        <f t="shared" si="28"/>
        <v>173.75</v>
      </c>
      <c r="Y28" s="33" t="str">
        <f t="shared" si="29"/>
        <v>158.12
(15.63)
9.88%</v>
      </c>
      <c r="Z28" s="33" t="str">
        <f t="shared" si="30"/>
        <v>159.7
(14.05)
8.89%</v>
      </c>
      <c r="AA28" s="33" t="str">
        <f t="shared" si="30"/>
        <v>163.82
(9.93)
6.28%</v>
      </c>
      <c r="AB28" s="33" t="str">
        <f t="shared" si="30"/>
        <v>173.75
(0.00)
0.00%</v>
      </c>
      <c r="AC28" s="33" t="s">
        <v>0</v>
      </c>
    </row>
    <row r="29" spans="2:29" ht="42" x14ac:dyDescent="0.2">
      <c r="B29" s="5">
        <v>44316</v>
      </c>
      <c r="C29" s="6">
        <v>211.25</v>
      </c>
      <c r="D29" s="6">
        <v>158.19</v>
      </c>
      <c r="E29" s="6">
        <v>159.82</v>
      </c>
      <c r="F29" s="6">
        <v>164.42</v>
      </c>
      <c r="G29" s="6">
        <v>176.93</v>
      </c>
      <c r="H29" s="6">
        <v>211.25</v>
      </c>
      <c r="J29" s="6">
        <f t="shared" si="26"/>
        <v>53.06</v>
      </c>
      <c r="K29" s="6">
        <f t="shared" si="26"/>
        <v>51.430000000000007</v>
      </c>
      <c r="L29" s="6">
        <f t="shared" si="26"/>
        <v>46.830000000000013</v>
      </c>
      <c r="M29" s="6">
        <f t="shared" si="26"/>
        <v>34.319999999999993</v>
      </c>
      <c r="N29" s="6">
        <f t="shared" si="26"/>
        <v>0</v>
      </c>
      <c r="O29" s="1"/>
      <c r="P29" s="15">
        <f t="shared" si="27"/>
        <v>0.33541943232821292</v>
      </c>
      <c r="Q29" s="15">
        <f t="shared" si="27"/>
        <v>0.32511536759592902</v>
      </c>
      <c r="R29" s="15">
        <f t="shared" si="27"/>
        <v>0.2960364119097289</v>
      </c>
      <c r="S29" s="15">
        <f t="shared" si="27"/>
        <v>0.21695429546747577</v>
      </c>
      <c r="T29" s="15">
        <f t="shared" si="27"/>
        <v>0</v>
      </c>
      <c r="W29" s="31">
        <v>44316</v>
      </c>
      <c r="X29" s="32">
        <f t="shared" si="28"/>
        <v>211.25</v>
      </c>
      <c r="Y29" s="33" t="str">
        <f t="shared" si="29"/>
        <v>158.19
(53.06)
33.54%</v>
      </c>
      <c r="Z29" s="33" t="str">
        <f t="shared" si="30"/>
        <v>159.82
(51.43)
32.51%</v>
      </c>
      <c r="AA29" s="33" t="str">
        <f t="shared" si="30"/>
        <v>164.42
(46.83)
29.60%</v>
      </c>
      <c r="AB29" s="33" t="str">
        <f t="shared" si="30"/>
        <v>176.93
(34.32)
21.70%</v>
      </c>
      <c r="AC29" s="33" t="str">
        <f t="shared" si="30"/>
        <v>211.25
(0.00)
0.00%</v>
      </c>
    </row>
    <row r="30" spans="2:29" ht="43" thickBot="1" x14ac:dyDescent="0.25">
      <c r="B30" s="8">
        <v>44331</v>
      </c>
      <c r="C30" s="9">
        <v>269.73</v>
      </c>
      <c r="D30" s="9">
        <v>158.25</v>
      </c>
      <c r="E30" s="9">
        <v>159.94</v>
      </c>
      <c r="F30" s="9">
        <v>165.05</v>
      </c>
      <c r="G30" s="9">
        <v>181.47</v>
      </c>
      <c r="H30" s="9">
        <v>222.05</v>
      </c>
      <c r="J30" s="6">
        <f t="shared" si="26"/>
        <v>111.48000000000002</v>
      </c>
      <c r="K30" s="6">
        <f t="shared" si="26"/>
        <v>109.79000000000002</v>
      </c>
      <c r="L30" s="6">
        <f t="shared" si="26"/>
        <v>104.68</v>
      </c>
      <c r="M30" s="6">
        <f t="shared" si="26"/>
        <v>88.260000000000019</v>
      </c>
      <c r="N30" s="6">
        <f t="shared" si="26"/>
        <v>47.680000000000007</v>
      </c>
      <c r="O30" s="1"/>
      <c r="P30" s="15">
        <f t="shared" si="27"/>
        <v>0.70445497630331766</v>
      </c>
      <c r="Q30" s="15">
        <f t="shared" si="27"/>
        <v>0.69377567140600327</v>
      </c>
      <c r="R30" s="15">
        <f t="shared" si="27"/>
        <v>0.6614849921011059</v>
      </c>
      <c r="S30" s="15">
        <f t="shared" si="27"/>
        <v>0.55772511848341244</v>
      </c>
      <c r="T30" s="15">
        <f t="shared" si="27"/>
        <v>0.30129541864139026</v>
      </c>
      <c r="W30" s="38">
        <v>44331</v>
      </c>
      <c r="X30" s="39">
        <f t="shared" si="28"/>
        <v>269.73</v>
      </c>
      <c r="Y30" s="33" t="str">
        <f t="shared" si="29"/>
        <v>158.25
(111.48)
70.45%</v>
      </c>
      <c r="Z30" s="33" t="str">
        <f t="shared" si="30"/>
        <v>159.94
(109.79)
69.38%</v>
      </c>
      <c r="AA30" s="33" t="str">
        <f t="shared" si="30"/>
        <v>165.05
(104.68)
66.15%</v>
      </c>
      <c r="AB30" s="33" t="str">
        <f t="shared" si="30"/>
        <v>181.47
(88.26)
55.77%</v>
      </c>
      <c r="AC30" s="33" t="str">
        <f t="shared" si="30"/>
        <v>222.05
(47.68)
30.13%</v>
      </c>
    </row>
    <row r="31" spans="2:29" ht="17" thickTop="1" x14ac:dyDescent="0.2"/>
  </sheetData>
  <mergeCells count="19">
    <mergeCell ref="AF4:AS4"/>
    <mergeCell ref="AH5:AK5"/>
    <mergeCell ref="AL5:AO5"/>
    <mergeCell ref="AP5:AS5"/>
    <mergeCell ref="AF13:AS13"/>
    <mergeCell ref="B3:H3"/>
    <mergeCell ref="W3:AC3"/>
    <mergeCell ref="B4:H4"/>
    <mergeCell ref="W4:AC4"/>
    <mergeCell ref="D5:H5"/>
    <mergeCell ref="Y5:AC5"/>
    <mergeCell ref="D23:H23"/>
    <mergeCell ref="Y23:AC23"/>
    <mergeCell ref="B13:H13"/>
    <mergeCell ref="W13:AC13"/>
    <mergeCell ref="D14:H14"/>
    <mergeCell ref="Y14:AC14"/>
    <mergeCell ref="B22:H22"/>
    <mergeCell ref="W22:AC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BF40F-8159-BA4F-9F96-01C6023E8BBE}">
  <dimension ref="C3:AP22"/>
  <sheetViews>
    <sheetView topLeftCell="Z1" zoomScaleNormal="100" workbookViewId="0">
      <selection activeCell="AG4" sqref="AG4:AP13"/>
    </sheetView>
  </sheetViews>
  <sheetFormatPr baseColWidth="10" defaultRowHeight="14" x14ac:dyDescent="0.2"/>
  <cols>
    <col min="1" max="2" width="10.83203125" style="11"/>
    <col min="3" max="3" width="7.1640625" style="11" bestFit="1" customWidth="1"/>
    <col min="4" max="9" width="11" style="11" customWidth="1"/>
    <col min="10" max="23" width="10.83203125" style="11"/>
    <col min="24" max="24" width="7.1640625" style="11" bestFit="1" customWidth="1"/>
    <col min="25" max="25" width="10.1640625" style="11" bestFit="1" customWidth="1"/>
    <col min="26" max="29" width="10.83203125" style="11"/>
    <col min="30" max="30" width="0" style="11" hidden="1" customWidth="1"/>
    <col min="31" max="32" width="10.83203125" style="11"/>
    <col min="33" max="33" width="7.1640625" style="11" bestFit="1" customWidth="1"/>
    <col min="34" max="34" width="8.6640625" style="11" bestFit="1" customWidth="1"/>
    <col min="35" max="16384" width="10.83203125" style="11"/>
  </cols>
  <sheetData>
    <row r="3" spans="3:42" s="1" customFormat="1" ht="13" x14ac:dyDescent="0.15">
      <c r="C3" s="86" t="s">
        <v>19</v>
      </c>
      <c r="D3" s="86"/>
      <c r="E3" s="86"/>
      <c r="F3" s="86"/>
      <c r="G3" s="86"/>
      <c r="H3" s="86"/>
      <c r="I3" s="86"/>
      <c r="X3" s="86" t="s">
        <v>19</v>
      </c>
      <c r="Y3" s="86"/>
      <c r="Z3" s="86"/>
      <c r="AA3" s="86"/>
      <c r="AB3" s="86"/>
      <c r="AC3" s="86"/>
      <c r="AD3" s="86"/>
    </row>
    <row r="4" spans="3:42" s="1" customFormat="1" ht="13" x14ac:dyDescent="0.15">
      <c r="C4" s="88" t="s">
        <v>8</v>
      </c>
      <c r="D4" s="89"/>
      <c r="E4" s="89"/>
      <c r="F4" s="89"/>
      <c r="G4" s="89"/>
      <c r="H4" s="89"/>
      <c r="I4" s="89"/>
      <c r="X4" s="88" t="s">
        <v>8</v>
      </c>
      <c r="Y4" s="89"/>
      <c r="Z4" s="89"/>
      <c r="AA4" s="89"/>
      <c r="AB4" s="89"/>
      <c r="AC4" s="89"/>
      <c r="AD4" s="89"/>
      <c r="AG4" s="86" t="s">
        <v>25</v>
      </c>
      <c r="AH4" s="86"/>
      <c r="AI4" s="86"/>
      <c r="AJ4" s="86"/>
      <c r="AK4" s="86"/>
      <c r="AL4" s="86"/>
      <c r="AM4" s="86"/>
      <c r="AN4" s="86"/>
      <c r="AO4" s="86"/>
      <c r="AP4" s="86"/>
    </row>
    <row r="5" spans="3:42" s="1" customFormat="1" ht="13" x14ac:dyDescent="0.15">
      <c r="E5" s="87" t="s">
        <v>7</v>
      </c>
      <c r="F5" s="87"/>
      <c r="G5" s="87"/>
      <c r="H5" s="87"/>
      <c r="I5" s="87"/>
      <c r="Z5" s="87" t="s">
        <v>7</v>
      </c>
      <c r="AA5" s="87"/>
      <c r="AB5" s="87"/>
      <c r="AC5" s="87"/>
      <c r="AD5" s="87"/>
      <c r="AI5" s="95" t="s">
        <v>70</v>
      </c>
      <c r="AJ5" s="88"/>
      <c r="AK5" s="88"/>
      <c r="AL5" s="96"/>
      <c r="AM5" s="95" t="s">
        <v>71</v>
      </c>
      <c r="AN5" s="88"/>
      <c r="AO5" s="88"/>
      <c r="AP5" s="88"/>
    </row>
    <row r="6" spans="3:42" s="1" customFormat="1" thickBot="1" x14ac:dyDescent="0.2">
      <c r="C6" s="16" t="s">
        <v>1</v>
      </c>
      <c r="D6" s="17" t="s">
        <v>10</v>
      </c>
      <c r="E6" s="18" t="s">
        <v>2</v>
      </c>
      <c r="F6" s="18" t="s">
        <v>3</v>
      </c>
      <c r="G6" s="18" t="s">
        <v>4</v>
      </c>
      <c r="H6" s="18" t="s">
        <v>5</v>
      </c>
      <c r="I6" s="18" t="s">
        <v>6</v>
      </c>
      <c r="X6" s="2" t="s">
        <v>1</v>
      </c>
      <c r="Y6" s="3" t="s">
        <v>10</v>
      </c>
      <c r="Z6" s="4" t="s">
        <v>2</v>
      </c>
      <c r="AA6" s="4" t="s">
        <v>3</v>
      </c>
      <c r="AB6" s="4" t="s">
        <v>4</v>
      </c>
      <c r="AC6" s="4" t="s">
        <v>5</v>
      </c>
      <c r="AD6" s="4" t="s">
        <v>6</v>
      </c>
      <c r="AG6" s="2" t="s">
        <v>1</v>
      </c>
      <c r="AH6" s="12" t="s">
        <v>10</v>
      </c>
      <c r="AI6" s="66" t="s">
        <v>2</v>
      </c>
      <c r="AJ6" s="4" t="s">
        <v>3</v>
      </c>
      <c r="AK6" s="4" t="s">
        <v>4</v>
      </c>
      <c r="AL6" s="69" t="s">
        <v>5</v>
      </c>
      <c r="AM6" s="66" t="s">
        <v>2</v>
      </c>
      <c r="AN6" s="4" t="s">
        <v>3</v>
      </c>
      <c r="AO6" s="4" t="s">
        <v>4</v>
      </c>
      <c r="AP6" s="4" t="s">
        <v>5</v>
      </c>
    </row>
    <row r="7" spans="3:42" s="1" customFormat="1" ht="42" x14ac:dyDescent="0.15">
      <c r="C7" s="19">
        <v>44256</v>
      </c>
      <c r="D7" s="20">
        <v>11.12</v>
      </c>
      <c r="E7" s="20">
        <v>11.11</v>
      </c>
      <c r="F7" s="20" t="s">
        <v>0</v>
      </c>
      <c r="G7" s="20" t="s">
        <v>0</v>
      </c>
      <c r="H7" s="20" t="s">
        <v>0</v>
      </c>
      <c r="I7" s="21" t="s">
        <v>0</v>
      </c>
      <c r="J7" s="14"/>
      <c r="K7" s="13">
        <f>$D7-E7</f>
        <v>9.9999999999997868E-3</v>
      </c>
      <c r="L7" s="13"/>
      <c r="M7" s="13"/>
      <c r="N7" s="13"/>
      <c r="O7" s="13"/>
      <c r="Q7" s="15">
        <f>K7/$D7</f>
        <v>8.992805755395492E-4</v>
      </c>
      <c r="R7" s="15">
        <f t="shared" ref="R7:U12" si="0">L7/$D7</f>
        <v>0</v>
      </c>
      <c r="S7" s="15">
        <f t="shared" si="0"/>
        <v>0</v>
      </c>
      <c r="T7" s="15">
        <f t="shared" si="0"/>
        <v>0</v>
      </c>
      <c r="U7" s="15">
        <f t="shared" si="0"/>
        <v>0</v>
      </c>
      <c r="X7" s="31">
        <v>44256</v>
      </c>
      <c r="Y7" s="32">
        <f>D7</f>
        <v>11.12</v>
      </c>
      <c r="Z7" s="33" t="str">
        <f>E7 &amp; CHAR(10) &amp; "(" &amp; ROUND(K7, 2) &amp; ")" &amp; CHAR(10) &amp; ROUND(Q7*100,2) &amp; "%"</f>
        <v>11.11
(0.01)
0.09%</v>
      </c>
      <c r="AA7" s="33" t="s">
        <v>0</v>
      </c>
      <c r="AB7" s="33" t="s">
        <v>0</v>
      </c>
      <c r="AC7" s="33" t="s">
        <v>0</v>
      </c>
      <c r="AD7" s="33" t="s">
        <v>0</v>
      </c>
      <c r="AG7" s="31">
        <v>44256</v>
      </c>
      <c r="AH7" s="33">
        <f>Y7</f>
        <v>11.12</v>
      </c>
      <c r="AI7" s="63" t="str">
        <f t="shared" ref="AI7:AL12" si="1">Z7</f>
        <v>11.11
(0.01)
0.09%</v>
      </c>
      <c r="AJ7" s="60" t="str">
        <f t="shared" si="1"/>
        <v>-</v>
      </c>
      <c r="AK7" s="60" t="str">
        <f t="shared" si="1"/>
        <v>-</v>
      </c>
      <c r="AL7" s="70" t="str">
        <f t="shared" si="1"/>
        <v>-</v>
      </c>
      <c r="AM7" s="63" t="str">
        <f>Z16</f>
        <v>11.11
(0.01)
0.09%</v>
      </c>
      <c r="AN7" s="60" t="str">
        <f t="shared" ref="AN7:AP12" si="2">AA16</f>
        <v>-</v>
      </c>
      <c r="AO7" s="60" t="str">
        <f t="shared" si="2"/>
        <v>-</v>
      </c>
      <c r="AP7" s="60" t="str">
        <f t="shared" si="2"/>
        <v>-</v>
      </c>
    </row>
    <row r="8" spans="3:42" s="1" customFormat="1" ht="42" x14ac:dyDescent="0.15">
      <c r="C8" s="22">
        <v>44270</v>
      </c>
      <c r="D8" s="23">
        <v>11.41</v>
      </c>
      <c r="E8" s="23">
        <v>11.15</v>
      </c>
      <c r="F8" s="23">
        <v>11.38</v>
      </c>
      <c r="G8" s="23" t="s">
        <v>0</v>
      </c>
      <c r="H8" s="23" t="s">
        <v>0</v>
      </c>
      <c r="I8" s="24" t="s">
        <v>0</v>
      </c>
      <c r="J8" s="14"/>
      <c r="K8" s="13">
        <f t="shared" ref="K8:M12" si="3">$D8-E8</f>
        <v>0.25999999999999979</v>
      </c>
      <c r="L8" s="13">
        <f t="shared" si="3"/>
        <v>2.9999999999999361E-2</v>
      </c>
      <c r="M8" s="13"/>
      <c r="N8" s="13"/>
      <c r="O8" s="13"/>
      <c r="Q8" s="15">
        <f t="shared" ref="Q8:Q12" si="4">K8/$D8</f>
        <v>2.2787028921998229E-2</v>
      </c>
      <c r="R8" s="15">
        <f t="shared" si="0"/>
        <v>2.6292725679228188E-3</v>
      </c>
      <c r="S8" s="15">
        <f t="shared" si="0"/>
        <v>0</v>
      </c>
      <c r="T8" s="15">
        <f t="shared" si="0"/>
        <v>0</v>
      </c>
      <c r="U8" s="15">
        <f t="shared" si="0"/>
        <v>0</v>
      </c>
      <c r="X8" s="34">
        <v>44270</v>
      </c>
      <c r="Y8" s="35">
        <f t="shared" ref="Y8:Y12" si="5">D8</f>
        <v>11.41</v>
      </c>
      <c r="Z8" s="36" t="str">
        <f t="shared" ref="Z8:AD12" si="6">E8 &amp; CHAR(10) &amp; "(" &amp; ROUND(K8, 2) &amp; ")" &amp; CHAR(10) &amp; ROUND(Q8*100,2) &amp; "%"</f>
        <v>11.15
(0.26)
2.28%</v>
      </c>
      <c r="AA8" s="36" t="str">
        <f t="shared" si="6"/>
        <v>11.38
(0.03)
0.26%</v>
      </c>
      <c r="AB8" s="36" t="s">
        <v>0</v>
      </c>
      <c r="AC8" s="36" t="s">
        <v>0</v>
      </c>
      <c r="AD8" s="36" t="s">
        <v>0</v>
      </c>
      <c r="AG8" s="43">
        <v>44270</v>
      </c>
      <c r="AH8" s="36">
        <f t="shared" ref="AH8:AH12" si="7">Y8</f>
        <v>11.41</v>
      </c>
      <c r="AI8" s="67" t="str">
        <f t="shared" si="1"/>
        <v>11.15
(0.26)
2.28%</v>
      </c>
      <c r="AJ8" s="42" t="str">
        <f t="shared" si="1"/>
        <v>11.38
(0.03)
0.26%</v>
      </c>
      <c r="AK8" s="42" t="str">
        <f t="shared" si="1"/>
        <v>-</v>
      </c>
      <c r="AL8" s="71" t="str">
        <f t="shared" si="1"/>
        <v>-</v>
      </c>
      <c r="AM8" s="67" t="str">
        <f t="shared" ref="AM8:AM12" si="8">Z17</f>
        <v>11.15
(0.26)
2.28%</v>
      </c>
      <c r="AN8" s="42" t="str">
        <f t="shared" si="2"/>
        <v>11.38
(0.03)
0.26%</v>
      </c>
      <c r="AO8" s="42" t="str">
        <f t="shared" si="2"/>
        <v>-</v>
      </c>
      <c r="AP8" s="42" t="str">
        <f t="shared" si="2"/>
        <v>-</v>
      </c>
    </row>
    <row r="9" spans="3:42" s="1" customFormat="1" ht="42" x14ac:dyDescent="0.15">
      <c r="C9" s="25">
        <v>44285</v>
      </c>
      <c r="D9" s="26">
        <v>12.15</v>
      </c>
      <c r="E9" s="26">
        <v>11.18</v>
      </c>
      <c r="F9" s="26">
        <v>11.44</v>
      </c>
      <c r="G9" s="26">
        <v>12.1</v>
      </c>
      <c r="H9" s="26" t="s">
        <v>0</v>
      </c>
      <c r="I9" s="27" t="s">
        <v>0</v>
      </c>
      <c r="J9" s="14"/>
      <c r="K9" s="13">
        <f>$D9-E9</f>
        <v>0.97000000000000064</v>
      </c>
      <c r="L9" s="13">
        <f t="shared" si="3"/>
        <v>0.71000000000000085</v>
      </c>
      <c r="M9" s="13">
        <f t="shared" si="3"/>
        <v>5.0000000000000711E-2</v>
      </c>
      <c r="N9" s="13"/>
      <c r="O9" s="13"/>
      <c r="Q9" s="15">
        <f t="shared" si="4"/>
        <v>7.9835390946502105E-2</v>
      </c>
      <c r="R9" s="15">
        <f t="shared" si="0"/>
        <v>5.8436213991769619E-2</v>
      </c>
      <c r="S9" s="15">
        <f t="shared" si="0"/>
        <v>4.1152263374486181E-3</v>
      </c>
      <c r="T9" s="15">
        <f t="shared" si="0"/>
        <v>0</v>
      </c>
      <c r="U9" s="15">
        <f t="shared" si="0"/>
        <v>0</v>
      </c>
      <c r="X9" s="31">
        <v>44285</v>
      </c>
      <c r="Y9" s="32">
        <f t="shared" si="5"/>
        <v>12.15</v>
      </c>
      <c r="Z9" s="33" t="str">
        <f t="shared" si="6"/>
        <v>11.18
(0.97)
7.98%</v>
      </c>
      <c r="AA9" s="33" t="str">
        <f t="shared" si="6"/>
        <v>11.44
(0.71)
5.84%</v>
      </c>
      <c r="AB9" s="33" t="str">
        <f t="shared" si="6"/>
        <v>12.1
(0.05)
0.41%</v>
      </c>
      <c r="AC9" s="33" t="s">
        <v>0</v>
      </c>
      <c r="AD9" s="33" t="s">
        <v>0</v>
      </c>
      <c r="AG9" s="31">
        <v>44285</v>
      </c>
      <c r="AH9" s="33">
        <f t="shared" si="7"/>
        <v>12.15</v>
      </c>
      <c r="AI9" s="63" t="str">
        <f t="shared" si="1"/>
        <v>11.18
(0.97)
7.98%</v>
      </c>
      <c r="AJ9" s="60" t="str">
        <f t="shared" si="1"/>
        <v>11.44
(0.71)
5.84%</v>
      </c>
      <c r="AK9" s="60" t="str">
        <f t="shared" si="1"/>
        <v>12.1
(0.05)
0.41%</v>
      </c>
      <c r="AL9" s="70" t="str">
        <f t="shared" si="1"/>
        <v>-</v>
      </c>
      <c r="AM9" s="63" t="str">
        <f t="shared" si="8"/>
        <v>11.18
(0.97)
7.98%</v>
      </c>
      <c r="AN9" s="60" t="str">
        <f t="shared" si="2"/>
        <v>11.44
(0.71)
5.84%</v>
      </c>
      <c r="AO9" s="60" t="str">
        <f t="shared" si="2"/>
        <v>12.1
(0.05)
0.41%</v>
      </c>
      <c r="AP9" s="60" t="str">
        <f t="shared" si="2"/>
        <v>-</v>
      </c>
    </row>
    <row r="10" spans="3:42" s="1" customFormat="1" ht="42" x14ac:dyDescent="0.15">
      <c r="C10" s="22">
        <v>44301</v>
      </c>
      <c r="D10" s="23">
        <v>14.29</v>
      </c>
      <c r="E10" s="23">
        <v>11.19</v>
      </c>
      <c r="F10" s="23">
        <v>11.49</v>
      </c>
      <c r="G10" s="23">
        <v>12.38</v>
      </c>
      <c r="H10" s="23">
        <v>14.14</v>
      </c>
      <c r="I10" s="24" t="s">
        <v>0</v>
      </c>
      <c r="J10" s="14"/>
      <c r="K10" s="13">
        <f t="shared" si="3"/>
        <v>3.0999999999999996</v>
      </c>
      <c r="L10" s="13">
        <f t="shared" si="3"/>
        <v>2.7999999999999989</v>
      </c>
      <c r="M10" s="13">
        <f t="shared" si="3"/>
        <v>1.9099999999999984</v>
      </c>
      <c r="N10" s="13">
        <f>$D10-H10</f>
        <v>0.14999999999999858</v>
      </c>
      <c r="O10" s="13"/>
      <c r="Q10" s="15">
        <f t="shared" si="4"/>
        <v>0.21693491952414273</v>
      </c>
      <c r="R10" s="15">
        <f t="shared" si="0"/>
        <v>0.19594121763470954</v>
      </c>
      <c r="S10" s="15">
        <f t="shared" si="0"/>
        <v>0.13365990202939107</v>
      </c>
      <c r="T10" s="15">
        <f t="shared" si="0"/>
        <v>1.0496850944716486E-2</v>
      </c>
      <c r="U10" s="15">
        <f t="shared" si="0"/>
        <v>0</v>
      </c>
      <c r="X10" s="34">
        <v>44301</v>
      </c>
      <c r="Y10" s="35">
        <f t="shared" si="5"/>
        <v>14.29</v>
      </c>
      <c r="Z10" s="36" t="str">
        <f t="shared" si="6"/>
        <v>11.19
(3.1)
21.69%</v>
      </c>
      <c r="AA10" s="36" t="str">
        <f t="shared" si="6"/>
        <v>11.49
(2.8)
19.59%</v>
      </c>
      <c r="AB10" s="36" t="str">
        <f t="shared" si="6"/>
        <v>12.38
(1.91)
13.37%</v>
      </c>
      <c r="AC10" s="36" t="str">
        <f t="shared" si="6"/>
        <v>14.14
(0.15)
1.05%</v>
      </c>
      <c r="AD10" s="36" t="s">
        <v>0</v>
      </c>
      <c r="AG10" s="43">
        <v>44301</v>
      </c>
      <c r="AH10" s="36">
        <f t="shared" si="7"/>
        <v>14.29</v>
      </c>
      <c r="AI10" s="67" t="str">
        <f t="shared" si="1"/>
        <v>11.19
(3.1)
21.69%</v>
      </c>
      <c r="AJ10" s="42" t="str">
        <f t="shared" si="1"/>
        <v>11.49
(2.8)
19.59%</v>
      </c>
      <c r="AK10" s="42" t="str">
        <f t="shared" si="1"/>
        <v>12.38
(1.91)
13.37%</v>
      </c>
      <c r="AL10" s="71" t="str">
        <f t="shared" si="1"/>
        <v>14.14
(0.15)
1.05%</v>
      </c>
      <c r="AM10" s="67" t="str">
        <f t="shared" si="8"/>
        <v>11.19
(3.1)
21.69%</v>
      </c>
      <c r="AN10" s="42" t="str">
        <f t="shared" si="2"/>
        <v>11.49
(2.8)
19.59%</v>
      </c>
      <c r="AO10" s="42" t="str">
        <f t="shared" si="2"/>
        <v>12.38
(1.91)
13.37%</v>
      </c>
      <c r="AP10" s="42" t="str">
        <f t="shared" si="2"/>
        <v>14.14
(0.15)
1.05%</v>
      </c>
    </row>
    <row r="11" spans="3:42" s="1" customFormat="1" ht="42" x14ac:dyDescent="0.15">
      <c r="C11" s="25">
        <v>44316</v>
      </c>
      <c r="D11" s="26">
        <v>19.16</v>
      </c>
      <c r="E11" s="26">
        <v>11.19</v>
      </c>
      <c r="F11" s="26">
        <v>11.51</v>
      </c>
      <c r="G11" s="26">
        <v>12.6</v>
      </c>
      <c r="H11" s="26">
        <v>15.64</v>
      </c>
      <c r="I11" s="27"/>
      <c r="J11" s="14"/>
      <c r="K11" s="13">
        <f t="shared" si="3"/>
        <v>7.9700000000000006</v>
      </c>
      <c r="L11" s="13">
        <f t="shared" si="3"/>
        <v>7.65</v>
      </c>
      <c r="M11" s="13">
        <f t="shared" si="3"/>
        <v>6.5600000000000005</v>
      </c>
      <c r="N11" s="13">
        <f>$D11-H11</f>
        <v>3.5199999999999996</v>
      </c>
      <c r="O11" s="13">
        <f>$D11-I11</f>
        <v>19.16</v>
      </c>
      <c r="Q11" s="15">
        <f t="shared" si="4"/>
        <v>0.41597077244258873</v>
      </c>
      <c r="R11" s="15">
        <f t="shared" si="0"/>
        <v>0.39926931106471819</v>
      </c>
      <c r="S11" s="15">
        <f t="shared" si="0"/>
        <v>0.34237995824634659</v>
      </c>
      <c r="T11" s="15">
        <f t="shared" si="0"/>
        <v>0.18371607515657618</v>
      </c>
      <c r="U11" s="15">
        <f t="shared" si="0"/>
        <v>1</v>
      </c>
      <c r="X11" s="31">
        <v>44316</v>
      </c>
      <c r="Y11" s="32">
        <f t="shared" si="5"/>
        <v>19.16</v>
      </c>
      <c r="Z11" s="33" t="str">
        <f t="shared" si="6"/>
        <v>11.19
(7.97)
41.6%</v>
      </c>
      <c r="AA11" s="33" t="str">
        <f t="shared" si="6"/>
        <v>11.51
(7.65)
39.93%</v>
      </c>
      <c r="AB11" s="33" t="str">
        <f t="shared" si="6"/>
        <v>12.6
(6.56)
34.24%</v>
      </c>
      <c r="AC11" s="33" t="str">
        <f t="shared" si="6"/>
        <v>15.64
(3.52)
18.37%</v>
      </c>
      <c r="AD11" s="33" t="str">
        <f t="shared" si="6"/>
        <v xml:space="preserve">
(19.16)
100%</v>
      </c>
      <c r="AG11" s="31">
        <v>44316</v>
      </c>
      <c r="AH11" s="33">
        <f t="shared" si="7"/>
        <v>19.16</v>
      </c>
      <c r="AI11" s="63" t="str">
        <f t="shared" si="1"/>
        <v>11.19
(7.97)
41.6%</v>
      </c>
      <c r="AJ11" s="60" t="str">
        <f t="shared" si="1"/>
        <v>11.51
(7.65)
39.93%</v>
      </c>
      <c r="AK11" s="60" t="str">
        <f t="shared" si="1"/>
        <v>12.6
(6.56)
34.24%</v>
      </c>
      <c r="AL11" s="70" t="str">
        <f t="shared" si="1"/>
        <v>15.64
(3.52)
18.37%</v>
      </c>
      <c r="AM11" s="63" t="str">
        <f t="shared" si="8"/>
        <v>11.19
(7.97)
41.6%</v>
      </c>
      <c r="AN11" s="60" t="str">
        <f t="shared" si="2"/>
        <v>11.51
(7.65)
39.93%</v>
      </c>
      <c r="AO11" s="60" t="str">
        <f t="shared" si="2"/>
        <v>12.6
(6.56)
34.24%</v>
      </c>
      <c r="AP11" s="60" t="str">
        <f t="shared" si="2"/>
        <v>15.64
(3.52)
18.37%</v>
      </c>
    </row>
    <row r="12" spans="3:42" s="1" customFormat="1" ht="43" thickBot="1" x14ac:dyDescent="0.2">
      <c r="C12" s="28">
        <v>44331</v>
      </c>
      <c r="D12" s="29">
        <v>24.68</v>
      </c>
      <c r="E12" s="29">
        <v>11.19</v>
      </c>
      <c r="F12" s="29">
        <v>11.52</v>
      </c>
      <c r="G12" s="29">
        <v>12.79</v>
      </c>
      <c r="H12" s="29">
        <v>17.16</v>
      </c>
      <c r="I12" s="30"/>
      <c r="J12" s="14"/>
      <c r="K12" s="13">
        <f t="shared" si="3"/>
        <v>13.49</v>
      </c>
      <c r="L12" s="13">
        <f t="shared" si="3"/>
        <v>13.16</v>
      </c>
      <c r="M12" s="13">
        <f t="shared" si="3"/>
        <v>11.89</v>
      </c>
      <c r="N12" s="13">
        <f>$D12-H12</f>
        <v>7.52</v>
      </c>
      <c r="O12" s="13">
        <f>$D12-I12</f>
        <v>24.68</v>
      </c>
      <c r="Q12" s="15">
        <f t="shared" si="4"/>
        <v>0.54659643435980554</v>
      </c>
      <c r="R12" s="15">
        <f t="shared" si="0"/>
        <v>0.53322528363047006</v>
      </c>
      <c r="S12" s="15">
        <f t="shared" si="0"/>
        <v>0.48176661264181525</v>
      </c>
      <c r="T12" s="15">
        <f t="shared" si="0"/>
        <v>0.3047001620745543</v>
      </c>
      <c r="U12" s="15">
        <f t="shared" si="0"/>
        <v>1</v>
      </c>
      <c r="X12" s="34">
        <v>44331</v>
      </c>
      <c r="Y12" s="35">
        <f t="shared" si="5"/>
        <v>24.68</v>
      </c>
      <c r="Z12" s="36" t="str">
        <f t="shared" si="6"/>
        <v>11.19
(13.49)
54.66%</v>
      </c>
      <c r="AA12" s="36" t="str">
        <f t="shared" si="6"/>
        <v>11.52
(13.16)
53.32%</v>
      </c>
      <c r="AB12" s="36" t="str">
        <f t="shared" si="6"/>
        <v>12.79
(11.89)
48.18%</v>
      </c>
      <c r="AC12" s="36" t="str">
        <f t="shared" si="6"/>
        <v>17.16
(7.52)
30.47%</v>
      </c>
      <c r="AD12" s="36" t="str">
        <f t="shared" si="6"/>
        <v xml:space="preserve">
(24.68)
100%</v>
      </c>
      <c r="AG12" s="44">
        <v>44331</v>
      </c>
      <c r="AH12" s="37">
        <f t="shared" si="7"/>
        <v>24.68</v>
      </c>
      <c r="AI12" s="68" t="str">
        <f t="shared" si="1"/>
        <v>11.19
(13.49)
54.66%</v>
      </c>
      <c r="AJ12" s="37" t="str">
        <f t="shared" si="1"/>
        <v>11.52
(13.16)
53.32%</v>
      </c>
      <c r="AK12" s="37" t="str">
        <f t="shared" si="1"/>
        <v>12.79
(11.89)
48.18%</v>
      </c>
      <c r="AL12" s="72" t="str">
        <f t="shared" si="1"/>
        <v>17.16
(7.52)
30.47%</v>
      </c>
      <c r="AM12" s="68" t="str">
        <f t="shared" si="8"/>
        <v>11.19
(13.49)
54.66%</v>
      </c>
      <c r="AN12" s="37" t="str">
        <f t="shared" si="2"/>
        <v>11.52
(13.16)
53.32%</v>
      </c>
      <c r="AO12" s="37" t="str">
        <f t="shared" si="2"/>
        <v>12.79
(11.89)
48.18%</v>
      </c>
      <c r="AP12" s="37" t="str">
        <f t="shared" si="2"/>
        <v>17.16
(7.52)
30.47%</v>
      </c>
    </row>
    <row r="13" spans="3:42" ht="30" customHeight="1" thickTop="1" x14ac:dyDescent="0.2">
      <c r="C13" s="87" t="s">
        <v>9</v>
      </c>
      <c r="D13" s="87"/>
      <c r="E13" s="87"/>
      <c r="F13" s="87"/>
      <c r="G13" s="87"/>
      <c r="H13" s="87"/>
      <c r="I13" s="87"/>
      <c r="X13" s="87" t="s">
        <v>9</v>
      </c>
      <c r="Y13" s="87"/>
      <c r="Z13" s="87"/>
      <c r="AA13" s="87"/>
      <c r="AB13" s="87"/>
      <c r="AC13" s="87"/>
      <c r="AD13" s="87"/>
      <c r="AG13" s="97" t="s">
        <v>23</v>
      </c>
      <c r="AH13" s="97"/>
      <c r="AI13" s="97"/>
      <c r="AJ13" s="97"/>
      <c r="AK13" s="97"/>
      <c r="AL13" s="97"/>
      <c r="AM13" s="97"/>
      <c r="AN13" s="97"/>
      <c r="AO13" s="97"/>
      <c r="AP13" s="97"/>
    </row>
    <row r="14" spans="3:42" s="1" customFormat="1" ht="13" x14ac:dyDescent="0.15">
      <c r="E14" s="87" t="s">
        <v>7</v>
      </c>
      <c r="F14" s="87"/>
      <c r="G14" s="87"/>
      <c r="H14" s="87"/>
      <c r="I14" s="87"/>
      <c r="Z14" s="87" t="s">
        <v>7</v>
      </c>
      <c r="AA14" s="87"/>
      <c r="AB14" s="87"/>
      <c r="AC14" s="87"/>
      <c r="AD14" s="87"/>
    </row>
    <row r="15" spans="3:42" s="1" customFormat="1" ht="13" x14ac:dyDescent="0.15">
      <c r="C15" s="2" t="s">
        <v>1</v>
      </c>
      <c r="D15" s="3" t="s">
        <v>10</v>
      </c>
      <c r="E15" s="4" t="s">
        <v>2</v>
      </c>
      <c r="F15" s="4" t="s">
        <v>3</v>
      </c>
      <c r="G15" s="4" t="s">
        <v>4</v>
      </c>
      <c r="H15" s="4" t="s">
        <v>5</v>
      </c>
      <c r="I15" s="4" t="s">
        <v>6</v>
      </c>
      <c r="X15" s="2" t="s">
        <v>1</v>
      </c>
      <c r="Y15" s="3" t="s">
        <v>10</v>
      </c>
      <c r="Z15" s="4" t="s">
        <v>2</v>
      </c>
      <c r="AA15" s="4" t="s">
        <v>3</v>
      </c>
      <c r="AB15" s="4" t="s">
        <v>4</v>
      </c>
      <c r="AC15" s="4" t="s">
        <v>5</v>
      </c>
      <c r="AD15" s="4" t="s">
        <v>6</v>
      </c>
    </row>
    <row r="16" spans="3:42" s="1" customFormat="1" ht="42" x14ac:dyDescent="0.15">
      <c r="C16" s="5">
        <v>44256</v>
      </c>
      <c r="D16" s="6">
        <v>11.12</v>
      </c>
      <c r="E16" s="6">
        <v>11.11</v>
      </c>
      <c r="F16" s="7" t="s">
        <v>0</v>
      </c>
      <c r="G16" s="7" t="s">
        <v>0</v>
      </c>
      <c r="H16" s="7" t="s">
        <v>0</v>
      </c>
      <c r="I16" s="7" t="s">
        <v>0</v>
      </c>
      <c r="K16" s="6">
        <f t="shared" ref="K16:M21" si="9">$D16-E16</f>
        <v>9.9999999999997868E-3</v>
      </c>
      <c r="L16" s="6"/>
      <c r="M16" s="6"/>
      <c r="N16" s="6"/>
      <c r="O16" s="6"/>
      <c r="Q16" s="15">
        <f>K16/$D16</f>
        <v>8.992805755395492E-4</v>
      </c>
      <c r="R16" s="15">
        <f t="shared" ref="R16:U21" si="10">L16/$D16</f>
        <v>0</v>
      </c>
      <c r="S16" s="15">
        <f t="shared" si="10"/>
        <v>0</v>
      </c>
      <c r="T16" s="15">
        <f t="shared" si="10"/>
        <v>0</v>
      </c>
      <c r="U16" s="15">
        <f t="shared" si="10"/>
        <v>0</v>
      </c>
      <c r="X16" s="31">
        <v>44256</v>
      </c>
      <c r="Y16" s="32">
        <f>D16</f>
        <v>11.12</v>
      </c>
      <c r="Z16" s="33" t="str">
        <f>E16 &amp; CHAR(10) &amp; "(" &amp; ROUND(K16, 2) &amp; ")" &amp; CHAR(10) &amp; ROUND(Q16*100,2) &amp; "%"</f>
        <v>11.11
(0.01)
0.09%</v>
      </c>
      <c r="AA16" s="33" t="s">
        <v>0</v>
      </c>
      <c r="AB16" s="33" t="s">
        <v>0</v>
      </c>
      <c r="AC16" s="33" t="s">
        <v>0</v>
      </c>
      <c r="AD16" s="33" t="s">
        <v>0</v>
      </c>
    </row>
    <row r="17" spans="3:30" s="1" customFormat="1" ht="42" x14ac:dyDescent="0.15">
      <c r="C17" s="8">
        <v>44270</v>
      </c>
      <c r="D17" s="9">
        <v>11.41</v>
      </c>
      <c r="E17" s="9">
        <v>11.15</v>
      </c>
      <c r="F17" s="9">
        <v>11.38</v>
      </c>
      <c r="G17" s="10" t="s">
        <v>0</v>
      </c>
      <c r="H17" s="10" t="s">
        <v>0</v>
      </c>
      <c r="I17" s="10" t="s">
        <v>0</v>
      </c>
      <c r="K17" s="6">
        <f t="shared" si="9"/>
        <v>0.25999999999999979</v>
      </c>
      <c r="L17" s="6">
        <f t="shared" si="9"/>
        <v>2.9999999999999361E-2</v>
      </c>
      <c r="M17" s="6"/>
      <c r="N17" s="6"/>
      <c r="O17" s="6"/>
      <c r="Q17" s="15">
        <f t="shared" ref="Q17:Q21" si="11">K17/$D17</f>
        <v>2.2787028921998229E-2</v>
      </c>
      <c r="R17" s="15">
        <f t="shared" si="10"/>
        <v>2.6292725679228188E-3</v>
      </c>
      <c r="S17" s="15">
        <f t="shared" si="10"/>
        <v>0</v>
      </c>
      <c r="T17" s="15">
        <f t="shared" si="10"/>
        <v>0</v>
      </c>
      <c r="U17" s="15">
        <f t="shared" si="10"/>
        <v>0</v>
      </c>
      <c r="X17" s="34">
        <v>44270</v>
      </c>
      <c r="Y17" s="35">
        <f t="shared" ref="Y17:Y21" si="12">D17</f>
        <v>11.41</v>
      </c>
      <c r="Z17" s="36" t="str">
        <f t="shared" ref="Z17:AD21" si="13">E17 &amp; CHAR(10) &amp; "(" &amp; ROUND(K17, 2) &amp; ")" &amp; CHAR(10) &amp; ROUND(Q17*100,2) &amp; "%"</f>
        <v>11.15
(0.26)
2.28%</v>
      </c>
      <c r="AA17" s="36" t="str">
        <f t="shared" si="13"/>
        <v>11.38
(0.03)
0.26%</v>
      </c>
      <c r="AB17" s="36" t="s">
        <v>0</v>
      </c>
      <c r="AC17" s="36" t="s">
        <v>0</v>
      </c>
      <c r="AD17" s="36" t="s">
        <v>0</v>
      </c>
    </row>
    <row r="18" spans="3:30" s="1" customFormat="1" ht="42" x14ac:dyDescent="0.15">
      <c r="C18" s="5">
        <v>44285</v>
      </c>
      <c r="D18" s="6">
        <v>12.15</v>
      </c>
      <c r="E18" s="6">
        <v>11.18</v>
      </c>
      <c r="F18" s="6">
        <v>11.44</v>
      </c>
      <c r="G18" s="6">
        <v>12.1</v>
      </c>
      <c r="H18" s="7" t="s">
        <v>0</v>
      </c>
      <c r="I18" s="7" t="s">
        <v>0</v>
      </c>
      <c r="K18" s="6">
        <f t="shared" si="9"/>
        <v>0.97000000000000064</v>
      </c>
      <c r="L18" s="6">
        <f t="shared" si="9"/>
        <v>0.71000000000000085</v>
      </c>
      <c r="M18" s="6">
        <f t="shared" si="9"/>
        <v>5.0000000000000711E-2</v>
      </c>
      <c r="N18" s="6"/>
      <c r="O18" s="6"/>
      <c r="Q18" s="15">
        <f t="shared" si="11"/>
        <v>7.9835390946502105E-2</v>
      </c>
      <c r="R18" s="15">
        <f t="shared" si="10"/>
        <v>5.8436213991769619E-2</v>
      </c>
      <c r="S18" s="15">
        <f t="shared" si="10"/>
        <v>4.1152263374486181E-3</v>
      </c>
      <c r="T18" s="15">
        <f t="shared" si="10"/>
        <v>0</v>
      </c>
      <c r="U18" s="15">
        <f t="shared" si="10"/>
        <v>0</v>
      </c>
      <c r="X18" s="31">
        <v>44285</v>
      </c>
      <c r="Y18" s="32">
        <f t="shared" si="12"/>
        <v>12.15</v>
      </c>
      <c r="Z18" s="33" t="str">
        <f t="shared" si="13"/>
        <v>11.18
(0.97)
7.98%</v>
      </c>
      <c r="AA18" s="33" t="str">
        <f t="shared" si="13"/>
        <v>11.44
(0.71)
5.84%</v>
      </c>
      <c r="AB18" s="33" t="str">
        <f t="shared" si="13"/>
        <v>12.1
(0.05)
0.41%</v>
      </c>
      <c r="AC18" s="33" t="s">
        <v>0</v>
      </c>
      <c r="AD18" s="33" t="s">
        <v>0</v>
      </c>
    </row>
    <row r="19" spans="3:30" s="1" customFormat="1" ht="42" x14ac:dyDescent="0.15">
      <c r="C19" s="8">
        <v>44301</v>
      </c>
      <c r="D19" s="9">
        <v>14.29</v>
      </c>
      <c r="E19" s="9">
        <v>11.19</v>
      </c>
      <c r="F19" s="9">
        <v>11.49</v>
      </c>
      <c r="G19" s="9">
        <v>12.38</v>
      </c>
      <c r="H19" s="9">
        <v>14.14</v>
      </c>
      <c r="I19" s="10" t="s">
        <v>0</v>
      </c>
      <c r="K19" s="6">
        <f t="shared" si="9"/>
        <v>3.0999999999999996</v>
      </c>
      <c r="L19" s="6">
        <f t="shared" si="9"/>
        <v>2.7999999999999989</v>
      </c>
      <c r="M19" s="6">
        <f t="shared" si="9"/>
        <v>1.9099999999999984</v>
      </c>
      <c r="N19" s="6">
        <f>$D19-H19</f>
        <v>0.14999999999999858</v>
      </c>
      <c r="O19" s="6"/>
      <c r="Q19" s="15">
        <f t="shared" si="11"/>
        <v>0.21693491952414273</v>
      </c>
      <c r="R19" s="15">
        <f t="shared" si="10"/>
        <v>0.19594121763470954</v>
      </c>
      <c r="S19" s="15">
        <f t="shared" si="10"/>
        <v>0.13365990202939107</v>
      </c>
      <c r="T19" s="15">
        <f t="shared" si="10"/>
        <v>1.0496850944716486E-2</v>
      </c>
      <c r="U19" s="15">
        <f t="shared" si="10"/>
        <v>0</v>
      </c>
      <c r="X19" s="34">
        <v>44301</v>
      </c>
      <c r="Y19" s="35">
        <f t="shared" si="12"/>
        <v>14.29</v>
      </c>
      <c r="Z19" s="36" t="str">
        <f t="shared" si="13"/>
        <v>11.19
(3.1)
21.69%</v>
      </c>
      <c r="AA19" s="36" t="str">
        <f t="shared" si="13"/>
        <v>11.49
(2.8)
19.59%</v>
      </c>
      <c r="AB19" s="36" t="str">
        <f t="shared" si="13"/>
        <v>12.38
(1.91)
13.37%</v>
      </c>
      <c r="AC19" s="36" t="str">
        <f t="shared" si="13"/>
        <v>14.14
(0.15)
1.05%</v>
      </c>
      <c r="AD19" s="36" t="s">
        <v>0</v>
      </c>
    </row>
    <row r="20" spans="3:30" s="1" customFormat="1" ht="42" x14ac:dyDescent="0.15">
      <c r="C20" s="5">
        <v>44316</v>
      </c>
      <c r="D20" s="6">
        <v>19.16</v>
      </c>
      <c r="E20" s="6">
        <v>11.19</v>
      </c>
      <c r="F20" s="6">
        <v>11.51</v>
      </c>
      <c r="G20" s="6">
        <v>12.6</v>
      </c>
      <c r="H20" s="6">
        <v>15.64</v>
      </c>
      <c r="I20" s="6"/>
      <c r="K20" s="6">
        <f t="shared" si="9"/>
        <v>7.9700000000000006</v>
      </c>
      <c r="L20" s="6">
        <f t="shared" si="9"/>
        <v>7.65</v>
      </c>
      <c r="M20" s="6">
        <f t="shared" si="9"/>
        <v>6.5600000000000005</v>
      </c>
      <c r="N20" s="6">
        <f>$D20-H20</f>
        <v>3.5199999999999996</v>
      </c>
      <c r="O20" s="6">
        <f>$D20-I20</f>
        <v>19.16</v>
      </c>
      <c r="Q20" s="15">
        <f t="shared" si="11"/>
        <v>0.41597077244258873</v>
      </c>
      <c r="R20" s="15">
        <f t="shared" si="10"/>
        <v>0.39926931106471819</v>
      </c>
      <c r="S20" s="15">
        <f t="shared" si="10"/>
        <v>0.34237995824634659</v>
      </c>
      <c r="T20" s="15">
        <f t="shared" si="10"/>
        <v>0.18371607515657618</v>
      </c>
      <c r="U20" s="15">
        <f t="shared" si="10"/>
        <v>1</v>
      </c>
      <c r="X20" s="31">
        <v>44316</v>
      </c>
      <c r="Y20" s="32">
        <f t="shared" si="12"/>
        <v>19.16</v>
      </c>
      <c r="Z20" s="33" t="str">
        <f t="shared" si="13"/>
        <v>11.19
(7.97)
41.6%</v>
      </c>
      <c r="AA20" s="33" t="str">
        <f t="shared" si="13"/>
        <v>11.51
(7.65)
39.93%</v>
      </c>
      <c r="AB20" s="33" t="str">
        <f t="shared" si="13"/>
        <v>12.6
(6.56)
34.24%</v>
      </c>
      <c r="AC20" s="33" t="str">
        <f t="shared" si="13"/>
        <v>15.64
(3.52)
18.37%</v>
      </c>
      <c r="AD20" s="33" t="str">
        <f t="shared" si="13"/>
        <v xml:space="preserve">
(19.16)
100%</v>
      </c>
    </row>
    <row r="21" spans="3:30" s="1" customFormat="1" ht="43" thickBot="1" x14ac:dyDescent="0.2">
      <c r="C21" s="8">
        <v>44331</v>
      </c>
      <c r="D21" s="9">
        <v>24.68</v>
      </c>
      <c r="E21" s="9">
        <v>11.19</v>
      </c>
      <c r="F21" s="9">
        <v>11.52</v>
      </c>
      <c r="G21" s="9">
        <v>12.79</v>
      </c>
      <c r="H21" s="9">
        <v>17.16</v>
      </c>
      <c r="I21" s="9"/>
      <c r="K21" s="6">
        <f t="shared" si="9"/>
        <v>13.49</v>
      </c>
      <c r="L21" s="6">
        <f t="shared" si="9"/>
        <v>13.16</v>
      </c>
      <c r="M21" s="6">
        <f t="shared" si="9"/>
        <v>11.89</v>
      </c>
      <c r="N21" s="6">
        <f>$D21-H21</f>
        <v>7.52</v>
      </c>
      <c r="O21" s="6">
        <f>$D21-I21</f>
        <v>24.68</v>
      </c>
      <c r="Q21" s="15">
        <f t="shared" si="11"/>
        <v>0.54659643435980554</v>
      </c>
      <c r="R21" s="15">
        <f t="shared" si="10"/>
        <v>0.53322528363047006</v>
      </c>
      <c r="S21" s="15">
        <f t="shared" si="10"/>
        <v>0.48176661264181525</v>
      </c>
      <c r="T21" s="15">
        <f t="shared" si="10"/>
        <v>0.3047001620745543</v>
      </c>
      <c r="U21" s="15">
        <f t="shared" si="10"/>
        <v>1</v>
      </c>
      <c r="X21" s="38">
        <v>44331</v>
      </c>
      <c r="Y21" s="39">
        <f t="shared" si="12"/>
        <v>24.68</v>
      </c>
      <c r="Z21" s="37" t="str">
        <f t="shared" si="13"/>
        <v>11.19
(13.49)
54.66%</v>
      </c>
      <c r="AA21" s="37" t="str">
        <f t="shared" si="13"/>
        <v>11.52
(13.16)
53.32%</v>
      </c>
      <c r="AB21" s="37" t="str">
        <f t="shared" si="13"/>
        <v>12.79
(11.89)
48.18%</v>
      </c>
      <c r="AC21" s="37" t="str">
        <f t="shared" si="13"/>
        <v>17.16
(7.52)
30.47%</v>
      </c>
      <c r="AD21" s="37" t="str">
        <f t="shared" si="13"/>
        <v xml:space="preserve">
(24.68)
100%</v>
      </c>
    </row>
    <row r="22" spans="3:30" s="1" customFormat="1" thickTop="1" x14ac:dyDescent="0.15"/>
  </sheetData>
  <mergeCells count="14">
    <mergeCell ref="AG4:AP4"/>
    <mergeCell ref="AI5:AL5"/>
    <mergeCell ref="AM5:AP5"/>
    <mergeCell ref="AG13:AP13"/>
    <mergeCell ref="C13:I13"/>
    <mergeCell ref="X13:AD13"/>
    <mergeCell ref="E14:I14"/>
    <mergeCell ref="Z14:AD14"/>
    <mergeCell ref="C3:I3"/>
    <mergeCell ref="X3:AD3"/>
    <mergeCell ref="C4:I4"/>
    <mergeCell ref="X4:AD4"/>
    <mergeCell ref="E5:I5"/>
    <mergeCell ref="Z5:AD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5DD0A-FAB0-344A-B479-7C91A0D59C48}">
  <dimension ref="B3:AS31"/>
  <sheetViews>
    <sheetView topLeftCell="W1" workbookViewId="0">
      <selection activeCell="AF4" sqref="AF4:AS13"/>
    </sheetView>
  </sheetViews>
  <sheetFormatPr baseColWidth="10" defaultRowHeight="16" x14ac:dyDescent="0.2"/>
  <cols>
    <col min="29" max="29" width="10.83203125" customWidth="1"/>
    <col min="32" max="32" width="7.1640625" bestFit="1" customWidth="1"/>
    <col min="33" max="33" width="8.6640625" bestFit="1" customWidth="1"/>
  </cols>
  <sheetData>
    <row r="3" spans="2:45" x14ac:dyDescent="0.2">
      <c r="B3" s="86" t="s">
        <v>20</v>
      </c>
      <c r="C3" s="86"/>
      <c r="D3" s="86"/>
      <c r="E3" s="86"/>
      <c r="F3" s="86"/>
      <c r="G3" s="86"/>
      <c r="H3" s="86"/>
      <c r="I3" s="1"/>
      <c r="J3" s="1"/>
      <c r="K3" s="1"/>
      <c r="L3" s="1"/>
      <c r="M3" s="1"/>
      <c r="N3" s="1"/>
      <c r="O3" s="1"/>
      <c r="P3" s="1"/>
      <c r="Q3" s="1"/>
      <c r="R3" s="1"/>
      <c r="S3" s="1"/>
      <c r="T3" s="1"/>
      <c r="U3" s="1"/>
      <c r="V3" s="1"/>
      <c r="W3" s="86" t="s">
        <v>21</v>
      </c>
      <c r="X3" s="86"/>
      <c r="Y3" s="86"/>
      <c r="Z3" s="86"/>
      <c r="AA3" s="86"/>
      <c r="AB3" s="86"/>
      <c r="AC3" s="86"/>
    </row>
    <row r="4" spans="2:45" x14ac:dyDescent="0.2">
      <c r="B4" s="88" t="s">
        <v>8</v>
      </c>
      <c r="C4" s="89"/>
      <c r="D4" s="89"/>
      <c r="E4" s="89"/>
      <c r="F4" s="89"/>
      <c r="G4" s="89"/>
      <c r="H4" s="89"/>
      <c r="I4" s="1"/>
      <c r="J4" s="1"/>
      <c r="K4" s="1"/>
      <c r="L4" s="1"/>
      <c r="M4" s="1"/>
      <c r="N4" s="1"/>
      <c r="O4" s="1"/>
      <c r="P4" s="1"/>
      <c r="Q4" s="1"/>
      <c r="R4" s="1"/>
      <c r="S4" s="1"/>
      <c r="T4" s="1"/>
      <c r="U4" s="1"/>
      <c r="V4" s="1"/>
      <c r="W4" s="88" t="s">
        <v>12</v>
      </c>
      <c r="X4" s="89"/>
      <c r="Y4" s="89"/>
      <c r="Z4" s="89"/>
      <c r="AA4" s="89"/>
      <c r="AB4" s="89"/>
      <c r="AC4" s="89"/>
      <c r="AF4" s="86" t="s">
        <v>77</v>
      </c>
      <c r="AG4" s="86"/>
      <c r="AH4" s="86"/>
      <c r="AI4" s="86"/>
      <c r="AJ4" s="86"/>
      <c r="AK4" s="86"/>
      <c r="AL4" s="86"/>
      <c r="AM4" s="86"/>
      <c r="AN4" s="86"/>
      <c r="AO4" s="86"/>
      <c r="AP4" s="86"/>
      <c r="AQ4" s="86"/>
      <c r="AR4" s="86"/>
      <c r="AS4" s="86"/>
    </row>
    <row r="5" spans="2:45" x14ac:dyDescent="0.2">
      <c r="B5" s="1"/>
      <c r="C5" s="1"/>
      <c r="D5" s="87" t="s">
        <v>7</v>
      </c>
      <c r="E5" s="87"/>
      <c r="F5" s="87"/>
      <c r="G5" s="87"/>
      <c r="H5" s="87"/>
      <c r="I5" s="1"/>
      <c r="J5" s="1"/>
      <c r="K5" s="1"/>
      <c r="L5" s="1"/>
      <c r="M5" s="1"/>
      <c r="N5" s="1"/>
      <c r="O5" s="1"/>
      <c r="P5" s="1"/>
      <c r="Q5" s="1"/>
      <c r="R5" s="1"/>
      <c r="S5" s="1"/>
      <c r="T5" s="1"/>
      <c r="U5" s="1"/>
      <c r="V5" s="1"/>
      <c r="W5" s="1"/>
      <c r="X5" s="1"/>
      <c r="Y5" s="87" t="s">
        <v>7</v>
      </c>
      <c r="Z5" s="87"/>
      <c r="AA5" s="87"/>
      <c r="AB5" s="87"/>
      <c r="AC5" s="87"/>
      <c r="AF5" s="1"/>
      <c r="AG5" s="1"/>
      <c r="AH5" s="95" t="s">
        <v>72</v>
      </c>
      <c r="AI5" s="88"/>
      <c r="AJ5" s="88"/>
      <c r="AK5" s="88"/>
      <c r="AL5" s="95" t="s">
        <v>73</v>
      </c>
      <c r="AM5" s="88"/>
      <c r="AN5" s="88"/>
      <c r="AO5" s="88"/>
      <c r="AP5" s="95" t="s">
        <v>74</v>
      </c>
      <c r="AQ5" s="88"/>
      <c r="AR5" s="88"/>
      <c r="AS5" s="88"/>
    </row>
    <row r="6" spans="2:45" ht="17" thickBot="1" x14ac:dyDescent="0.25">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12" t="s">
        <v>10</v>
      </c>
      <c r="AH6" s="66" t="s">
        <v>2</v>
      </c>
      <c r="AI6" s="4" t="s">
        <v>3</v>
      </c>
      <c r="AJ6" s="4" t="s">
        <v>4</v>
      </c>
      <c r="AK6" s="4" t="s">
        <v>5</v>
      </c>
      <c r="AL6" s="66" t="s">
        <v>2</v>
      </c>
      <c r="AM6" s="4" t="s">
        <v>3</v>
      </c>
      <c r="AN6" s="4" t="s">
        <v>4</v>
      </c>
      <c r="AO6" s="4" t="s">
        <v>5</v>
      </c>
      <c r="AP6" s="66" t="s">
        <v>2</v>
      </c>
      <c r="AQ6" s="4" t="s">
        <v>3</v>
      </c>
      <c r="AR6" s="4" t="s">
        <v>4</v>
      </c>
      <c r="AS6" s="4" t="s">
        <v>5</v>
      </c>
    </row>
    <row r="7" spans="2:45" ht="42" x14ac:dyDescent="0.2">
      <c r="B7" s="19">
        <v>44256</v>
      </c>
      <c r="C7" s="20">
        <v>156.69</v>
      </c>
      <c r="D7" s="20">
        <v>156.69</v>
      </c>
      <c r="E7" s="20" t="s">
        <v>0</v>
      </c>
      <c r="F7" s="20" t="s">
        <v>0</v>
      </c>
      <c r="G7" s="20" t="s">
        <v>0</v>
      </c>
      <c r="H7" s="21" t="s">
        <v>0</v>
      </c>
      <c r="I7" s="14"/>
      <c r="J7" s="13">
        <f>$C7-D7</f>
        <v>0</v>
      </c>
      <c r="K7" s="13"/>
      <c r="L7" s="13"/>
      <c r="M7" s="13"/>
      <c r="N7" s="13"/>
      <c r="O7" s="1"/>
      <c r="P7" s="15">
        <f>J7/$D7</f>
        <v>0</v>
      </c>
      <c r="Q7" s="15"/>
      <c r="R7" s="15"/>
      <c r="S7" s="15"/>
      <c r="T7" s="15"/>
      <c r="U7" s="1"/>
      <c r="V7" s="1"/>
      <c r="W7" s="31">
        <v>44256</v>
      </c>
      <c r="X7" s="32">
        <f>C7</f>
        <v>156.69</v>
      </c>
      <c r="Y7" s="33" t="str">
        <f>D7 &amp; CHAR(10) &amp; "(" &amp; FIXED(J7, 2) &amp; ")" &amp; CHAR(10) &amp; FIXED(P7*100,2) &amp; "%"</f>
        <v>156.69
(0.00)
0.00%</v>
      </c>
      <c r="Z7" s="33" t="s">
        <v>0</v>
      </c>
      <c r="AA7" s="33" t="s">
        <v>0</v>
      </c>
      <c r="AB7" s="33" t="s">
        <v>0</v>
      </c>
      <c r="AC7" s="33" t="s">
        <v>0</v>
      </c>
      <c r="AF7" s="31">
        <v>44256</v>
      </c>
      <c r="AG7" s="33">
        <f>X7</f>
        <v>156.69</v>
      </c>
      <c r="AH7" s="63" t="str">
        <f>Y16</f>
        <v>156.69
(0.00)
0.00%</v>
      </c>
      <c r="AI7" s="60" t="str">
        <f t="shared" ref="AI7:AK7" si="0">Z16</f>
        <v>-</v>
      </c>
      <c r="AJ7" s="60" t="str">
        <f t="shared" si="0"/>
        <v>-</v>
      </c>
      <c r="AK7" s="60" t="str">
        <f t="shared" si="0"/>
        <v>-</v>
      </c>
      <c r="AL7" s="63" t="str">
        <f>Y7</f>
        <v>156.69
(0.00)
0.00%</v>
      </c>
      <c r="AM7" s="60" t="str">
        <f t="shared" ref="AM7:AO7" si="1">Z7</f>
        <v>-</v>
      </c>
      <c r="AN7" s="60" t="str">
        <f t="shared" si="1"/>
        <v>-</v>
      </c>
      <c r="AO7" s="60" t="str">
        <f t="shared" si="1"/>
        <v>-</v>
      </c>
      <c r="AP7" s="63" t="str">
        <f>Y25</f>
        <v>156.69
(0.00)
0.00%</v>
      </c>
      <c r="AQ7" s="60" t="str">
        <f t="shared" ref="AQ7:AS12" si="2">Z25</f>
        <v>-</v>
      </c>
      <c r="AR7" s="60" t="str">
        <f t="shared" si="2"/>
        <v>-</v>
      </c>
      <c r="AS7" s="60" t="str">
        <f t="shared" si="2"/>
        <v>-</v>
      </c>
    </row>
    <row r="8" spans="2:45" ht="42" x14ac:dyDescent="0.2">
      <c r="B8" s="22">
        <v>44270</v>
      </c>
      <c r="C8" s="23">
        <v>158.30000000000001</v>
      </c>
      <c r="D8" s="23">
        <v>156.93</v>
      </c>
      <c r="E8" s="23">
        <v>158.30000000000001</v>
      </c>
      <c r="F8" s="23" t="s">
        <v>0</v>
      </c>
      <c r="G8" s="23" t="s">
        <v>0</v>
      </c>
      <c r="H8" s="24" t="s">
        <v>0</v>
      </c>
      <c r="I8" s="14"/>
      <c r="J8" s="13">
        <f t="shared" ref="J8:N12" si="3">$C8-D8</f>
        <v>1.3700000000000045</v>
      </c>
      <c r="K8" s="13">
        <f t="shared" si="3"/>
        <v>0</v>
      </c>
      <c r="L8" s="13"/>
      <c r="M8" s="13"/>
      <c r="N8" s="13"/>
      <c r="O8" s="1"/>
      <c r="P8" s="15">
        <f t="shared" ref="P8:T12" si="4">J8/$D8</f>
        <v>8.7300070094947085E-3</v>
      </c>
      <c r="Q8" s="15">
        <f t="shared" si="4"/>
        <v>0</v>
      </c>
      <c r="R8" s="15"/>
      <c r="S8" s="15"/>
      <c r="T8" s="15"/>
      <c r="U8" s="1"/>
      <c r="V8" s="1"/>
      <c r="W8" s="34">
        <v>44270</v>
      </c>
      <c r="X8" s="35">
        <f t="shared" ref="X8:X12" si="5">C8</f>
        <v>158.30000000000001</v>
      </c>
      <c r="Y8" s="33" t="str">
        <f t="shared" ref="Y8:Y12" si="6">D8 &amp; CHAR(10) &amp; "(" &amp; FIXED(J8, 2) &amp; ")" &amp; CHAR(10) &amp; FIXED(P8*100,2) &amp; "%"</f>
        <v>156.93
(1.37)
0.87%</v>
      </c>
      <c r="Z8" s="33" t="str">
        <f t="shared" ref="Z8:Z12" si="7">E8 &amp; CHAR(10) &amp; "(" &amp; FIXED(K8, 2) &amp; ")" &amp; CHAR(10) &amp; FIXED(Q8*100,2) &amp; "%"</f>
        <v>158.3
(0.00)
0.00%</v>
      </c>
      <c r="AA8" s="33" t="s">
        <v>0</v>
      </c>
      <c r="AB8" s="33" t="s">
        <v>0</v>
      </c>
      <c r="AC8" s="33" t="s">
        <v>0</v>
      </c>
      <c r="AF8" s="43">
        <v>44270</v>
      </c>
      <c r="AG8" s="36">
        <f t="shared" ref="AG8:AG12" si="8">X8</f>
        <v>158.30000000000001</v>
      </c>
      <c r="AH8" s="67" t="str">
        <f t="shared" ref="AH8:AH12" si="9">Y17</f>
        <v>156.89
(1.41)
0.90%</v>
      </c>
      <c r="AI8" s="42" t="str">
        <f t="shared" ref="AI8:AI12" si="10">Z17</f>
        <v>158.3
(0.00)
0.00%</v>
      </c>
      <c r="AJ8" s="42" t="str">
        <f t="shared" ref="AJ8:AJ12" si="11">AA17</f>
        <v>-</v>
      </c>
      <c r="AK8" s="42" t="str">
        <f t="shared" ref="AK8:AK12" si="12">AB17</f>
        <v>-</v>
      </c>
      <c r="AL8" s="67" t="str">
        <f t="shared" ref="AL8:AL12" si="13">Y8</f>
        <v>156.93
(1.37)
0.87%</v>
      </c>
      <c r="AM8" s="42" t="str">
        <f t="shared" ref="AM8:AM12" si="14">Z8</f>
        <v>158.3
(0.00)
0.00%</v>
      </c>
      <c r="AN8" s="42" t="str">
        <f t="shared" ref="AN8:AN12" si="15">AA8</f>
        <v>-</v>
      </c>
      <c r="AO8" s="42" t="str">
        <f t="shared" ref="AO8:AO12" si="16">AB8</f>
        <v>-</v>
      </c>
      <c r="AP8" s="67" t="str">
        <f t="shared" ref="AP8:AP12" si="17">Y26</f>
        <v>156.92
(1.38)
0.88%</v>
      </c>
      <c r="AQ8" s="42" t="str">
        <f t="shared" si="2"/>
        <v>158.3
(0.00)
0.00%</v>
      </c>
      <c r="AR8" s="42" t="str">
        <f t="shared" si="2"/>
        <v>-</v>
      </c>
      <c r="AS8" s="42" t="str">
        <f t="shared" si="2"/>
        <v>-</v>
      </c>
    </row>
    <row r="9" spans="2:45" ht="42" x14ac:dyDescent="0.2">
      <c r="B9" s="25">
        <v>44285</v>
      </c>
      <c r="C9" s="26">
        <v>161.91</v>
      </c>
      <c r="D9" s="26">
        <v>157.07</v>
      </c>
      <c r="E9" s="26">
        <v>158.61000000000001</v>
      </c>
      <c r="F9" s="26">
        <v>161.91</v>
      </c>
      <c r="G9" s="26" t="s">
        <v>0</v>
      </c>
      <c r="H9" s="27" t="s">
        <v>0</v>
      </c>
      <c r="I9" s="14"/>
      <c r="J9" s="13">
        <f t="shared" si="3"/>
        <v>4.8400000000000034</v>
      </c>
      <c r="K9" s="13">
        <f t="shared" si="3"/>
        <v>3.2999999999999829</v>
      </c>
      <c r="L9" s="13">
        <f t="shared" si="3"/>
        <v>0</v>
      </c>
      <c r="M9" s="13"/>
      <c r="N9" s="13"/>
      <c r="O9" s="1"/>
      <c r="P9" s="15">
        <f t="shared" si="4"/>
        <v>3.0814286623798329E-2</v>
      </c>
      <c r="Q9" s="15">
        <f t="shared" si="4"/>
        <v>2.1009740879862373E-2</v>
      </c>
      <c r="R9" s="15">
        <f t="shared" si="4"/>
        <v>0</v>
      </c>
      <c r="S9" s="15">
        <f t="shared" si="4"/>
        <v>0</v>
      </c>
      <c r="T9" s="15"/>
      <c r="U9" s="1"/>
      <c r="V9" s="1"/>
      <c r="W9" s="31">
        <v>44285</v>
      </c>
      <c r="X9" s="32">
        <f t="shared" si="5"/>
        <v>161.91</v>
      </c>
      <c r="Y9" s="33" t="str">
        <f t="shared" si="6"/>
        <v>157.07
(4.84)
3.08%</v>
      </c>
      <c r="Z9" s="33" t="str">
        <f t="shared" si="7"/>
        <v>158.61
(3.30)
2.10%</v>
      </c>
      <c r="AA9" s="33" t="str">
        <f t="shared" ref="AA9:AA12" si="18">F9 &amp; CHAR(10) &amp; "(" &amp; FIXED(L9, 2) &amp; ")" &amp; CHAR(10) &amp; FIXED(R9*100,2) &amp; "%"</f>
        <v>161.91
(0.00)
0.00%</v>
      </c>
      <c r="AB9" s="33" t="s">
        <v>0</v>
      </c>
      <c r="AC9" s="33" t="s">
        <v>0</v>
      </c>
      <c r="AF9" s="31">
        <v>44285</v>
      </c>
      <c r="AG9" s="33">
        <f t="shared" si="8"/>
        <v>161.91</v>
      </c>
      <c r="AH9" s="63" t="str">
        <f t="shared" si="9"/>
        <v>156.99
(4.92)
3.13%</v>
      </c>
      <c r="AI9" s="60" t="str">
        <f t="shared" si="10"/>
        <v>158.51
(3.40)
2.17%</v>
      </c>
      <c r="AJ9" s="60" t="str">
        <f t="shared" si="11"/>
        <v>161.91
(0.00)
0.00%</v>
      </c>
      <c r="AK9" s="60" t="str">
        <f t="shared" si="12"/>
        <v>-</v>
      </c>
      <c r="AL9" s="63" t="str">
        <f t="shared" si="13"/>
        <v>157.07
(4.84)
3.08%</v>
      </c>
      <c r="AM9" s="60" t="str">
        <f t="shared" si="14"/>
        <v>158.61
(3.30)
2.10%</v>
      </c>
      <c r="AN9" s="60" t="str">
        <f t="shared" si="15"/>
        <v>161.91
(0.00)
0.00%</v>
      </c>
      <c r="AO9" s="60" t="str">
        <f t="shared" si="16"/>
        <v>-</v>
      </c>
      <c r="AP9" s="63" t="str">
        <f t="shared" si="17"/>
        <v>157.12
(4.79)
3.05%</v>
      </c>
      <c r="AQ9" s="60" t="str">
        <f t="shared" si="2"/>
        <v>158.75
(3.16)
2.01%</v>
      </c>
      <c r="AR9" s="60" t="str">
        <f t="shared" si="2"/>
        <v>161.91
(0.00)
0.00%</v>
      </c>
      <c r="AS9" s="60" t="str">
        <f t="shared" si="2"/>
        <v>-</v>
      </c>
    </row>
    <row r="10" spans="2:45" ht="42" x14ac:dyDescent="0.2">
      <c r="B10" s="22">
        <v>44301</v>
      </c>
      <c r="C10" s="23">
        <v>173.75</v>
      </c>
      <c r="D10" s="23">
        <v>157.15</v>
      </c>
      <c r="E10" s="23">
        <v>158.84</v>
      </c>
      <c r="F10" s="23">
        <v>163.44999999999999</v>
      </c>
      <c r="G10" s="23">
        <v>173.75</v>
      </c>
      <c r="H10" s="24" t="s">
        <v>0</v>
      </c>
      <c r="I10" s="14"/>
      <c r="J10" s="13">
        <f t="shared" si="3"/>
        <v>16.599999999999994</v>
      </c>
      <c r="K10" s="13">
        <f t="shared" si="3"/>
        <v>14.909999999999997</v>
      </c>
      <c r="L10" s="13">
        <f t="shared" si="3"/>
        <v>10.300000000000011</v>
      </c>
      <c r="M10" s="13">
        <f t="shared" si="3"/>
        <v>0</v>
      </c>
      <c r="N10" s="13"/>
      <c r="O10" s="1"/>
      <c r="P10" s="15">
        <f t="shared" si="4"/>
        <v>0.10563156220171806</v>
      </c>
      <c r="Q10" s="15">
        <f t="shared" si="4"/>
        <v>9.4877505567928705E-2</v>
      </c>
      <c r="R10" s="15">
        <f t="shared" si="4"/>
        <v>6.5542475342029977E-2</v>
      </c>
      <c r="S10" s="15">
        <f t="shared" si="4"/>
        <v>0</v>
      </c>
      <c r="T10" s="15"/>
      <c r="U10" s="1"/>
      <c r="V10" s="1"/>
      <c r="W10" s="34">
        <v>44301</v>
      </c>
      <c r="X10" s="35">
        <f t="shared" si="5"/>
        <v>173.75</v>
      </c>
      <c r="Y10" s="33" t="str">
        <f t="shared" si="6"/>
        <v>157.15
(16.60)
10.56%</v>
      </c>
      <c r="Z10" s="33" t="str">
        <f t="shared" si="7"/>
        <v>158.84
(14.91)
9.49%</v>
      </c>
      <c r="AA10" s="33" t="str">
        <f t="shared" si="18"/>
        <v>163.45
(10.30)
6.55%</v>
      </c>
      <c r="AB10" s="33" t="str">
        <f t="shared" ref="AB10:AB12" si="19">G10 &amp; CHAR(10) &amp; "(" &amp; FIXED(M10, 2) &amp; ")" &amp; CHAR(10) &amp; FIXED(S10*100,2) &amp; "%"</f>
        <v>173.75
(0.00)
0.00%</v>
      </c>
      <c r="AC10" s="33" t="s">
        <v>0</v>
      </c>
      <c r="AF10" s="43">
        <v>44301</v>
      </c>
      <c r="AG10" s="36">
        <f t="shared" si="8"/>
        <v>173.75</v>
      </c>
      <c r="AH10" s="67" t="str">
        <f t="shared" si="9"/>
        <v>157.06
(16.69)
10.63%</v>
      </c>
      <c r="AI10" s="42" t="str">
        <f t="shared" si="10"/>
        <v>158.74
(15.01)
9.56%</v>
      </c>
      <c r="AJ10" s="42" t="str">
        <f t="shared" si="11"/>
        <v>163.36
(10.39)
6.62%</v>
      </c>
      <c r="AK10" s="42" t="str">
        <f t="shared" si="12"/>
        <v>173.75
(0.00)
0.00%</v>
      </c>
      <c r="AL10" s="67" t="str">
        <f t="shared" si="13"/>
        <v>157.15
(16.60)
10.56%</v>
      </c>
      <c r="AM10" s="42" t="str">
        <f t="shared" si="14"/>
        <v>158.84
(14.91)
9.49%</v>
      </c>
      <c r="AN10" s="42" t="str">
        <f t="shared" si="15"/>
        <v>163.45
(10.30)
6.55%</v>
      </c>
      <c r="AO10" s="42" t="str">
        <f t="shared" si="16"/>
        <v>173.75
(0.00)
0.00%</v>
      </c>
      <c r="AP10" s="67" t="str">
        <f t="shared" si="17"/>
        <v>157.2
(16.55)
10.53%</v>
      </c>
      <c r="AQ10" s="42" t="str">
        <f t="shared" si="2"/>
        <v>158.94
(14.81)
9.42%</v>
      </c>
      <c r="AR10" s="42" t="str">
        <f t="shared" si="2"/>
        <v>163.18
(10.57)
6.72%</v>
      </c>
      <c r="AS10" s="42" t="str">
        <f t="shared" si="2"/>
        <v>173.75
(0.00)
0.00%</v>
      </c>
    </row>
    <row r="11" spans="2:45" ht="42" x14ac:dyDescent="0.2">
      <c r="B11" s="25">
        <v>44316</v>
      </c>
      <c r="C11" s="26">
        <v>211.25</v>
      </c>
      <c r="D11" s="26">
        <v>157.16</v>
      </c>
      <c r="E11" s="26">
        <v>159.01</v>
      </c>
      <c r="F11" s="26">
        <v>164.95</v>
      </c>
      <c r="G11" s="26">
        <v>184</v>
      </c>
      <c r="H11" s="27">
        <v>211.25</v>
      </c>
      <c r="I11" s="14"/>
      <c r="J11" s="13">
        <f t="shared" si="3"/>
        <v>54.09</v>
      </c>
      <c r="K11" s="13">
        <f t="shared" si="3"/>
        <v>52.240000000000009</v>
      </c>
      <c r="L11" s="13">
        <f t="shared" si="3"/>
        <v>46.300000000000011</v>
      </c>
      <c r="M11" s="13">
        <f t="shared" si="3"/>
        <v>27.25</v>
      </c>
      <c r="N11" s="13">
        <f t="shared" si="3"/>
        <v>0</v>
      </c>
      <c r="O11" s="1"/>
      <c r="P11" s="15">
        <f t="shared" si="4"/>
        <v>0.34417154492237212</v>
      </c>
      <c r="Q11" s="15">
        <f t="shared" si="4"/>
        <v>0.33240010180707563</v>
      </c>
      <c r="R11" s="15">
        <f t="shared" si="4"/>
        <v>0.29460422499363714</v>
      </c>
      <c r="S11" s="15">
        <f t="shared" si="4"/>
        <v>0.17339017561720541</v>
      </c>
      <c r="T11" s="15">
        <f t="shared" si="4"/>
        <v>0</v>
      </c>
      <c r="U11" s="1"/>
      <c r="V11" s="1"/>
      <c r="W11" s="31">
        <v>44316</v>
      </c>
      <c r="X11" s="32">
        <f t="shared" si="5"/>
        <v>211.25</v>
      </c>
      <c r="Y11" s="33" t="str">
        <f t="shared" si="6"/>
        <v>157.16
(54.09)
34.42%</v>
      </c>
      <c r="Z11" s="33" t="str">
        <f t="shared" si="7"/>
        <v>159.01
(52.24)
33.24%</v>
      </c>
      <c r="AA11" s="33" t="str">
        <f t="shared" si="18"/>
        <v>164.95
(46.30)
29.46%</v>
      </c>
      <c r="AB11" s="33" t="str">
        <f t="shared" si="19"/>
        <v>184
(27.25)
17.34%</v>
      </c>
      <c r="AC11" s="33" t="str">
        <f t="shared" ref="AC11:AC12" si="20">H11 &amp; CHAR(10) &amp; "(" &amp; FIXED(N11, 2) &amp; ")" &amp; CHAR(10) &amp; FIXED(T11*100,2) &amp; "%"</f>
        <v>211.25
(0.00)
0.00%</v>
      </c>
      <c r="AF11" s="31">
        <v>44316</v>
      </c>
      <c r="AG11" s="33">
        <f t="shared" si="8"/>
        <v>211.25</v>
      </c>
      <c r="AH11" s="63" t="str">
        <f t="shared" si="9"/>
        <v>157.07
(54.18)
34.49%</v>
      </c>
      <c r="AI11" s="60" t="str">
        <f t="shared" si="10"/>
        <v>158.94
(52.31)
33.30%</v>
      </c>
      <c r="AJ11" s="60" t="str">
        <f t="shared" si="11"/>
        <v>165.2
(46.05)
29.32%</v>
      </c>
      <c r="AK11" s="60" t="str">
        <f t="shared" si="12"/>
        <v>186.47
(24.78)
15.78%</v>
      </c>
      <c r="AL11" s="63" t="str">
        <f t="shared" si="13"/>
        <v>157.16
(54.09)
34.42%</v>
      </c>
      <c r="AM11" s="60" t="str">
        <f t="shared" si="14"/>
        <v>159.01
(52.24)
33.24%</v>
      </c>
      <c r="AN11" s="60" t="str">
        <f t="shared" si="15"/>
        <v>164.95
(46.30)
29.46%</v>
      </c>
      <c r="AO11" s="60" t="str">
        <f t="shared" si="16"/>
        <v>184
(27.25)
17.34%</v>
      </c>
      <c r="AP11" s="63" t="str">
        <f t="shared" si="17"/>
        <v>157.2
(54.05)
34.38%</v>
      </c>
      <c r="AQ11" s="60" t="str">
        <f t="shared" si="2"/>
        <v>158.98
(52.27)
33.25%</v>
      </c>
      <c r="AR11" s="60" t="str">
        <f t="shared" si="2"/>
        <v>163.53
(47.72)
30.36%</v>
      </c>
      <c r="AS11" s="60" t="str">
        <f t="shared" si="2"/>
        <v>176.02
(35.23)
22.41%</v>
      </c>
    </row>
    <row r="12" spans="2:45" ht="43" thickBot="1" x14ac:dyDescent="0.25">
      <c r="B12" s="28">
        <v>44331</v>
      </c>
      <c r="C12" s="29">
        <v>269.73</v>
      </c>
      <c r="D12" s="29">
        <v>157.13999999999999</v>
      </c>
      <c r="E12" s="29">
        <v>159.12</v>
      </c>
      <c r="F12" s="29">
        <v>166.8</v>
      </c>
      <c r="G12" s="29">
        <v>199.3</v>
      </c>
      <c r="H12" s="30">
        <v>261.3</v>
      </c>
      <c r="I12" s="14"/>
      <c r="J12" s="13">
        <f t="shared" si="3"/>
        <v>112.59000000000003</v>
      </c>
      <c r="K12" s="13">
        <f t="shared" si="3"/>
        <v>110.61000000000001</v>
      </c>
      <c r="L12" s="13">
        <f t="shared" si="3"/>
        <v>102.93</v>
      </c>
      <c r="M12" s="13">
        <f t="shared" si="3"/>
        <v>70.430000000000007</v>
      </c>
      <c r="N12" s="13">
        <f t="shared" si="3"/>
        <v>8.4300000000000068</v>
      </c>
      <c r="O12" s="1"/>
      <c r="P12" s="15">
        <f t="shared" si="4"/>
        <v>0.71649484536082497</v>
      </c>
      <c r="Q12" s="15">
        <f t="shared" si="4"/>
        <v>0.70389461626575045</v>
      </c>
      <c r="R12" s="15">
        <f t="shared" si="4"/>
        <v>0.6550210003818252</v>
      </c>
      <c r="S12" s="15">
        <f t="shared" si="4"/>
        <v>0.44819905816469396</v>
      </c>
      <c r="T12" s="15">
        <f t="shared" si="4"/>
        <v>5.3646429935089779E-2</v>
      </c>
      <c r="U12" s="1"/>
      <c r="V12" s="1"/>
      <c r="W12" s="34">
        <v>44331</v>
      </c>
      <c r="X12" s="35">
        <f t="shared" si="5"/>
        <v>269.73</v>
      </c>
      <c r="Y12" s="33" t="str">
        <f t="shared" si="6"/>
        <v>157.14
(112.59)
71.65%</v>
      </c>
      <c r="Z12" s="33" t="str">
        <f t="shared" si="7"/>
        <v>159.12
(110.61)
70.39%</v>
      </c>
      <c r="AA12" s="33" t="str">
        <f t="shared" si="18"/>
        <v>166.8
(102.93)
65.50%</v>
      </c>
      <c r="AB12" s="33" t="str">
        <f t="shared" si="19"/>
        <v>199.3
(70.43)
44.82%</v>
      </c>
      <c r="AC12" s="33" t="str">
        <f t="shared" si="20"/>
        <v>261.3
(8.43)
5.36%</v>
      </c>
      <c r="AF12" s="44">
        <v>44331</v>
      </c>
      <c r="AG12" s="37">
        <f t="shared" si="8"/>
        <v>269.73</v>
      </c>
      <c r="AH12" s="68" t="str">
        <f t="shared" si="9"/>
        <v>157.03
(112.70)
71.77%</v>
      </c>
      <c r="AI12" s="37" t="str">
        <f t="shared" si="10"/>
        <v>159.1
(110.63)
70.45%</v>
      </c>
      <c r="AJ12" s="37" t="str">
        <f t="shared" si="11"/>
        <v>167.9
(101.83)
64.85%</v>
      </c>
      <c r="AK12" s="37" t="str">
        <f t="shared" si="12"/>
        <v>208.84
(60.89)
38.78%</v>
      </c>
      <c r="AL12" s="68" t="str">
        <f t="shared" si="13"/>
        <v>157.14
(112.59)
71.65%</v>
      </c>
      <c r="AM12" s="37" t="str">
        <f t="shared" si="14"/>
        <v>159.12
(110.61)
70.39%</v>
      </c>
      <c r="AN12" s="37" t="str">
        <f t="shared" si="15"/>
        <v>166.8
(102.93)
65.50%</v>
      </c>
      <c r="AO12" s="37" t="str">
        <f t="shared" si="16"/>
        <v>199.3
(70.43)
44.82%</v>
      </c>
      <c r="AP12" s="68" t="str">
        <f t="shared" si="17"/>
        <v>157.2
(112.53)
71.58%</v>
      </c>
      <c r="AQ12" s="37" t="str">
        <f t="shared" si="2"/>
        <v>159
(110.73)
70.44%</v>
      </c>
      <c r="AR12" s="37" t="str">
        <f t="shared" si="2"/>
        <v>163.83
(105.90)
67.37%</v>
      </c>
      <c r="AS12" s="37" t="str">
        <f t="shared" si="2"/>
        <v>178.5
(91.23)
58.03%</v>
      </c>
    </row>
    <row r="13" spans="2:45" ht="30" customHeight="1" thickTop="1" x14ac:dyDescent="0.2">
      <c r="B13" s="87" t="s">
        <v>9</v>
      </c>
      <c r="C13" s="87"/>
      <c r="D13" s="87"/>
      <c r="E13" s="87"/>
      <c r="F13" s="87"/>
      <c r="G13" s="87"/>
      <c r="H13" s="87"/>
      <c r="I13" s="11"/>
      <c r="J13" s="11"/>
      <c r="K13" s="11"/>
      <c r="L13" s="11"/>
      <c r="M13" s="11"/>
      <c r="N13" s="11"/>
      <c r="O13" s="11"/>
      <c r="P13" s="11"/>
      <c r="Q13" s="11"/>
      <c r="R13" s="11"/>
      <c r="S13" s="11"/>
      <c r="T13" s="11"/>
      <c r="U13" s="11"/>
      <c r="V13" s="11"/>
      <c r="W13" s="87" t="s">
        <v>13</v>
      </c>
      <c r="X13" s="87"/>
      <c r="Y13" s="87"/>
      <c r="Z13" s="87"/>
      <c r="AA13" s="87"/>
      <c r="AB13" s="87"/>
      <c r="AC13" s="87"/>
      <c r="AF13" s="97" t="s">
        <v>24</v>
      </c>
      <c r="AG13" s="97"/>
      <c r="AH13" s="97"/>
      <c r="AI13" s="97"/>
      <c r="AJ13" s="97"/>
      <c r="AK13" s="97"/>
      <c r="AL13" s="97"/>
      <c r="AM13" s="97"/>
      <c r="AN13" s="97"/>
      <c r="AO13" s="97"/>
      <c r="AP13" s="97"/>
      <c r="AQ13" s="97"/>
      <c r="AR13" s="97"/>
      <c r="AS13" s="97"/>
    </row>
    <row r="14" spans="2:45" x14ac:dyDescent="0.2">
      <c r="B14" s="1"/>
      <c r="C14" s="1"/>
      <c r="D14" s="87" t="s">
        <v>7</v>
      </c>
      <c r="E14" s="87"/>
      <c r="F14" s="87"/>
      <c r="G14" s="87"/>
      <c r="H14" s="87"/>
      <c r="I14" s="1"/>
      <c r="J14" s="1"/>
      <c r="K14" s="1"/>
      <c r="L14" s="1"/>
      <c r="M14" s="1"/>
      <c r="N14" s="1"/>
      <c r="O14" s="1"/>
      <c r="P14" s="1"/>
      <c r="Q14" s="1"/>
      <c r="R14" s="1"/>
      <c r="S14" s="1"/>
      <c r="T14" s="1"/>
      <c r="U14" s="1"/>
      <c r="V14" s="1"/>
      <c r="W14" s="1"/>
      <c r="X14" s="1"/>
      <c r="Y14" s="87" t="s">
        <v>7</v>
      </c>
      <c r="Z14" s="87"/>
      <c r="AA14" s="87"/>
      <c r="AB14" s="87"/>
      <c r="AC14" s="87"/>
    </row>
    <row r="15" spans="2:45" x14ac:dyDescent="0.2">
      <c r="B15" s="2" t="s">
        <v>1</v>
      </c>
      <c r="C15" s="3" t="s">
        <v>10</v>
      </c>
      <c r="D15" s="4" t="s">
        <v>2</v>
      </c>
      <c r="E15" s="4" t="s">
        <v>3</v>
      </c>
      <c r="F15" s="4" t="s">
        <v>4</v>
      </c>
      <c r="G15" s="4" t="s">
        <v>5</v>
      </c>
      <c r="H15" s="4" t="s">
        <v>6</v>
      </c>
      <c r="I15" s="1"/>
      <c r="J15" s="1"/>
      <c r="K15" s="1"/>
      <c r="L15" s="1"/>
      <c r="M15" s="1"/>
      <c r="N15" s="1"/>
      <c r="O15" s="1"/>
      <c r="P15" s="1"/>
      <c r="Q15" s="1"/>
      <c r="R15" s="1"/>
      <c r="S15" s="1"/>
      <c r="T15" s="1"/>
      <c r="U15" s="1"/>
      <c r="V15" s="1"/>
      <c r="W15" s="2" t="s">
        <v>1</v>
      </c>
      <c r="X15" s="3" t="s">
        <v>10</v>
      </c>
      <c r="Y15" s="4" t="s">
        <v>2</v>
      </c>
      <c r="Z15" s="4" t="s">
        <v>3</v>
      </c>
      <c r="AA15" s="4" t="s">
        <v>4</v>
      </c>
      <c r="AB15" s="4" t="s">
        <v>5</v>
      </c>
      <c r="AC15" s="4" t="s">
        <v>6</v>
      </c>
    </row>
    <row r="16" spans="2:45" ht="42" x14ac:dyDescent="0.2">
      <c r="B16" s="5">
        <v>44256</v>
      </c>
      <c r="C16" s="6">
        <v>156.69</v>
      </c>
      <c r="D16" s="6">
        <v>156.69</v>
      </c>
      <c r="E16" s="7" t="s">
        <v>0</v>
      </c>
      <c r="F16" s="7" t="s">
        <v>0</v>
      </c>
      <c r="G16" s="7" t="s">
        <v>0</v>
      </c>
      <c r="H16" s="7" t="s">
        <v>0</v>
      </c>
      <c r="I16" s="1"/>
      <c r="J16" s="6">
        <f>$C16-D16</f>
        <v>0</v>
      </c>
      <c r="K16" s="6"/>
      <c r="L16" s="6"/>
      <c r="M16" s="6"/>
      <c r="N16" s="6"/>
      <c r="O16" s="1"/>
      <c r="P16" s="15">
        <f>J16/$D16</f>
        <v>0</v>
      </c>
      <c r="Q16" s="15"/>
      <c r="R16" s="15"/>
      <c r="S16" s="15"/>
      <c r="T16" s="15"/>
      <c r="U16" s="1"/>
      <c r="V16" s="1"/>
      <c r="W16" s="31">
        <v>44256</v>
      </c>
      <c r="X16" s="32">
        <f>C16</f>
        <v>156.69</v>
      </c>
      <c r="Y16" s="33" t="str">
        <f>D16 &amp; CHAR(10) &amp; "(" &amp; FIXED(J16, 2) &amp; ")" &amp; CHAR(10) &amp; FIXED(P16*100,2) &amp; "%"</f>
        <v>156.69
(0.00)
0.00%</v>
      </c>
      <c r="Z16" s="33" t="s">
        <v>0</v>
      </c>
      <c r="AA16" s="33" t="s">
        <v>0</v>
      </c>
      <c r="AB16" s="33" t="s">
        <v>0</v>
      </c>
      <c r="AC16" s="33" t="s">
        <v>0</v>
      </c>
    </row>
    <row r="17" spans="2:29" ht="42" x14ac:dyDescent="0.2">
      <c r="B17" s="8">
        <v>44270</v>
      </c>
      <c r="C17" s="9">
        <v>158.30000000000001</v>
      </c>
      <c r="D17" s="9">
        <v>156.88999999999999</v>
      </c>
      <c r="E17" s="9">
        <v>158.30000000000001</v>
      </c>
      <c r="F17" s="10" t="s">
        <v>0</v>
      </c>
      <c r="G17" s="10" t="s">
        <v>0</v>
      </c>
      <c r="H17" s="10" t="s">
        <v>0</v>
      </c>
      <c r="I17" s="1"/>
      <c r="J17" s="6">
        <f t="shared" ref="J17:N21" si="21">$C17-D17</f>
        <v>1.410000000000025</v>
      </c>
      <c r="K17" s="6">
        <f t="shared" si="21"/>
        <v>0</v>
      </c>
      <c r="L17" s="6"/>
      <c r="M17" s="6"/>
      <c r="N17" s="6"/>
      <c r="O17" s="1"/>
      <c r="P17" s="15">
        <f t="shared" ref="P17:T21" si="22">J17/$D17</f>
        <v>8.9871884760024546E-3</v>
      </c>
      <c r="Q17" s="15">
        <f t="shared" si="22"/>
        <v>0</v>
      </c>
      <c r="R17" s="15"/>
      <c r="S17" s="15"/>
      <c r="T17" s="15"/>
      <c r="U17" s="1"/>
      <c r="V17" s="1"/>
      <c r="W17" s="34">
        <v>44270</v>
      </c>
      <c r="X17" s="35">
        <f t="shared" ref="X17:X21" si="23">C17</f>
        <v>158.30000000000001</v>
      </c>
      <c r="Y17" s="33" t="str">
        <f t="shared" ref="Y17:Y21" si="24">D17 &amp; CHAR(10) &amp; "(" &amp; FIXED(J17, 2) &amp; ")" &amp; CHAR(10) &amp; FIXED(P17*100,2) &amp; "%"</f>
        <v>156.89
(1.41)
0.90%</v>
      </c>
      <c r="Z17" s="33" t="str">
        <f t="shared" ref="Z17:Z21" si="25">E17 &amp; CHAR(10) &amp; "(" &amp; FIXED(K17, 2) &amp; ")" &amp; CHAR(10) &amp; FIXED(Q17*100,2) &amp; "%"</f>
        <v>158.3
(0.00)
0.00%</v>
      </c>
      <c r="AA17" s="33" t="s">
        <v>0</v>
      </c>
      <c r="AB17" s="33" t="s">
        <v>0</v>
      </c>
      <c r="AC17" s="33" t="s">
        <v>0</v>
      </c>
    </row>
    <row r="18" spans="2:29" ht="42" x14ac:dyDescent="0.2">
      <c r="B18" s="5">
        <v>44285</v>
      </c>
      <c r="C18" s="6">
        <v>161.91</v>
      </c>
      <c r="D18" s="6">
        <v>156.99</v>
      </c>
      <c r="E18" s="6">
        <v>158.51</v>
      </c>
      <c r="F18" s="6">
        <v>161.91</v>
      </c>
      <c r="G18" s="7" t="s">
        <v>0</v>
      </c>
      <c r="H18" s="7" t="s">
        <v>0</v>
      </c>
      <c r="I18" s="1"/>
      <c r="J18" s="6">
        <f t="shared" si="21"/>
        <v>4.9199999999999875</v>
      </c>
      <c r="K18" s="6">
        <f t="shared" si="21"/>
        <v>3.4000000000000057</v>
      </c>
      <c r="L18" s="6">
        <f t="shared" si="21"/>
        <v>0</v>
      </c>
      <c r="M18" s="6"/>
      <c r="N18" s="6"/>
      <c r="O18" s="1"/>
      <c r="P18" s="15">
        <f t="shared" si="22"/>
        <v>3.1339575769157191E-2</v>
      </c>
      <c r="Q18" s="15">
        <f t="shared" si="22"/>
        <v>2.1657430409580264E-2</v>
      </c>
      <c r="R18" s="15">
        <f t="shared" si="22"/>
        <v>0</v>
      </c>
      <c r="S18" s="15"/>
      <c r="T18" s="15"/>
      <c r="U18" s="1"/>
      <c r="V18" s="1"/>
      <c r="W18" s="31">
        <v>44285</v>
      </c>
      <c r="X18" s="32">
        <f t="shared" si="23"/>
        <v>161.91</v>
      </c>
      <c r="Y18" s="33" t="str">
        <f t="shared" si="24"/>
        <v>156.99
(4.92)
3.13%</v>
      </c>
      <c r="Z18" s="33" t="str">
        <f t="shared" si="25"/>
        <v>158.51
(3.40)
2.17%</v>
      </c>
      <c r="AA18" s="33" t="str">
        <f t="shared" ref="AA18:AA21" si="26">F18 &amp; CHAR(10) &amp; "(" &amp; FIXED(L18, 2) &amp; ")" &amp; CHAR(10) &amp; FIXED(R18*100,2) &amp; "%"</f>
        <v>161.91
(0.00)
0.00%</v>
      </c>
      <c r="AB18" s="33" t="s">
        <v>0</v>
      </c>
      <c r="AC18" s="33" t="s">
        <v>0</v>
      </c>
    </row>
    <row r="19" spans="2:29" ht="42" x14ac:dyDescent="0.2">
      <c r="B19" s="8">
        <v>44301</v>
      </c>
      <c r="C19" s="9">
        <v>173.75</v>
      </c>
      <c r="D19" s="9">
        <v>157.06</v>
      </c>
      <c r="E19" s="9">
        <v>158.74</v>
      </c>
      <c r="F19" s="9">
        <v>163.36000000000001</v>
      </c>
      <c r="G19" s="9">
        <v>173.75</v>
      </c>
      <c r="H19" s="10" t="s">
        <v>0</v>
      </c>
      <c r="I19" s="1"/>
      <c r="J19" s="6">
        <f t="shared" si="21"/>
        <v>16.689999999999998</v>
      </c>
      <c r="K19" s="6">
        <f t="shared" si="21"/>
        <v>15.009999999999991</v>
      </c>
      <c r="L19" s="6">
        <f t="shared" si="21"/>
        <v>10.389999999999986</v>
      </c>
      <c r="M19" s="6">
        <f t="shared" si="21"/>
        <v>0</v>
      </c>
      <c r="N19" s="6"/>
      <c r="O19" s="1"/>
      <c r="P19" s="15">
        <f t="shared" si="22"/>
        <v>0.10626512160957594</v>
      </c>
      <c r="Q19" s="15">
        <f t="shared" si="22"/>
        <v>9.5568572520055975E-2</v>
      </c>
      <c r="R19" s="15">
        <f t="shared" si="22"/>
        <v>6.6153062523876136E-2</v>
      </c>
      <c r="S19" s="15">
        <f t="shared" si="22"/>
        <v>0</v>
      </c>
      <c r="T19" s="15"/>
      <c r="U19" s="1"/>
      <c r="V19" s="1"/>
      <c r="W19" s="34">
        <v>44301</v>
      </c>
      <c r="X19" s="35">
        <f t="shared" si="23"/>
        <v>173.75</v>
      </c>
      <c r="Y19" s="33" t="str">
        <f t="shared" si="24"/>
        <v>157.06
(16.69)
10.63%</v>
      </c>
      <c r="Z19" s="33" t="str">
        <f t="shared" si="25"/>
        <v>158.74
(15.01)
9.56%</v>
      </c>
      <c r="AA19" s="33" t="str">
        <f t="shared" si="26"/>
        <v>163.36
(10.39)
6.62%</v>
      </c>
      <c r="AB19" s="33" t="str">
        <f t="shared" ref="AB19:AB21" si="27">G19 &amp; CHAR(10) &amp; "(" &amp; FIXED(M19, 2) &amp; ")" &amp; CHAR(10) &amp; FIXED(S19*100,2) &amp; "%"</f>
        <v>173.75
(0.00)
0.00%</v>
      </c>
      <c r="AC19" s="33" t="s">
        <v>0</v>
      </c>
    </row>
    <row r="20" spans="2:29" ht="42" x14ac:dyDescent="0.2">
      <c r="B20" s="5">
        <v>44316</v>
      </c>
      <c r="C20" s="6">
        <v>211.25</v>
      </c>
      <c r="D20" s="6">
        <v>157.07</v>
      </c>
      <c r="E20" s="6">
        <v>158.94</v>
      </c>
      <c r="F20" s="6">
        <v>165.2</v>
      </c>
      <c r="G20" s="6">
        <v>186.47</v>
      </c>
      <c r="H20" s="6">
        <v>211.25</v>
      </c>
      <c r="I20" s="1"/>
      <c r="J20" s="6">
        <f t="shared" si="21"/>
        <v>54.180000000000007</v>
      </c>
      <c r="K20" s="6">
        <f t="shared" si="21"/>
        <v>52.31</v>
      </c>
      <c r="L20" s="6">
        <f t="shared" si="21"/>
        <v>46.050000000000011</v>
      </c>
      <c r="M20" s="6">
        <f t="shared" si="21"/>
        <v>24.78</v>
      </c>
      <c r="N20" s="6">
        <f t="shared" si="21"/>
        <v>0</v>
      </c>
      <c r="O20" s="1"/>
      <c r="P20" s="15">
        <f t="shared" si="22"/>
        <v>0.34494174571846953</v>
      </c>
      <c r="Q20" s="15">
        <f t="shared" si="22"/>
        <v>0.33303622588654741</v>
      </c>
      <c r="R20" s="15">
        <f t="shared" si="22"/>
        <v>0.29318138409626288</v>
      </c>
      <c r="S20" s="15">
        <f t="shared" si="22"/>
        <v>0.15776405424333101</v>
      </c>
      <c r="T20" s="15">
        <f t="shared" si="22"/>
        <v>0</v>
      </c>
      <c r="U20" s="1"/>
      <c r="V20" s="1"/>
      <c r="W20" s="31">
        <v>44316</v>
      </c>
      <c r="X20" s="32">
        <f t="shared" si="23"/>
        <v>211.25</v>
      </c>
      <c r="Y20" s="33" t="str">
        <f t="shared" si="24"/>
        <v>157.07
(54.18)
34.49%</v>
      </c>
      <c r="Z20" s="33" t="str">
        <f t="shared" si="25"/>
        <v>158.94
(52.31)
33.30%</v>
      </c>
      <c r="AA20" s="33" t="str">
        <f t="shared" si="26"/>
        <v>165.2
(46.05)
29.32%</v>
      </c>
      <c r="AB20" s="33" t="str">
        <f t="shared" si="27"/>
        <v>186.47
(24.78)
15.78%</v>
      </c>
      <c r="AC20" s="33" t="str">
        <f t="shared" ref="AC20:AC21" si="28">H20 &amp; CHAR(10) &amp; "(" &amp; FIXED(N20, 2) &amp; ")" &amp; CHAR(10) &amp; FIXED(T20*100,2) &amp; "%"</f>
        <v>211.25
(0.00)
0.00%</v>
      </c>
    </row>
    <row r="21" spans="2:29" ht="42" x14ac:dyDescent="0.2">
      <c r="B21" s="8">
        <v>44331</v>
      </c>
      <c r="C21" s="9">
        <v>269.73</v>
      </c>
      <c r="D21" s="9">
        <v>157.03</v>
      </c>
      <c r="E21" s="9">
        <v>159.1</v>
      </c>
      <c r="F21" s="9">
        <v>167.9</v>
      </c>
      <c r="G21" s="9">
        <v>208.84</v>
      </c>
      <c r="H21" s="9">
        <v>284.52</v>
      </c>
      <c r="I21" s="1"/>
      <c r="J21" s="6">
        <f t="shared" si="21"/>
        <v>112.70000000000002</v>
      </c>
      <c r="K21" s="6">
        <f t="shared" si="21"/>
        <v>110.63000000000002</v>
      </c>
      <c r="L21" s="6">
        <f t="shared" si="21"/>
        <v>101.83000000000001</v>
      </c>
      <c r="M21" s="6">
        <f t="shared" si="21"/>
        <v>60.890000000000015</v>
      </c>
      <c r="N21" s="6">
        <f t="shared" si="21"/>
        <v>-14.789999999999964</v>
      </c>
      <c r="O21" s="1"/>
      <c r="P21" s="15">
        <f t="shared" si="22"/>
        <v>0.71769725530153483</v>
      </c>
      <c r="Q21" s="15">
        <f t="shared" si="22"/>
        <v>0.70451506081640469</v>
      </c>
      <c r="R21" s="15">
        <f t="shared" si="22"/>
        <v>0.6484748137298606</v>
      </c>
      <c r="S21" s="15">
        <f t="shared" si="22"/>
        <v>0.38776030057950717</v>
      </c>
      <c r="T21" s="15">
        <f t="shared" si="22"/>
        <v>-9.4185824364770826E-2</v>
      </c>
      <c r="U21" s="1"/>
      <c r="V21" s="1"/>
      <c r="W21" s="40">
        <v>44331</v>
      </c>
      <c r="X21" s="41">
        <f t="shared" si="23"/>
        <v>269.73</v>
      </c>
      <c r="Y21" s="33" t="str">
        <f t="shared" si="24"/>
        <v>157.03
(112.70)
71.77%</v>
      </c>
      <c r="Z21" s="33" t="str">
        <f t="shared" si="25"/>
        <v>159.1
(110.63)
70.45%</v>
      </c>
      <c r="AA21" s="33" t="str">
        <f t="shared" si="26"/>
        <v>167.9
(101.83)
64.85%</v>
      </c>
      <c r="AB21" s="33" t="str">
        <f t="shared" si="27"/>
        <v>208.84
(60.89)
38.78%</v>
      </c>
      <c r="AC21" s="33" t="str">
        <f t="shared" si="28"/>
        <v>284.52
(-14.79)
-9.42%</v>
      </c>
    </row>
    <row r="22" spans="2:29" x14ac:dyDescent="0.2">
      <c r="B22" s="87" t="s">
        <v>17</v>
      </c>
      <c r="C22" s="87"/>
      <c r="D22" s="87"/>
      <c r="E22" s="87"/>
      <c r="F22" s="87"/>
      <c r="G22" s="87"/>
      <c r="H22" s="87"/>
      <c r="W22" s="87" t="s">
        <v>14</v>
      </c>
      <c r="X22" s="87"/>
      <c r="Y22" s="87"/>
      <c r="Z22" s="87"/>
      <c r="AA22" s="87"/>
      <c r="AB22" s="87"/>
      <c r="AC22" s="87"/>
    </row>
    <row r="23" spans="2:29" x14ac:dyDescent="0.2">
      <c r="B23" s="1"/>
      <c r="C23" s="1"/>
      <c r="D23" s="87" t="s">
        <v>7</v>
      </c>
      <c r="E23" s="87"/>
      <c r="F23" s="87"/>
      <c r="G23" s="87"/>
      <c r="H23" s="87"/>
      <c r="W23" s="1"/>
      <c r="X23" s="1"/>
      <c r="Y23" s="87" t="s">
        <v>7</v>
      </c>
      <c r="Z23" s="87"/>
      <c r="AA23" s="87"/>
      <c r="AB23" s="87"/>
      <c r="AC23" s="87"/>
    </row>
    <row r="24" spans="2:29" x14ac:dyDescent="0.2">
      <c r="B24" s="2" t="s">
        <v>1</v>
      </c>
      <c r="C24" s="3" t="s">
        <v>10</v>
      </c>
      <c r="D24" s="4" t="s">
        <v>2</v>
      </c>
      <c r="E24" s="4" t="s">
        <v>3</v>
      </c>
      <c r="F24" s="4" t="s">
        <v>4</v>
      </c>
      <c r="G24" s="4" t="s">
        <v>5</v>
      </c>
      <c r="H24" s="4" t="s">
        <v>6</v>
      </c>
      <c r="W24" s="2" t="s">
        <v>1</v>
      </c>
      <c r="X24" s="3" t="s">
        <v>10</v>
      </c>
      <c r="Y24" s="4" t="s">
        <v>2</v>
      </c>
      <c r="Z24" s="4" t="s">
        <v>3</v>
      </c>
      <c r="AA24" s="4" t="s">
        <v>4</v>
      </c>
      <c r="AB24" s="4" t="s">
        <v>5</v>
      </c>
      <c r="AC24" s="4" t="s">
        <v>6</v>
      </c>
    </row>
    <row r="25" spans="2:29" ht="42" x14ac:dyDescent="0.2">
      <c r="B25" s="5">
        <v>44256</v>
      </c>
      <c r="C25" s="6">
        <v>156.69</v>
      </c>
      <c r="D25" s="6">
        <v>156.69</v>
      </c>
      <c r="E25" s="7" t="s">
        <v>0</v>
      </c>
      <c r="F25" s="7" t="s">
        <v>0</v>
      </c>
      <c r="G25" s="7" t="s">
        <v>0</v>
      </c>
      <c r="H25" s="7" t="s">
        <v>0</v>
      </c>
      <c r="J25" s="6">
        <f>$C25-D25</f>
        <v>0</v>
      </c>
      <c r="K25" s="6"/>
      <c r="L25" s="6"/>
      <c r="M25" s="6"/>
      <c r="N25" s="6"/>
      <c r="O25" s="1"/>
      <c r="P25" s="15">
        <f>J25/$D25</f>
        <v>0</v>
      </c>
      <c r="Q25" s="15"/>
      <c r="R25" s="15"/>
      <c r="S25" s="15"/>
      <c r="T25" s="15"/>
      <c r="W25" s="31">
        <v>44256</v>
      </c>
      <c r="X25" s="32">
        <f>C25</f>
        <v>156.69</v>
      </c>
      <c r="Y25" s="33" t="str">
        <f>D25 &amp; CHAR(10) &amp; "(" &amp; FIXED(J25, 2) &amp; ")" &amp; CHAR(10) &amp; FIXED(P25*100,2) &amp; "%"</f>
        <v>156.69
(0.00)
0.00%</v>
      </c>
      <c r="Z25" s="33" t="s">
        <v>0</v>
      </c>
      <c r="AA25" s="33" t="s">
        <v>0</v>
      </c>
      <c r="AB25" s="33" t="s">
        <v>0</v>
      </c>
      <c r="AC25" s="33" t="s">
        <v>0</v>
      </c>
    </row>
    <row r="26" spans="2:29" ht="42" x14ac:dyDescent="0.2">
      <c r="B26" s="8">
        <v>44270</v>
      </c>
      <c r="C26" s="9">
        <v>158.30000000000001</v>
      </c>
      <c r="D26" s="9">
        <v>156.91999999999999</v>
      </c>
      <c r="E26" s="9">
        <v>158.30000000000001</v>
      </c>
      <c r="F26" s="10" t="s">
        <v>0</v>
      </c>
      <c r="G26" s="10" t="s">
        <v>0</v>
      </c>
      <c r="H26" s="10" t="s">
        <v>0</v>
      </c>
      <c r="J26" s="6">
        <f t="shared" ref="J26:N30" si="29">$C26-D26</f>
        <v>1.3800000000000239</v>
      </c>
      <c r="K26" s="6">
        <f t="shared" si="29"/>
        <v>0</v>
      </c>
      <c r="L26" s="6"/>
      <c r="M26" s="6"/>
      <c r="N26" s="6"/>
      <c r="O26" s="1"/>
      <c r="P26" s="15">
        <f t="shared" ref="P26:T30" si="30">J26/$D26</f>
        <v>8.794290084119449E-3</v>
      </c>
      <c r="Q26" s="15">
        <f t="shared" si="30"/>
        <v>0</v>
      </c>
      <c r="R26" s="15"/>
      <c r="S26" s="15"/>
      <c r="T26" s="15"/>
      <c r="W26" s="34">
        <v>44270</v>
      </c>
      <c r="X26" s="35">
        <f t="shared" ref="X26:X30" si="31">C26</f>
        <v>158.30000000000001</v>
      </c>
      <c r="Y26" s="33" t="str">
        <f t="shared" ref="Y26:Y30" si="32">D26 &amp; CHAR(10) &amp; "(" &amp; FIXED(J26, 2) &amp; ")" &amp; CHAR(10) &amp; FIXED(P26*100,2) &amp; "%"</f>
        <v>156.92
(1.38)
0.88%</v>
      </c>
      <c r="Z26" s="33" t="str">
        <f t="shared" ref="Z26:Z30" si="33">E26 &amp; CHAR(10) &amp; "(" &amp; FIXED(K26, 2) &amp; ")" &amp; CHAR(10) &amp; FIXED(Q26*100,2) &amp; "%"</f>
        <v>158.3
(0.00)
0.00%</v>
      </c>
      <c r="AA26" s="33" t="s">
        <v>0</v>
      </c>
      <c r="AB26" s="33" t="s">
        <v>0</v>
      </c>
      <c r="AC26" s="33" t="s">
        <v>0</v>
      </c>
    </row>
    <row r="27" spans="2:29" ht="42" x14ac:dyDescent="0.2">
      <c r="B27" s="5">
        <v>44285</v>
      </c>
      <c r="C27" s="6">
        <v>161.91</v>
      </c>
      <c r="D27" s="6">
        <v>157.12</v>
      </c>
      <c r="E27" s="6">
        <v>158.75</v>
      </c>
      <c r="F27" s="6">
        <v>161.91</v>
      </c>
      <c r="G27" s="7" t="s">
        <v>0</v>
      </c>
      <c r="H27" s="7" t="s">
        <v>0</v>
      </c>
      <c r="J27" s="6">
        <f t="shared" si="29"/>
        <v>4.789999999999992</v>
      </c>
      <c r="K27" s="6">
        <f t="shared" si="29"/>
        <v>3.1599999999999966</v>
      </c>
      <c r="L27" s="6">
        <f t="shared" si="29"/>
        <v>0</v>
      </c>
      <c r="M27" s="6"/>
      <c r="N27" s="6"/>
      <c r="O27" s="1"/>
      <c r="P27" s="15">
        <f t="shared" si="30"/>
        <v>3.0486252545824797E-2</v>
      </c>
      <c r="Q27" s="15">
        <f t="shared" si="30"/>
        <v>2.0112016293279002E-2</v>
      </c>
      <c r="R27" s="15">
        <f t="shared" si="30"/>
        <v>0</v>
      </c>
      <c r="S27" s="15"/>
      <c r="T27" s="15"/>
      <c r="W27" s="31">
        <v>44285</v>
      </c>
      <c r="X27" s="32">
        <f t="shared" si="31"/>
        <v>161.91</v>
      </c>
      <c r="Y27" s="33" t="str">
        <f t="shared" si="32"/>
        <v>157.12
(4.79)
3.05%</v>
      </c>
      <c r="Z27" s="33" t="str">
        <f t="shared" si="33"/>
        <v>158.75
(3.16)
2.01%</v>
      </c>
      <c r="AA27" s="33" t="str">
        <f t="shared" ref="AA27:AA30" si="34">F27 &amp; CHAR(10) &amp; "(" &amp; FIXED(L27, 2) &amp; ")" &amp; CHAR(10) &amp; FIXED(R27*100,2) &amp; "%"</f>
        <v>161.91
(0.00)
0.00%</v>
      </c>
      <c r="AB27" s="33" t="s">
        <v>0</v>
      </c>
      <c r="AC27" s="33" t="s">
        <v>0</v>
      </c>
    </row>
    <row r="28" spans="2:29" ht="42" x14ac:dyDescent="0.2">
      <c r="B28" s="8">
        <v>44301</v>
      </c>
      <c r="C28" s="9">
        <v>173.75</v>
      </c>
      <c r="D28" s="9">
        <v>157.19999999999999</v>
      </c>
      <c r="E28" s="9">
        <v>158.94</v>
      </c>
      <c r="F28" s="9">
        <v>163.18</v>
      </c>
      <c r="G28" s="9">
        <v>173.75</v>
      </c>
      <c r="H28" s="10" t="s">
        <v>0</v>
      </c>
      <c r="J28" s="6">
        <f t="shared" si="29"/>
        <v>16.550000000000011</v>
      </c>
      <c r="K28" s="6">
        <f t="shared" si="29"/>
        <v>14.810000000000002</v>
      </c>
      <c r="L28" s="6">
        <f t="shared" si="29"/>
        <v>10.569999999999993</v>
      </c>
      <c r="M28" s="6">
        <f t="shared" si="29"/>
        <v>0</v>
      </c>
      <c r="N28" s="6"/>
      <c r="O28" s="1"/>
      <c r="P28" s="15">
        <f t="shared" si="30"/>
        <v>0.10527989821882959</v>
      </c>
      <c r="Q28" s="15">
        <f t="shared" si="30"/>
        <v>9.4211195928753197E-2</v>
      </c>
      <c r="R28" s="15">
        <f t="shared" si="30"/>
        <v>6.7239185750636088E-2</v>
      </c>
      <c r="S28" s="15">
        <f t="shared" si="30"/>
        <v>0</v>
      </c>
      <c r="T28" s="15"/>
      <c r="W28" s="34">
        <v>44301</v>
      </c>
      <c r="X28" s="35">
        <f t="shared" si="31"/>
        <v>173.75</v>
      </c>
      <c r="Y28" s="33" t="str">
        <f t="shared" si="32"/>
        <v>157.2
(16.55)
10.53%</v>
      </c>
      <c r="Z28" s="33" t="str">
        <f t="shared" si="33"/>
        <v>158.94
(14.81)
9.42%</v>
      </c>
      <c r="AA28" s="33" t="str">
        <f t="shared" si="34"/>
        <v>163.18
(10.57)
6.72%</v>
      </c>
      <c r="AB28" s="33" t="str">
        <f t="shared" ref="AB28:AB30" si="35">G28 &amp; CHAR(10) &amp; "(" &amp; FIXED(M28, 2) &amp; ")" &amp; CHAR(10) &amp; FIXED(S28*100,2) &amp; "%"</f>
        <v>173.75
(0.00)
0.00%</v>
      </c>
      <c r="AC28" s="33" t="s">
        <v>0</v>
      </c>
    </row>
    <row r="29" spans="2:29" ht="42" x14ac:dyDescent="0.2">
      <c r="B29" s="5">
        <v>44316</v>
      </c>
      <c r="C29" s="6">
        <v>211.25</v>
      </c>
      <c r="D29" s="6">
        <v>157.19999999999999</v>
      </c>
      <c r="E29" s="6">
        <v>158.97999999999999</v>
      </c>
      <c r="F29" s="6">
        <v>163.53</v>
      </c>
      <c r="G29" s="6">
        <v>176.02</v>
      </c>
      <c r="H29" s="6">
        <v>211.25</v>
      </c>
      <c r="J29" s="6">
        <f t="shared" si="29"/>
        <v>54.050000000000011</v>
      </c>
      <c r="K29" s="6">
        <f t="shared" si="29"/>
        <v>52.27000000000001</v>
      </c>
      <c r="L29" s="6">
        <f t="shared" si="29"/>
        <v>47.72</v>
      </c>
      <c r="M29" s="6">
        <f t="shared" si="29"/>
        <v>35.22999999999999</v>
      </c>
      <c r="N29" s="6">
        <f t="shared" si="29"/>
        <v>0</v>
      </c>
      <c r="O29" s="1"/>
      <c r="P29" s="15">
        <f t="shared" si="30"/>
        <v>0.34382951653944033</v>
      </c>
      <c r="Q29" s="15">
        <f t="shared" si="30"/>
        <v>0.33250636132315531</v>
      </c>
      <c r="R29" s="15">
        <f t="shared" si="30"/>
        <v>0.30356234096692114</v>
      </c>
      <c r="S29" s="15">
        <f t="shared" si="30"/>
        <v>0.22410941475826968</v>
      </c>
      <c r="T29" s="15">
        <f t="shared" si="30"/>
        <v>0</v>
      </c>
      <c r="W29" s="31">
        <v>44316</v>
      </c>
      <c r="X29" s="32">
        <f t="shared" si="31"/>
        <v>211.25</v>
      </c>
      <c r="Y29" s="33" t="str">
        <f t="shared" si="32"/>
        <v>157.2
(54.05)
34.38%</v>
      </c>
      <c r="Z29" s="33" t="str">
        <f t="shared" si="33"/>
        <v>158.98
(52.27)
33.25%</v>
      </c>
      <c r="AA29" s="33" t="str">
        <f t="shared" si="34"/>
        <v>163.53
(47.72)
30.36%</v>
      </c>
      <c r="AB29" s="33" t="str">
        <f t="shared" si="35"/>
        <v>176.02
(35.23)
22.41%</v>
      </c>
      <c r="AC29" s="33" t="str">
        <f t="shared" ref="AC29:AC30" si="36">H29 &amp; CHAR(10) &amp; "(" &amp; FIXED(N29, 2) &amp; ")" &amp; CHAR(10) &amp; FIXED(T29*100,2) &amp; "%"</f>
        <v>211.25
(0.00)
0.00%</v>
      </c>
    </row>
    <row r="30" spans="2:29" ht="43" thickBot="1" x14ac:dyDescent="0.25">
      <c r="B30" s="8">
        <v>44331</v>
      </c>
      <c r="C30" s="9">
        <v>269.73</v>
      </c>
      <c r="D30" s="9">
        <v>157.19999999999999</v>
      </c>
      <c r="E30" s="9">
        <v>159</v>
      </c>
      <c r="F30" s="9">
        <v>163.83000000000001</v>
      </c>
      <c r="G30" s="9">
        <v>178.5</v>
      </c>
      <c r="H30" s="9">
        <v>219.41</v>
      </c>
      <c r="J30" s="6">
        <f t="shared" si="29"/>
        <v>112.53000000000003</v>
      </c>
      <c r="K30" s="6">
        <f t="shared" si="29"/>
        <v>110.73000000000002</v>
      </c>
      <c r="L30" s="6">
        <f t="shared" si="29"/>
        <v>105.9</v>
      </c>
      <c r="M30" s="6">
        <f t="shared" si="29"/>
        <v>91.230000000000018</v>
      </c>
      <c r="N30" s="6">
        <f t="shared" si="29"/>
        <v>50.320000000000022</v>
      </c>
      <c r="O30" s="1"/>
      <c r="P30" s="15">
        <f t="shared" si="30"/>
        <v>0.71583969465648878</v>
      </c>
      <c r="Q30" s="15">
        <f t="shared" si="30"/>
        <v>0.70438931297709939</v>
      </c>
      <c r="R30" s="15">
        <f t="shared" si="30"/>
        <v>0.67366412213740468</v>
      </c>
      <c r="S30" s="15">
        <f t="shared" si="30"/>
        <v>0.58034351145038188</v>
      </c>
      <c r="T30" s="15">
        <f t="shared" si="30"/>
        <v>0.3201017811704836</v>
      </c>
      <c r="W30" s="38">
        <v>44331</v>
      </c>
      <c r="X30" s="39">
        <f t="shared" si="31"/>
        <v>269.73</v>
      </c>
      <c r="Y30" s="33" t="str">
        <f t="shared" si="32"/>
        <v>157.2
(112.53)
71.58%</v>
      </c>
      <c r="Z30" s="33" t="str">
        <f t="shared" si="33"/>
        <v>159
(110.73)
70.44%</v>
      </c>
      <c r="AA30" s="33" t="str">
        <f t="shared" si="34"/>
        <v>163.83
(105.90)
67.37%</v>
      </c>
      <c r="AB30" s="33" t="str">
        <f t="shared" si="35"/>
        <v>178.5
(91.23)
58.03%</v>
      </c>
      <c r="AC30" s="33" t="str">
        <f t="shared" si="36"/>
        <v>219.41
(50.32)
32.01%</v>
      </c>
    </row>
    <row r="31" spans="2:29" ht="17" thickTop="1" x14ac:dyDescent="0.2"/>
  </sheetData>
  <mergeCells count="19">
    <mergeCell ref="AF4:AS4"/>
    <mergeCell ref="AH5:AK5"/>
    <mergeCell ref="AL5:AO5"/>
    <mergeCell ref="AP5:AS5"/>
    <mergeCell ref="AF13:AS13"/>
    <mergeCell ref="B3:H3"/>
    <mergeCell ref="W3:AC3"/>
    <mergeCell ref="B4:H4"/>
    <mergeCell ref="W4:AC4"/>
    <mergeCell ref="D5:H5"/>
    <mergeCell ref="Y5:AC5"/>
    <mergeCell ref="D23:H23"/>
    <mergeCell ref="Y23:AC23"/>
    <mergeCell ref="B13:H13"/>
    <mergeCell ref="W13:AC13"/>
    <mergeCell ref="D14:H14"/>
    <mergeCell ref="Y14:AC14"/>
    <mergeCell ref="B22:H22"/>
    <mergeCell ref="W22:AC2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28970-B007-A34B-8156-C6D1E235C2B8}">
  <dimension ref="B3:AS31"/>
  <sheetViews>
    <sheetView tabSelected="1" topLeftCell="X1" workbookViewId="0">
      <selection activeCell="AL7" sqref="AL7"/>
    </sheetView>
  </sheetViews>
  <sheetFormatPr baseColWidth="10" defaultRowHeight="16" x14ac:dyDescent="0.2"/>
  <cols>
    <col min="32" max="32" width="7.1640625" bestFit="1" customWidth="1"/>
    <col min="33" max="33" width="8.6640625" bestFit="1" customWidth="1"/>
  </cols>
  <sheetData>
    <row r="3" spans="2:45" x14ac:dyDescent="0.2">
      <c r="B3" s="86" t="s">
        <v>18</v>
      </c>
      <c r="C3" s="86"/>
      <c r="D3" s="86"/>
      <c r="E3" s="86"/>
      <c r="F3" s="86"/>
      <c r="G3" s="86"/>
      <c r="H3" s="86"/>
      <c r="I3" s="1"/>
      <c r="J3" s="1"/>
      <c r="K3" s="1"/>
      <c r="L3" s="1"/>
      <c r="M3" s="1"/>
      <c r="N3" s="1"/>
      <c r="O3" s="1"/>
      <c r="P3" s="1"/>
      <c r="Q3" s="1"/>
      <c r="R3" s="1"/>
      <c r="S3" s="1"/>
      <c r="T3" s="1"/>
      <c r="U3" s="1"/>
      <c r="V3" s="1"/>
      <c r="W3" s="86" t="s">
        <v>22</v>
      </c>
      <c r="X3" s="86"/>
      <c r="Y3" s="86"/>
      <c r="Z3" s="86"/>
      <c r="AA3" s="86"/>
      <c r="AB3" s="86"/>
      <c r="AC3" s="86"/>
    </row>
    <row r="4" spans="2:45" x14ac:dyDescent="0.2">
      <c r="B4" s="88" t="s">
        <v>8</v>
      </c>
      <c r="C4" s="89"/>
      <c r="D4" s="89"/>
      <c r="E4" s="89"/>
      <c r="F4" s="89"/>
      <c r="G4" s="89"/>
      <c r="H4" s="89"/>
      <c r="I4" s="1"/>
      <c r="J4" s="1"/>
      <c r="K4" s="1"/>
      <c r="L4" s="1"/>
      <c r="M4" s="1"/>
      <c r="N4" s="1"/>
      <c r="O4" s="1"/>
      <c r="P4" s="1"/>
      <c r="Q4" s="1"/>
      <c r="R4" s="1"/>
      <c r="S4" s="1"/>
      <c r="T4" s="1"/>
      <c r="U4" s="1"/>
      <c r="V4" s="1"/>
      <c r="W4" s="88" t="s">
        <v>12</v>
      </c>
      <c r="X4" s="89"/>
      <c r="Y4" s="89"/>
      <c r="Z4" s="89"/>
      <c r="AA4" s="89"/>
      <c r="AB4" s="89"/>
      <c r="AC4" s="89"/>
      <c r="AF4" s="86" t="s">
        <v>78</v>
      </c>
      <c r="AG4" s="86"/>
      <c r="AH4" s="86"/>
      <c r="AI4" s="86"/>
      <c r="AJ4" s="86"/>
      <c r="AK4" s="86"/>
      <c r="AL4" s="86"/>
      <c r="AM4" s="86"/>
      <c r="AN4" s="86"/>
      <c r="AO4" s="86"/>
      <c r="AP4" s="86"/>
      <c r="AQ4" s="86"/>
      <c r="AR4" s="86"/>
      <c r="AS4" s="86"/>
    </row>
    <row r="5" spans="2:45" x14ac:dyDescent="0.2">
      <c r="B5" s="1"/>
      <c r="C5" s="1"/>
      <c r="D5" s="87" t="s">
        <v>7</v>
      </c>
      <c r="E5" s="87"/>
      <c r="F5" s="87"/>
      <c r="G5" s="87"/>
      <c r="H5" s="87"/>
      <c r="I5" s="1"/>
      <c r="J5" s="1"/>
      <c r="K5" s="1"/>
      <c r="L5" s="1"/>
      <c r="M5" s="1"/>
      <c r="N5" s="1"/>
      <c r="O5" s="1"/>
      <c r="P5" s="1"/>
      <c r="Q5" s="1"/>
      <c r="R5" s="1"/>
      <c r="S5" s="1"/>
      <c r="T5" s="1"/>
      <c r="U5" s="1"/>
      <c r="V5" s="1"/>
      <c r="W5" s="1"/>
      <c r="X5" s="1"/>
      <c r="Y5" s="87" t="s">
        <v>7</v>
      </c>
      <c r="Z5" s="87"/>
      <c r="AA5" s="87"/>
      <c r="AB5" s="87"/>
      <c r="AC5" s="87"/>
      <c r="AF5" s="1"/>
      <c r="AG5" s="1"/>
      <c r="AH5" s="95" t="s">
        <v>72</v>
      </c>
      <c r="AI5" s="88"/>
      <c r="AJ5" s="88"/>
      <c r="AK5" s="88"/>
      <c r="AL5" s="95" t="s">
        <v>73</v>
      </c>
      <c r="AM5" s="88"/>
      <c r="AN5" s="88"/>
      <c r="AO5" s="88"/>
      <c r="AP5" s="95" t="s">
        <v>74</v>
      </c>
      <c r="AQ5" s="88"/>
      <c r="AR5" s="88"/>
      <c r="AS5" s="88"/>
    </row>
    <row r="6" spans="2:45" ht="17" thickBot="1" x14ac:dyDescent="0.25">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12" t="s">
        <v>10</v>
      </c>
      <c r="AH6" s="66" t="s">
        <v>2</v>
      </c>
      <c r="AI6" s="4" t="s">
        <v>3</v>
      </c>
      <c r="AJ6" s="4" t="s">
        <v>4</v>
      </c>
      <c r="AK6" s="4" t="s">
        <v>5</v>
      </c>
      <c r="AL6" s="66" t="s">
        <v>2</v>
      </c>
      <c r="AM6" s="4" t="s">
        <v>3</v>
      </c>
      <c r="AN6" s="4" t="s">
        <v>4</v>
      </c>
      <c r="AO6" s="4" t="s">
        <v>5</v>
      </c>
      <c r="AP6" s="66" t="s">
        <v>2</v>
      </c>
      <c r="AQ6" s="4" t="s">
        <v>3</v>
      </c>
      <c r="AR6" s="4" t="s">
        <v>4</v>
      </c>
      <c r="AS6" s="4" t="s">
        <v>5</v>
      </c>
    </row>
    <row r="7" spans="2:45" ht="42" x14ac:dyDescent="0.2">
      <c r="B7" s="19">
        <v>44256</v>
      </c>
      <c r="C7" s="20">
        <v>156.69</v>
      </c>
      <c r="D7" s="20">
        <v>156.69</v>
      </c>
      <c r="E7" s="20" t="s">
        <v>0</v>
      </c>
      <c r="F7" s="20" t="s">
        <v>0</v>
      </c>
      <c r="G7" s="20" t="s">
        <v>0</v>
      </c>
      <c r="H7" s="21" t="s">
        <v>0</v>
      </c>
      <c r="I7" s="14"/>
      <c r="J7" s="13">
        <f>$C7-D7</f>
        <v>0</v>
      </c>
      <c r="K7" s="13"/>
      <c r="L7" s="13"/>
      <c r="M7" s="13"/>
      <c r="N7" s="13"/>
      <c r="O7" s="1"/>
      <c r="P7" s="15">
        <f>J7/$D7</f>
        <v>0</v>
      </c>
      <c r="Q7" s="15"/>
      <c r="R7" s="15"/>
      <c r="S7" s="15"/>
      <c r="T7" s="15"/>
      <c r="U7" s="1"/>
      <c r="V7" s="1"/>
      <c r="W7" s="31">
        <v>44256</v>
      </c>
      <c r="X7" s="32">
        <f>C7</f>
        <v>156.69</v>
      </c>
      <c r="Y7" s="33" t="str">
        <f>D7 &amp; CHAR(10) &amp; "(" &amp; FIXED(J7, 2) &amp; ")" &amp; CHAR(10) &amp; FIXED(P7*100,2) &amp; "%"</f>
        <v>156.69
(0.00)
0.00%</v>
      </c>
      <c r="Z7" s="33" t="s">
        <v>0</v>
      </c>
      <c r="AA7" s="33" t="s">
        <v>0</v>
      </c>
      <c r="AB7" s="33" t="s">
        <v>0</v>
      </c>
      <c r="AC7" s="33" t="s">
        <v>0</v>
      </c>
      <c r="AF7" s="31">
        <v>44256</v>
      </c>
      <c r="AG7" s="33">
        <f>X7</f>
        <v>156.69</v>
      </c>
      <c r="AH7" s="63" t="str">
        <f>Y16</f>
        <v>156.69
(0.00)
0.00%</v>
      </c>
      <c r="AI7" s="60" t="str">
        <f t="shared" ref="AI7:AK7" si="0">Z16</f>
        <v>-</v>
      </c>
      <c r="AJ7" s="60" t="str">
        <f t="shared" si="0"/>
        <v>-</v>
      </c>
      <c r="AK7" s="60" t="str">
        <f t="shared" si="0"/>
        <v>-</v>
      </c>
      <c r="AL7" s="63" t="str">
        <f>Y7</f>
        <v>156.69
(0.00)
0.00%</v>
      </c>
      <c r="AM7" s="60" t="str">
        <f t="shared" ref="AM7:AO7" si="1">Z7</f>
        <v>-</v>
      </c>
      <c r="AN7" s="60" t="str">
        <f t="shared" si="1"/>
        <v>-</v>
      </c>
      <c r="AO7" s="60" t="str">
        <f t="shared" si="1"/>
        <v>-</v>
      </c>
      <c r="AP7" s="63" t="str">
        <f>Y25</f>
        <v>156.69
(0.00)
0.00%</v>
      </c>
      <c r="AQ7" s="60" t="str">
        <f t="shared" ref="AQ7:AS12" si="2">Z25</f>
        <v>-</v>
      </c>
      <c r="AR7" s="60" t="str">
        <f t="shared" si="2"/>
        <v>-</v>
      </c>
      <c r="AS7" s="60" t="str">
        <f t="shared" si="2"/>
        <v>-</v>
      </c>
    </row>
    <row r="8" spans="2:45" ht="42" x14ac:dyDescent="0.2">
      <c r="B8" s="22">
        <v>44270</v>
      </c>
      <c r="C8" s="23">
        <v>158.30000000000001</v>
      </c>
      <c r="D8" s="23">
        <v>156.97</v>
      </c>
      <c r="E8" s="23">
        <v>158.30000000000001</v>
      </c>
      <c r="F8" s="23" t="s">
        <v>0</v>
      </c>
      <c r="G8" s="23" t="s">
        <v>0</v>
      </c>
      <c r="H8" s="24" t="s">
        <v>0</v>
      </c>
      <c r="I8" s="14"/>
      <c r="J8" s="13">
        <f t="shared" ref="J8:N12" si="3">$C8-D8</f>
        <v>1.3300000000000125</v>
      </c>
      <c r="K8" s="13">
        <f t="shared" si="3"/>
        <v>0</v>
      </c>
      <c r="L8" s="13"/>
      <c r="M8" s="13"/>
      <c r="N8" s="13"/>
      <c r="O8" s="1"/>
      <c r="P8" s="15">
        <f t="shared" ref="P8:T12" si="4">J8/$D8</f>
        <v>8.4729566159139486E-3</v>
      </c>
      <c r="Q8" s="15">
        <f t="shared" si="4"/>
        <v>0</v>
      </c>
      <c r="R8" s="15"/>
      <c r="S8" s="15"/>
      <c r="T8" s="15"/>
      <c r="U8" s="1"/>
      <c r="V8" s="1"/>
      <c r="W8" s="34">
        <v>44270</v>
      </c>
      <c r="X8" s="35">
        <f t="shared" ref="X8:X12" si="5">C8</f>
        <v>158.30000000000001</v>
      </c>
      <c r="Y8" s="33" t="str">
        <f t="shared" ref="Y8:Y12" si="6">D8 &amp; CHAR(10) &amp; "(" &amp; FIXED(J8, 2) &amp; ")" &amp; CHAR(10) &amp; FIXED(P8*100,2) &amp; "%"</f>
        <v>156.97
(1.33)
0.85%</v>
      </c>
      <c r="Z8" s="33" t="str">
        <f t="shared" ref="Z8:Z12" si="7">E8 &amp; CHAR(10) &amp; "(" &amp; FIXED(K8, 2) &amp; ")" &amp; CHAR(10) &amp; FIXED(Q8*100,2) &amp; "%"</f>
        <v>158.3
(0.00)
0.00%</v>
      </c>
      <c r="AA8" s="33" t="s">
        <v>0</v>
      </c>
      <c r="AB8" s="33" t="s">
        <v>0</v>
      </c>
      <c r="AC8" s="33" t="s">
        <v>0</v>
      </c>
      <c r="AF8" s="43">
        <v>44270</v>
      </c>
      <c r="AG8" s="36">
        <f t="shared" ref="AG8:AG12" si="8">X8</f>
        <v>158.30000000000001</v>
      </c>
      <c r="AH8" s="67" t="str">
        <f t="shared" ref="AH8:AH12" si="9">Y17</f>
        <v>156.92
(1.38)
0.88%</v>
      </c>
      <c r="AI8" s="42" t="str">
        <f t="shared" ref="AI8:AI12" si="10">Z17</f>
        <v>158.3
(0.00)
0.00%</v>
      </c>
      <c r="AJ8" s="42" t="str">
        <f t="shared" ref="AJ8:AJ12" si="11">AA17</f>
        <v>-</v>
      </c>
      <c r="AK8" s="42" t="str">
        <f t="shared" ref="AK8:AK12" si="12">AB17</f>
        <v>-</v>
      </c>
      <c r="AL8" s="67" t="str">
        <f t="shared" ref="AL8:AL12" si="13">Y8</f>
        <v>156.97
(1.33)
0.85%</v>
      </c>
      <c r="AM8" s="42" t="str">
        <f t="shared" ref="AM8:AM12" si="14">Z8</f>
        <v>158.3
(0.00)
0.00%</v>
      </c>
      <c r="AN8" s="42" t="str">
        <f t="shared" ref="AN8:AN12" si="15">AA8</f>
        <v>-</v>
      </c>
      <c r="AO8" s="42" t="str">
        <f t="shared" ref="AO8:AO12" si="16">AB8</f>
        <v>-</v>
      </c>
      <c r="AP8" s="67" t="str">
        <f t="shared" ref="AP8:AP12" si="17">Y26</f>
        <v>156.96
(1.34)
0.85%</v>
      </c>
      <c r="AQ8" s="42" t="str">
        <f t="shared" si="2"/>
        <v>158.3
(0.00)
0.00%</v>
      </c>
      <c r="AR8" s="42" t="str">
        <f t="shared" si="2"/>
        <v>-</v>
      </c>
      <c r="AS8" s="42" t="str">
        <f t="shared" si="2"/>
        <v>-</v>
      </c>
    </row>
    <row r="9" spans="2:45" ht="42" x14ac:dyDescent="0.2">
      <c r="B9" s="25">
        <v>44285</v>
      </c>
      <c r="C9" s="26">
        <v>161.91</v>
      </c>
      <c r="D9" s="26">
        <v>157.18</v>
      </c>
      <c r="E9" s="26">
        <v>158.65</v>
      </c>
      <c r="F9" s="26">
        <v>161.91</v>
      </c>
      <c r="G9" s="26" t="s">
        <v>0</v>
      </c>
      <c r="H9" s="27" t="s">
        <v>0</v>
      </c>
      <c r="I9" s="14"/>
      <c r="J9" s="13">
        <f t="shared" si="3"/>
        <v>4.7299999999999898</v>
      </c>
      <c r="K9" s="13">
        <f t="shared" si="3"/>
        <v>3.2599999999999909</v>
      </c>
      <c r="L9" s="13">
        <f t="shared" si="3"/>
        <v>0</v>
      </c>
      <c r="M9" s="13"/>
      <c r="N9" s="13"/>
      <c r="O9" s="1"/>
      <c r="P9" s="15">
        <f t="shared" si="4"/>
        <v>3.0092887135767844E-2</v>
      </c>
      <c r="Q9" s="15">
        <f t="shared" si="4"/>
        <v>2.0740552233108479E-2</v>
      </c>
      <c r="R9" s="15">
        <f t="shared" si="4"/>
        <v>0</v>
      </c>
      <c r="S9" s="15">
        <f t="shared" si="4"/>
        <v>0</v>
      </c>
      <c r="T9" s="15"/>
      <c r="U9" s="1"/>
      <c r="V9" s="1"/>
      <c r="W9" s="31">
        <v>44285</v>
      </c>
      <c r="X9" s="32">
        <f t="shared" si="5"/>
        <v>161.91</v>
      </c>
      <c r="Y9" s="33" t="str">
        <f t="shared" si="6"/>
        <v>157.18
(4.73)
3.01%</v>
      </c>
      <c r="Z9" s="33" t="str">
        <f t="shared" si="7"/>
        <v>158.65
(3.26)
2.07%</v>
      </c>
      <c r="AA9" s="33" t="str">
        <f t="shared" ref="AA9:AA12" si="18">F9 &amp; CHAR(10) &amp; "(" &amp; FIXED(L9, 2) &amp; ")" &amp; CHAR(10) &amp; FIXED(R9*100,2) &amp; "%"</f>
        <v>161.91
(0.00)
0.00%</v>
      </c>
      <c r="AB9" s="33" t="s">
        <v>0</v>
      </c>
      <c r="AC9" s="33" t="s">
        <v>0</v>
      </c>
      <c r="AF9" s="31">
        <v>44285</v>
      </c>
      <c r="AG9" s="33">
        <f t="shared" si="8"/>
        <v>161.91</v>
      </c>
      <c r="AH9" s="63" t="str">
        <f t="shared" si="9"/>
        <v>157.07
(4.84)
3.08%</v>
      </c>
      <c r="AI9" s="60" t="str">
        <f t="shared" si="10"/>
        <v>158.54
(3.37)
2.15%</v>
      </c>
      <c r="AJ9" s="60" t="str">
        <f t="shared" si="11"/>
        <v>161.91
(0.00)
0.00%</v>
      </c>
      <c r="AK9" s="60" t="str">
        <f t="shared" si="12"/>
        <v>-</v>
      </c>
      <c r="AL9" s="63" t="str">
        <f t="shared" si="13"/>
        <v>157.18
(4.73)
3.01%</v>
      </c>
      <c r="AM9" s="60" t="str">
        <f t="shared" si="14"/>
        <v>158.65
(3.26)
2.07%</v>
      </c>
      <c r="AN9" s="60" t="str">
        <f t="shared" si="15"/>
        <v>161.91
(0.00)
0.00%</v>
      </c>
      <c r="AO9" s="60" t="str">
        <f t="shared" si="16"/>
        <v>-</v>
      </c>
      <c r="AP9" s="63" t="str">
        <f t="shared" si="17"/>
        <v>157.27
(4.64)
2.95%</v>
      </c>
      <c r="AQ9" s="60" t="str">
        <f t="shared" si="2"/>
        <v>158.81
(3.10)
1.97%</v>
      </c>
      <c r="AR9" s="60" t="str">
        <f t="shared" si="2"/>
        <v>161.91
(0.00)
0.00%</v>
      </c>
      <c r="AS9" s="60" t="str">
        <f t="shared" si="2"/>
        <v>-</v>
      </c>
    </row>
    <row r="10" spans="2:45" ht="42" x14ac:dyDescent="0.2">
      <c r="B10" s="22">
        <v>44301</v>
      </c>
      <c r="C10" s="23">
        <v>173.75</v>
      </c>
      <c r="D10" s="23">
        <v>157.46</v>
      </c>
      <c r="E10" s="23">
        <v>159.09</v>
      </c>
      <c r="F10" s="23">
        <v>163.71</v>
      </c>
      <c r="G10" s="23">
        <v>173.75</v>
      </c>
      <c r="H10" s="24" t="s">
        <v>0</v>
      </c>
      <c r="I10" s="14"/>
      <c r="J10" s="13">
        <f t="shared" si="3"/>
        <v>16.289999999999992</v>
      </c>
      <c r="K10" s="13">
        <f t="shared" si="3"/>
        <v>14.659999999999997</v>
      </c>
      <c r="L10" s="13">
        <f t="shared" si="3"/>
        <v>10.039999999999992</v>
      </c>
      <c r="M10" s="13">
        <f t="shared" si="3"/>
        <v>0</v>
      </c>
      <c r="N10" s="13"/>
      <c r="O10" s="1"/>
      <c r="P10" s="15">
        <f t="shared" si="4"/>
        <v>0.10345484567509203</v>
      </c>
      <c r="Q10" s="15">
        <f t="shared" si="4"/>
        <v>9.3103010288327168E-2</v>
      </c>
      <c r="R10" s="15">
        <f t="shared" si="4"/>
        <v>6.3762225327067143E-2</v>
      </c>
      <c r="S10" s="15">
        <f t="shared" si="4"/>
        <v>0</v>
      </c>
      <c r="T10" s="15"/>
      <c r="U10" s="1"/>
      <c r="V10" s="1"/>
      <c r="W10" s="34">
        <v>44301</v>
      </c>
      <c r="X10" s="35">
        <f t="shared" si="5"/>
        <v>173.75</v>
      </c>
      <c r="Y10" s="33" t="str">
        <f t="shared" si="6"/>
        <v>157.46
(16.29)
10.35%</v>
      </c>
      <c r="Z10" s="33" t="str">
        <f t="shared" si="7"/>
        <v>159.09
(14.66)
9.31%</v>
      </c>
      <c r="AA10" s="33" t="str">
        <f t="shared" si="18"/>
        <v>163.71
(10.04)
6.38%</v>
      </c>
      <c r="AB10" s="33" t="str">
        <f t="shared" ref="AB10:AB12" si="19">G10 &amp; CHAR(10) &amp; "(" &amp; FIXED(M10, 2) &amp; ")" &amp; CHAR(10) &amp; FIXED(S10*100,2) &amp; "%"</f>
        <v>173.75
(0.00)
0.00%</v>
      </c>
      <c r="AC10" s="33" t="s">
        <v>0</v>
      </c>
      <c r="AF10" s="43">
        <v>44301</v>
      </c>
      <c r="AG10" s="36">
        <f t="shared" si="8"/>
        <v>173.75</v>
      </c>
      <c r="AH10" s="67" t="str">
        <f t="shared" si="9"/>
        <v>157.33
(16.42)
10.44%</v>
      </c>
      <c r="AI10" s="42" t="str">
        <f t="shared" si="10"/>
        <v>158.96
(14.79)
9.40%</v>
      </c>
      <c r="AJ10" s="42" t="str">
        <f t="shared" si="11"/>
        <v>163.61
(10.14)
6.45%</v>
      </c>
      <c r="AK10" s="42" t="str">
        <f t="shared" si="12"/>
        <v>173.75
(0.00)
0.00%</v>
      </c>
      <c r="AL10" s="67" t="str">
        <f t="shared" si="13"/>
        <v>157.46
(16.29)
10.35%</v>
      </c>
      <c r="AM10" s="42" t="str">
        <f t="shared" si="14"/>
        <v>159.09
(14.66)
9.31%</v>
      </c>
      <c r="AN10" s="42" t="str">
        <f t="shared" si="15"/>
        <v>163.71
(10.04)
6.38%</v>
      </c>
      <c r="AO10" s="42" t="str">
        <f t="shared" si="16"/>
        <v>173.75
(0.00)
0.00%</v>
      </c>
      <c r="AP10" s="67" t="str">
        <f t="shared" si="17"/>
        <v>157.5
(16.25)
10.32%</v>
      </c>
      <c r="AQ10" s="42" t="str">
        <f t="shared" si="2"/>
        <v>159.17
(14.58)
9.26%</v>
      </c>
      <c r="AR10" s="42" t="str">
        <f t="shared" si="2"/>
        <v>163.37
(10.38)
6.59%</v>
      </c>
      <c r="AS10" s="42" t="str">
        <f t="shared" si="2"/>
        <v>173.75
(0.00)
0.00%</v>
      </c>
    </row>
    <row r="11" spans="2:45" ht="42" x14ac:dyDescent="0.2">
      <c r="B11" s="25">
        <v>44316</v>
      </c>
      <c r="C11" s="26">
        <v>211.25</v>
      </c>
      <c r="D11" s="26">
        <v>157.76</v>
      </c>
      <c r="E11" s="26">
        <v>159.57</v>
      </c>
      <c r="F11" s="26">
        <v>166.2</v>
      </c>
      <c r="G11" s="26">
        <v>185.96</v>
      </c>
      <c r="H11" s="27">
        <v>211.25</v>
      </c>
      <c r="I11" s="14"/>
      <c r="J11" s="13">
        <f t="shared" si="3"/>
        <v>53.490000000000009</v>
      </c>
      <c r="K11" s="13">
        <f t="shared" si="3"/>
        <v>51.680000000000007</v>
      </c>
      <c r="L11" s="13">
        <f t="shared" si="3"/>
        <v>45.050000000000011</v>
      </c>
      <c r="M11" s="13">
        <f t="shared" si="3"/>
        <v>25.289999999999992</v>
      </c>
      <c r="N11" s="13">
        <f t="shared" si="3"/>
        <v>0</v>
      </c>
      <c r="O11" s="1"/>
      <c r="P11" s="15">
        <f t="shared" si="4"/>
        <v>0.33905933062880333</v>
      </c>
      <c r="Q11" s="15">
        <f t="shared" si="4"/>
        <v>0.32758620689655177</v>
      </c>
      <c r="R11" s="15">
        <f t="shared" si="4"/>
        <v>0.2855603448275863</v>
      </c>
      <c r="S11" s="15">
        <f t="shared" si="4"/>
        <v>0.16030679513184581</v>
      </c>
      <c r="T11" s="15">
        <f t="shared" si="4"/>
        <v>0</v>
      </c>
      <c r="U11" s="1"/>
      <c r="V11" s="1"/>
      <c r="W11" s="31">
        <v>44316</v>
      </c>
      <c r="X11" s="32">
        <f t="shared" si="5"/>
        <v>211.25</v>
      </c>
      <c r="Y11" s="33" t="str">
        <f t="shared" si="6"/>
        <v>157.76
(53.49)
33.91%</v>
      </c>
      <c r="Z11" s="33" t="str">
        <f t="shared" si="7"/>
        <v>159.57
(51.68)
32.76%</v>
      </c>
      <c r="AA11" s="33" t="str">
        <f t="shared" si="18"/>
        <v>166.2
(45.05)
28.56%</v>
      </c>
      <c r="AB11" s="33" t="str">
        <f t="shared" si="19"/>
        <v>185.96
(25.29)
16.03%</v>
      </c>
      <c r="AC11" s="33" t="str">
        <f t="shared" ref="AC11:AC12" si="20">H11 &amp; CHAR(10) &amp; "(" &amp; FIXED(N11, 2) &amp; ")" &amp; CHAR(10) &amp; FIXED(T11*100,2) &amp; "%"</f>
        <v>211.25
(0.00)
0.00%</v>
      </c>
      <c r="AF11" s="31">
        <v>44316</v>
      </c>
      <c r="AG11" s="33">
        <f t="shared" si="8"/>
        <v>211.25</v>
      </c>
      <c r="AH11" s="63" t="str">
        <f t="shared" si="9"/>
        <v>157.7
(53.55)
33.96%</v>
      </c>
      <c r="AI11" s="60" t="str">
        <f t="shared" si="10"/>
        <v>159.55
(51.70)
32.78%</v>
      </c>
      <c r="AJ11" s="60" t="str">
        <f t="shared" si="11"/>
        <v>166.71
(44.54)
28.24%</v>
      </c>
      <c r="AK11" s="60" t="str">
        <f t="shared" si="12"/>
        <v>189.07
(22.18)
14.06%</v>
      </c>
      <c r="AL11" s="63" t="str">
        <f t="shared" si="13"/>
        <v>157.76
(53.49)
33.91%</v>
      </c>
      <c r="AM11" s="60" t="str">
        <f t="shared" si="14"/>
        <v>159.57
(51.68)
32.76%</v>
      </c>
      <c r="AN11" s="60" t="str">
        <f t="shared" si="15"/>
        <v>166.2
(45.05)
28.56%</v>
      </c>
      <c r="AO11" s="60" t="str">
        <f t="shared" si="16"/>
        <v>185.96
(25.29)
16.03%</v>
      </c>
      <c r="AP11" s="63" t="str">
        <f t="shared" si="17"/>
        <v>157.56
(53.69)
34.08%</v>
      </c>
      <c r="AQ11" s="60" t="str">
        <f t="shared" si="2"/>
        <v>159.27
(51.98)
32.99%</v>
      </c>
      <c r="AR11" s="60" t="str">
        <f t="shared" si="2"/>
        <v>163.91
(47.34)
30.05%</v>
      </c>
      <c r="AS11" s="60" t="str">
        <f t="shared" si="2"/>
        <v>176.35
(34.90)
22.15%</v>
      </c>
    </row>
    <row r="12" spans="2:45" ht="43" thickBot="1" x14ac:dyDescent="0.25">
      <c r="B12" s="28">
        <v>44331</v>
      </c>
      <c r="C12" s="29">
        <v>269.73</v>
      </c>
      <c r="D12" s="29">
        <v>158.21</v>
      </c>
      <c r="E12" s="29">
        <v>160.36000000000001</v>
      </c>
      <c r="F12" s="29">
        <v>170.49</v>
      </c>
      <c r="G12" s="29">
        <v>211.58</v>
      </c>
      <c r="H12" s="30">
        <v>271.39999999999998</v>
      </c>
      <c r="I12" s="14"/>
      <c r="J12" s="13">
        <f t="shared" si="3"/>
        <v>111.52000000000001</v>
      </c>
      <c r="K12" s="13">
        <f t="shared" si="3"/>
        <v>109.37</v>
      </c>
      <c r="L12" s="13">
        <f t="shared" si="3"/>
        <v>99.240000000000009</v>
      </c>
      <c r="M12" s="13">
        <f t="shared" si="3"/>
        <v>58.150000000000006</v>
      </c>
      <c r="N12" s="13">
        <f t="shared" si="3"/>
        <v>-1.6699999999999591</v>
      </c>
      <c r="O12" s="1"/>
      <c r="P12" s="15">
        <f t="shared" si="4"/>
        <v>0.70488591113077559</v>
      </c>
      <c r="Q12" s="15">
        <f t="shared" si="4"/>
        <v>0.6912963782314645</v>
      </c>
      <c r="R12" s="15">
        <f t="shared" si="4"/>
        <v>0.62726755578029203</v>
      </c>
      <c r="S12" s="15">
        <f t="shared" si="4"/>
        <v>0.36754945957904056</v>
      </c>
      <c r="T12" s="15">
        <f t="shared" si="4"/>
        <v>-1.0555590670627387E-2</v>
      </c>
      <c r="U12" s="1"/>
      <c r="V12" s="1"/>
      <c r="W12" s="34">
        <v>44331</v>
      </c>
      <c r="X12" s="35">
        <f t="shared" si="5"/>
        <v>269.73</v>
      </c>
      <c r="Y12" s="33" t="str">
        <f t="shared" si="6"/>
        <v>158.21
(111.52)
70.49%</v>
      </c>
      <c r="Z12" s="33" t="str">
        <f t="shared" si="7"/>
        <v>160.36
(109.37)
69.13%</v>
      </c>
      <c r="AA12" s="33" t="str">
        <f t="shared" si="18"/>
        <v>170.49
(99.24)
62.73%</v>
      </c>
      <c r="AB12" s="33" t="str">
        <f t="shared" si="19"/>
        <v>211.58
(58.15)
36.75%</v>
      </c>
      <c r="AC12" s="33" t="str">
        <f t="shared" si="20"/>
        <v>271.4
(-1.67)
-1.06%</v>
      </c>
      <c r="AF12" s="44">
        <v>44331</v>
      </c>
      <c r="AG12" s="37">
        <f t="shared" si="8"/>
        <v>269.73</v>
      </c>
      <c r="AH12" s="68" t="str">
        <f t="shared" si="9"/>
        <v>158.36
(111.37)
70.33%</v>
      </c>
      <c r="AI12" s="37" t="str">
        <f t="shared" si="10"/>
        <v>160.71
(109.02)
68.84%</v>
      </c>
      <c r="AJ12" s="37" t="str">
        <f t="shared" si="11"/>
        <v>172.99
(96.74)
61.09%</v>
      </c>
      <c r="AK12" s="37" t="str">
        <f t="shared" si="12"/>
        <v>226.62
(43.11)
27.22%</v>
      </c>
      <c r="AL12" s="68" t="str">
        <f t="shared" si="13"/>
        <v>158.21
(111.52)
70.49%</v>
      </c>
      <c r="AM12" s="37" t="str">
        <f t="shared" si="14"/>
        <v>160.36
(109.37)
69.13%</v>
      </c>
      <c r="AN12" s="37" t="str">
        <f t="shared" si="15"/>
        <v>170.49
(99.24)
62.73%</v>
      </c>
      <c r="AO12" s="37" t="str">
        <f t="shared" si="16"/>
        <v>211.58
(58.15)
36.75%</v>
      </c>
      <c r="AP12" s="68" t="str">
        <f t="shared" si="17"/>
        <v>157.63
(112.10)
71.12%</v>
      </c>
      <c r="AQ12" s="37" t="str">
        <f t="shared" si="2"/>
        <v>159.4
(110.33)
69.99%</v>
      </c>
      <c r="AR12" s="37" t="str">
        <f t="shared" si="2"/>
        <v>164.61
(105.12)
66.69%</v>
      </c>
      <c r="AS12" s="37" t="str">
        <f t="shared" si="2"/>
        <v>180.57
(89.16)
56.56%</v>
      </c>
    </row>
    <row r="13" spans="2:45" ht="30" customHeight="1" thickTop="1" x14ac:dyDescent="0.2">
      <c r="B13" s="87" t="s">
        <v>9</v>
      </c>
      <c r="C13" s="87"/>
      <c r="D13" s="87"/>
      <c r="E13" s="87"/>
      <c r="F13" s="87"/>
      <c r="G13" s="87"/>
      <c r="H13" s="87"/>
      <c r="I13" s="11"/>
      <c r="J13" s="11"/>
      <c r="K13" s="11"/>
      <c r="L13" s="11"/>
      <c r="M13" s="11"/>
      <c r="N13" s="11"/>
      <c r="O13" s="11"/>
      <c r="P13" s="11"/>
      <c r="Q13" s="11"/>
      <c r="R13" s="11"/>
      <c r="S13" s="11"/>
      <c r="T13" s="11"/>
      <c r="U13" s="11"/>
      <c r="V13" s="11"/>
      <c r="W13" s="87" t="s">
        <v>13</v>
      </c>
      <c r="X13" s="87"/>
      <c r="Y13" s="87"/>
      <c r="Z13" s="87"/>
      <c r="AA13" s="87"/>
      <c r="AB13" s="87"/>
      <c r="AC13" s="87"/>
      <c r="AF13" s="97" t="s">
        <v>24</v>
      </c>
      <c r="AG13" s="97"/>
      <c r="AH13" s="97"/>
      <c r="AI13" s="97"/>
      <c r="AJ13" s="97"/>
      <c r="AK13" s="97"/>
      <c r="AL13" s="97"/>
      <c r="AM13" s="97"/>
      <c r="AN13" s="97"/>
      <c r="AO13" s="97"/>
      <c r="AP13" s="97"/>
      <c r="AQ13" s="97"/>
      <c r="AR13" s="97"/>
      <c r="AS13" s="97"/>
    </row>
    <row r="14" spans="2:45" x14ac:dyDescent="0.2">
      <c r="B14" s="1"/>
      <c r="C14" s="1"/>
      <c r="D14" s="87" t="s">
        <v>7</v>
      </c>
      <c r="E14" s="87"/>
      <c r="F14" s="87"/>
      <c r="G14" s="87"/>
      <c r="H14" s="87"/>
      <c r="I14" s="1"/>
      <c r="J14" s="1"/>
      <c r="K14" s="1"/>
      <c r="L14" s="1"/>
      <c r="M14" s="1"/>
      <c r="N14" s="1"/>
      <c r="O14" s="1"/>
      <c r="P14" s="1"/>
      <c r="Q14" s="1"/>
      <c r="R14" s="1"/>
      <c r="S14" s="1"/>
      <c r="T14" s="1"/>
      <c r="U14" s="1"/>
      <c r="V14" s="1"/>
      <c r="W14" s="1"/>
      <c r="X14" s="1"/>
      <c r="Y14" s="87" t="s">
        <v>7</v>
      </c>
      <c r="Z14" s="87"/>
      <c r="AA14" s="87"/>
      <c r="AB14" s="87"/>
      <c r="AC14" s="87"/>
    </row>
    <row r="15" spans="2:45" x14ac:dyDescent="0.2">
      <c r="B15" s="2" t="s">
        <v>1</v>
      </c>
      <c r="C15" s="3" t="s">
        <v>10</v>
      </c>
      <c r="D15" s="4" t="s">
        <v>2</v>
      </c>
      <c r="E15" s="4" t="s">
        <v>3</v>
      </c>
      <c r="F15" s="4" t="s">
        <v>4</v>
      </c>
      <c r="G15" s="4" t="s">
        <v>5</v>
      </c>
      <c r="H15" s="4" t="s">
        <v>6</v>
      </c>
      <c r="I15" s="1"/>
      <c r="J15" s="1"/>
      <c r="K15" s="1"/>
      <c r="L15" s="1"/>
      <c r="M15" s="1"/>
      <c r="N15" s="1"/>
      <c r="O15" s="1"/>
      <c r="P15" s="1"/>
      <c r="Q15" s="1"/>
      <c r="R15" s="1"/>
      <c r="S15" s="1"/>
      <c r="T15" s="1"/>
      <c r="U15" s="1"/>
      <c r="V15" s="1"/>
      <c r="W15" s="2" t="s">
        <v>1</v>
      </c>
      <c r="X15" s="3" t="s">
        <v>10</v>
      </c>
      <c r="Y15" s="4" t="s">
        <v>2</v>
      </c>
      <c r="Z15" s="4" t="s">
        <v>3</v>
      </c>
      <c r="AA15" s="4" t="s">
        <v>4</v>
      </c>
      <c r="AB15" s="4" t="s">
        <v>5</v>
      </c>
      <c r="AC15" s="4" t="s">
        <v>6</v>
      </c>
    </row>
    <row r="16" spans="2:45" ht="42" x14ac:dyDescent="0.2">
      <c r="B16" s="5">
        <v>44256</v>
      </c>
      <c r="C16" s="6">
        <v>156.69</v>
      </c>
      <c r="D16" s="6">
        <v>156.69</v>
      </c>
      <c r="E16" s="7" t="s">
        <v>0</v>
      </c>
      <c r="F16" s="7" t="s">
        <v>0</v>
      </c>
      <c r="G16" s="7" t="s">
        <v>0</v>
      </c>
      <c r="H16" s="7" t="s">
        <v>0</v>
      </c>
      <c r="I16" s="1"/>
      <c r="J16" s="6">
        <f>$C16-D16</f>
        <v>0</v>
      </c>
      <c r="K16" s="6"/>
      <c r="L16" s="6"/>
      <c r="M16" s="6"/>
      <c r="N16" s="6"/>
      <c r="O16" s="1"/>
      <c r="P16" s="15">
        <f>J16/$D16</f>
        <v>0</v>
      </c>
      <c r="Q16" s="15"/>
      <c r="R16" s="15"/>
      <c r="S16" s="15"/>
      <c r="T16" s="15"/>
      <c r="U16" s="1"/>
      <c r="V16" s="1"/>
      <c r="W16" s="31">
        <v>44256</v>
      </c>
      <c r="X16" s="32">
        <f>C16</f>
        <v>156.69</v>
      </c>
      <c r="Y16" s="33" t="str">
        <f>D16 &amp; CHAR(10) &amp; "(" &amp; FIXED(J16, 2) &amp; ")" &amp; CHAR(10) &amp; FIXED(P16*100,2) &amp; "%"</f>
        <v>156.69
(0.00)
0.00%</v>
      </c>
      <c r="Z16" s="33" t="s">
        <v>0</v>
      </c>
      <c r="AA16" s="33" t="s">
        <v>0</v>
      </c>
      <c r="AB16" s="33" t="s">
        <v>0</v>
      </c>
      <c r="AC16" s="33" t="s">
        <v>0</v>
      </c>
    </row>
    <row r="17" spans="2:29" ht="42" x14ac:dyDescent="0.2">
      <c r="B17" s="8">
        <v>44270</v>
      </c>
      <c r="C17" s="9">
        <v>158.30000000000001</v>
      </c>
      <c r="D17" s="9">
        <v>156.91999999999999</v>
      </c>
      <c r="E17" s="9">
        <v>158.30000000000001</v>
      </c>
      <c r="F17" s="10" t="s">
        <v>0</v>
      </c>
      <c r="G17" s="10" t="s">
        <v>0</v>
      </c>
      <c r="H17" s="10" t="s">
        <v>0</v>
      </c>
      <c r="I17" s="1"/>
      <c r="J17" s="6">
        <f t="shared" ref="J17:N21" si="21">$C17-D17</f>
        <v>1.3800000000000239</v>
      </c>
      <c r="K17" s="6">
        <f t="shared" si="21"/>
        <v>0</v>
      </c>
      <c r="L17" s="6"/>
      <c r="M17" s="6"/>
      <c r="N17" s="6"/>
      <c r="O17" s="1"/>
      <c r="P17" s="15">
        <f t="shared" ref="P17:T21" si="22">J17/$D17</f>
        <v>8.794290084119449E-3</v>
      </c>
      <c r="Q17" s="15">
        <f t="shared" si="22"/>
        <v>0</v>
      </c>
      <c r="R17" s="15"/>
      <c r="S17" s="15"/>
      <c r="T17" s="15"/>
      <c r="U17" s="1"/>
      <c r="V17" s="1"/>
      <c r="W17" s="34">
        <v>44270</v>
      </c>
      <c r="X17" s="35">
        <f t="shared" ref="X17:X21" si="23">C17</f>
        <v>158.30000000000001</v>
      </c>
      <c r="Y17" s="33" t="str">
        <f t="shared" ref="Y17:Y21" si="24">D17 &amp; CHAR(10) &amp; "(" &amp; FIXED(J17, 2) &amp; ")" &amp; CHAR(10) &amp; FIXED(P17*100,2) &amp; "%"</f>
        <v>156.92
(1.38)
0.88%</v>
      </c>
      <c r="Z17" s="33" t="str">
        <f t="shared" ref="Z17:Z21" si="25">E17 &amp; CHAR(10) &amp; "(" &amp; FIXED(K17, 2) &amp; ")" &amp; CHAR(10) &amp; FIXED(Q17*100,2) &amp; "%"</f>
        <v>158.3
(0.00)
0.00%</v>
      </c>
      <c r="AA17" s="33" t="s">
        <v>0</v>
      </c>
      <c r="AB17" s="33" t="s">
        <v>0</v>
      </c>
      <c r="AC17" s="33" t="s">
        <v>0</v>
      </c>
    </row>
    <row r="18" spans="2:29" ht="42" x14ac:dyDescent="0.2">
      <c r="B18" s="5">
        <v>44285</v>
      </c>
      <c r="C18" s="6">
        <v>161.91</v>
      </c>
      <c r="D18" s="6">
        <v>157.07</v>
      </c>
      <c r="E18" s="6">
        <v>158.54</v>
      </c>
      <c r="F18" s="6">
        <v>161.91</v>
      </c>
      <c r="G18" s="7" t="s">
        <v>0</v>
      </c>
      <c r="H18" s="7" t="s">
        <v>0</v>
      </c>
      <c r="I18" s="1"/>
      <c r="J18" s="6">
        <f t="shared" si="21"/>
        <v>4.8400000000000034</v>
      </c>
      <c r="K18" s="6">
        <f t="shared" si="21"/>
        <v>3.3700000000000045</v>
      </c>
      <c r="L18" s="6">
        <f t="shared" si="21"/>
        <v>0</v>
      </c>
      <c r="M18" s="6"/>
      <c r="N18" s="6"/>
      <c r="O18" s="1"/>
      <c r="P18" s="15">
        <f t="shared" si="22"/>
        <v>3.0814286623798329E-2</v>
      </c>
      <c r="Q18" s="15">
        <f t="shared" si="22"/>
        <v>2.1455402050041414E-2</v>
      </c>
      <c r="R18" s="15">
        <f t="shared" si="22"/>
        <v>0</v>
      </c>
      <c r="S18" s="15"/>
      <c r="T18" s="15"/>
      <c r="U18" s="1"/>
      <c r="V18" s="1"/>
      <c r="W18" s="31">
        <v>44285</v>
      </c>
      <c r="X18" s="32">
        <f t="shared" si="23"/>
        <v>161.91</v>
      </c>
      <c r="Y18" s="33" t="str">
        <f t="shared" si="24"/>
        <v>157.07
(4.84)
3.08%</v>
      </c>
      <c r="Z18" s="33" t="str">
        <f t="shared" si="25"/>
        <v>158.54
(3.37)
2.15%</v>
      </c>
      <c r="AA18" s="33" t="str">
        <f t="shared" ref="AA18:AA21" si="26">F18 &amp; CHAR(10) &amp; "(" &amp; FIXED(L18, 2) &amp; ")" &amp; CHAR(10) &amp; FIXED(R18*100,2) &amp; "%"</f>
        <v>161.91
(0.00)
0.00%</v>
      </c>
      <c r="AB18" s="33" t="s">
        <v>0</v>
      </c>
      <c r="AC18" s="33" t="s">
        <v>0</v>
      </c>
    </row>
    <row r="19" spans="2:29" ht="42" x14ac:dyDescent="0.2">
      <c r="B19" s="8">
        <v>44301</v>
      </c>
      <c r="C19" s="9">
        <v>173.75</v>
      </c>
      <c r="D19" s="9">
        <v>157.33000000000001</v>
      </c>
      <c r="E19" s="9">
        <v>158.96</v>
      </c>
      <c r="F19" s="9">
        <v>163.61000000000001</v>
      </c>
      <c r="G19" s="9">
        <v>173.75</v>
      </c>
      <c r="H19" s="10" t="s">
        <v>0</v>
      </c>
      <c r="I19" s="1"/>
      <c r="J19" s="6">
        <f t="shared" si="21"/>
        <v>16.419999999999987</v>
      </c>
      <c r="K19" s="6">
        <f t="shared" si="21"/>
        <v>14.789999999999992</v>
      </c>
      <c r="L19" s="6">
        <f t="shared" si="21"/>
        <v>10.139999999999986</v>
      </c>
      <c r="M19" s="6">
        <f t="shared" si="21"/>
        <v>0</v>
      </c>
      <c r="N19" s="6"/>
      <c r="O19" s="1"/>
      <c r="P19" s="15">
        <f t="shared" si="22"/>
        <v>0.1043666179368206</v>
      </c>
      <c r="Q19" s="15">
        <f t="shared" si="22"/>
        <v>9.4006228945528444E-2</v>
      </c>
      <c r="R19" s="15">
        <f t="shared" si="22"/>
        <v>6.4450518019449468E-2</v>
      </c>
      <c r="S19" s="15">
        <f t="shared" si="22"/>
        <v>0</v>
      </c>
      <c r="T19" s="15"/>
      <c r="U19" s="1"/>
      <c r="V19" s="1"/>
      <c r="W19" s="34">
        <v>44301</v>
      </c>
      <c r="X19" s="35">
        <f t="shared" si="23"/>
        <v>173.75</v>
      </c>
      <c r="Y19" s="33" t="str">
        <f t="shared" si="24"/>
        <v>157.33
(16.42)
10.44%</v>
      </c>
      <c r="Z19" s="33" t="str">
        <f t="shared" si="25"/>
        <v>158.96
(14.79)
9.40%</v>
      </c>
      <c r="AA19" s="33" t="str">
        <f t="shared" si="26"/>
        <v>163.61
(10.14)
6.45%</v>
      </c>
      <c r="AB19" s="33" t="str">
        <f t="shared" ref="AB19:AB21" si="27">G19 &amp; CHAR(10) &amp; "(" &amp; FIXED(M19, 2) &amp; ")" &amp; CHAR(10) &amp; FIXED(S19*100,2) &amp; "%"</f>
        <v>173.75
(0.00)
0.00%</v>
      </c>
      <c r="AC19" s="33" t="s">
        <v>0</v>
      </c>
    </row>
    <row r="20" spans="2:29" ht="42" x14ac:dyDescent="0.2">
      <c r="B20" s="5">
        <v>44316</v>
      </c>
      <c r="C20" s="6">
        <v>211.25</v>
      </c>
      <c r="D20" s="6">
        <v>157.69999999999999</v>
      </c>
      <c r="E20" s="6">
        <v>159.55000000000001</v>
      </c>
      <c r="F20" s="6">
        <v>166.71</v>
      </c>
      <c r="G20" s="6">
        <v>189.07</v>
      </c>
      <c r="H20" s="6">
        <v>211.25</v>
      </c>
      <c r="I20" s="1"/>
      <c r="J20" s="6">
        <f t="shared" si="21"/>
        <v>53.550000000000011</v>
      </c>
      <c r="K20" s="6">
        <f t="shared" si="21"/>
        <v>51.699999999999989</v>
      </c>
      <c r="L20" s="6">
        <f t="shared" si="21"/>
        <v>44.539999999999992</v>
      </c>
      <c r="M20" s="6">
        <f t="shared" si="21"/>
        <v>22.180000000000007</v>
      </c>
      <c r="N20" s="6">
        <f t="shared" si="21"/>
        <v>0</v>
      </c>
      <c r="O20" s="1"/>
      <c r="P20" s="15">
        <f t="shared" si="22"/>
        <v>0.33956880152187707</v>
      </c>
      <c r="Q20" s="15">
        <f t="shared" si="22"/>
        <v>0.32783766645529483</v>
      </c>
      <c r="R20" s="15">
        <f t="shared" si="22"/>
        <v>0.28243500317057701</v>
      </c>
      <c r="S20" s="15">
        <f t="shared" si="22"/>
        <v>0.14064679771718458</v>
      </c>
      <c r="T20" s="15">
        <f t="shared" si="22"/>
        <v>0</v>
      </c>
      <c r="U20" s="1"/>
      <c r="V20" s="1"/>
      <c r="W20" s="31">
        <v>44316</v>
      </c>
      <c r="X20" s="32">
        <f t="shared" si="23"/>
        <v>211.25</v>
      </c>
      <c r="Y20" s="33" t="str">
        <f t="shared" si="24"/>
        <v>157.7
(53.55)
33.96%</v>
      </c>
      <c r="Z20" s="33" t="str">
        <f t="shared" si="25"/>
        <v>159.55
(51.70)
32.78%</v>
      </c>
      <c r="AA20" s="33" t="str">
        <f t="shared" si="26"/>
        <v>166.71
(44.54)
28.24%</v>
      </c>
      <c r="AB20" s="33" t="str">
        <f t="shared" si="27"/>
        <v>189.07
(22.18)
14.06%</v>
      </c>
      <c r="AC20" s="33" t="str">
        <f t="shared" ref="AC20:AC21" si="28">H20 &amp; CHAR(10) &amp; "(" &amp; FIXED(N20, 2) &amp; ")" &amp; CHAR(10) &amp; FIXED(T20*100,2) &amp; "%"</f>
        <v>211.25
(0.00)
0.00%</v>
      </c>
    </row>
    <row r="21" spans="2:29" ht="42" x14ac:dyDescent="0.2">
      <c r="B21" s="8">
        <v>44331</v>
      </c>
      <c r="C21" s="9">
        <v>269.73</v>
      </c>
      <c r="D21" s="9">
        <v>158.36000000000001</v>
      </c>
      <c r="E21" s="9">
        <v>160.71</v>
      </c>
      <c r="F21" s="9">
        <v>172.99</v>
      </c>
      <c r="G21" s="9">
        <v>226.62</v>
      </c>
      <c r="H21" s="9">
        <v>299.45</v>
      </c>
      <c r="I21" s="1"/>
      <c r="J21" s="6">
        <f t="shared" si="21"/>
        <v>111.37</v>
      </c>
      <c r="K21" s="6">
        <f t="shared" si="21"/>
        <v>109.02000000000001</v>
      </c>
      <c r="L21" s="6">
        <f t="shared" si="21"/>
        <v>96.740000000000009</v>
      </c>
      <c r="M21" s="6">
        <f t="shared" si="21"/>
        <v>43.110000000000014</v>
      </c>
      <c r="N21" s="6">
        <f t="shared" si="21"/>
        <v>-29.71999999999997</v>
      </c>
      <c r="O21" s="1"/>
      <c r="P21" s="15">
        <f t="shared" si="22"/>
        <v>0.70327102803738317</v>
      </c>
      <c r="Q21" s="15">
        <f t="shared" si="22"/>
        <v>0.68843142207628194</v>
      </c>
      <c r="R21" s="15">
        <f t="shared" si="22"/>
        <v>0.61088658752210157</v>
      </c>
      <c r="S21" s="15">
        <f t="shared" si="22"/>
        <v>0.2722278353119475</v>
      </c>
      <c r="T21" s="15">
        <f t="shared" si="22"/>
        <v>-0.18767365496337438</v>
      </c>
      <c r="U21" s="1"/>
      <c r="V21" s="1"/>
      <c r="W21" s="40">
        <v>44331</v>
      </c>
      <c r="X21" s="41">
        <f t="shared" si="23"/>
        <v>269.73</v>
      </c>
      <c r="Y21" s="33" t="str">
        <f t="shared" si="24"/>
        <v>158.36
(111.37)
70.33%</v>
      </c>
      <c r="Z21" s="33" t="str">
        <f t="shared" si="25"/>
        <v>160.71
(109.02)
68.84%</v>
      </c>
      <c r="AA21" s="33" t="str">
        <f t="shared" si="26"/>
        <v>172.99
(96.74)
61.09%</v>
      </c>
      <c r="AB21" s="33" t="str">
        <f t="shared" si="27"/>
        <v>226.62
(43.11)
27.22%</v>
      </c>
      <c r="AC21" s="33" t="str">
        <f t="shared" si="28"/>
        <v>299.45
(-29.72)
-18.77%</v>
      </c>
    </row>
    <row r="22" spans="2:29" x14ac:dyDescent="0.2">
      <c r="B22" s="87" t="s">
        <v>17</v>
      </c>
      <c r="C22" s="87"/>
      <c r="D22" s="87"/>
      <c r="E22" s="87"/>
      <c r="F22" s="87"/>
      <c r="G22" s="87"/>
      <c r="H22" s="87"/>
      <c r="W22" s="87" t="s">
        <v>14</v>
      </c>
      <c r="X22" s="87"/>
      <c r="Y22" s="87"/>
      <c r="Z22" s="87"/>
      <c r="AA22" s="87"/>
      <c r="AB22" s="87"/>
      <c r="AC22" s="87"/>
    </row>
    <row r="23" spans="2:29" x14ac:dyDescent="0.2">
      <c r="B23" s="1"/>
      <c r="C23" s="1"/>
      <c r="D23" s="87" t="s">
        <v>7</v>
      </c>
      <c r="E23" s="87"/>
      <c r="F23" s="87"/>
      <c r="G23" s="87"/>
      <c r="H23" s="87"/>
      <c r="W23" s="1"/>
      <c r="X23" s="1"/>
      <c r="Y23" s="87" t="s">
        <v>7</v>
      </c>
      <c r="Z23" s="87"/>
      <c r="AA23" s="87"/>
      <c r="AB23" s="87"/>
      <c r="AC23" s="87"/>
    </row>
    <row r="24" spans="2:29" x14ac:dyDescent="0.2">
      <c r="B24" s="2" t="s">
        <v>1</v>
      </c>
      <c r="C24" s="3" t="s">
        <v>10</v>
      </c>
      <c r="D24" s="4" t="s">
        <v>2</v>
      </c>
      <c r="E24" s="4" t="s">
        <v>3</v>
      </c>
      <c r="F24" s="4" t="s">
        <v>4</v>
      </c>
      <c r="G24" s="4" t="s">
        <v>5</v>
      </c>
      <c r="H24" s="4" t="s">
        <v>6</v>
      </c>
      <c r="W24" s="2" t="s">
        <v>1</v>
      </c>
      <c r="X24" s="3" t="s">
        <v>10</v>
      </c>
      <c r="Y24" s="4" t="s">
        <v>2</v>
      </c>
      <c r="Z24" s="4" t="s">
        <v>3</v>
      </c>
      <c r="AA24" s="4" t="s">
        <v>4</v>
      </c>
      <c r="AB24" s="4" t="s">
        <v>5</v>
      </c>
      <c r="AC24" s="4" t="s">
        <v>6</v>
      </c>
    </row>
    <row r="25" spans="2:29" ht="42" x14ac:dyDescent="0.2">
      <c r="B25" s="5">
        <v>44256</v>
      </c>
      <c r="C25" s="6">
        <v>156.69</v>
      </c>
      <c r="D25" s="6">
        <v>156.69</v>
      </c>
      <c r="E25" s="7" t="s">
        <v>0</v>
      </c>
      <c r="F25" s="7" t="s">
        <v>0</v>
      </c>
      <c r="G25" s="7" t="s">
        <v>0</v>
      </c>
      <c r="H25" s="7" t="s">
        <v>0</v>
      </c>
      <c r="J25" s="6">
        <f>$C25-D25</f>
        <v>0</v>
      </c>
      <c r="K25" s="6"/>
      <c r="L25" s="6"/>
      <c r="M25" s="6"/>
      <c r="N25" s="6"/>
      <c r="O25" s="1"/>
      <c r="P25" s="15">
        <f>J25/$D25</f>
        <v>0</v>
      </c>
      <c r="Q25" s="15"/>
      <c r="R25" s="15"/>
      <c r="S25" s="15"/>
      <c r="T25" s="15"/>
      <c r="W25" s="31">
        <v>44256</v>
      </c>
      <c r="X25" s="32">
        <f>C25</f>
        <v>156.69</v>
      </c>
      <c r="Y25" s="33" t="str">
        <f>D25 &amp; CHAR(10) &amp; "(" &amp; FIXED(J25, 2) &amp; ")" &amp; CHAR(10) &amp; FIXED(P25*100,2) &amp; "%"</f>
        <v>156.69
(0.00)
0.00%</v>
      </c>
      <c r="Z25" s="33" t="s">
        <v>0</v>
      </c>
      <c r="AA25" s="33" t="s">
        <v>0</v>
      </c>
      <c r="AB25" s="33" t="s">
        <v>0</v>
      </c>
      <c r="AC25" s="33" t="s">
        <v>0</v>
      </c>
    </row>
    <row r="26" spans="2:29" ht="42" x14ac:dyDescent="0.2">
      <c r="B26" s="8">
        <v>44270</v>
      </c>
      <c r="C26" s="9">
        <v>158.30000000000001</v>
      </c>
      <c r="D26" s="9">
        <v>156.96</v>
      </c>
      <c r="E26" s="9">
        <v>158.30000000000001</v>
      </c>
      <c r="F26" s="10" t="s">
        <v>0</v>
      </c>
      <c r="G26" s="10" t="s">
        <v>0</v>
      </c>
      <c r="H26" s="10" t="s">
        <v>0</v>
      </c>
      <c r="J26" s="6">
        <f t="shared" ref="J26:N30" si="29">$C26-D26</f>
        <v>1.3400000000000034</v>
      </c>
      <c r="K26" s="6">
        <f t="shared" si="29"/>
        <v>0</v>
      </c>
      <c r="L26" s="6"/>
      <c r="M26" s="6"/>
      <c r="N26" s="6"/>
      <c r="O26" s="1"/>
      <c r="P26" s="15">
        <f t="shared" ref="P26:T30" si="30">J26/$D26</f>
        <v>8.5372069317023666E-3</v>
      </c>
      <c r="Q26" s="15">
        <f t="shared" si="30"/>
        <v>0</v>
      </c>
      <c r="R26" s="15"/>
      <c r="S26" s="15"/>
      <c r="T26" s="15"/>
      <c r="W26" s="34">
        <v>44270</v>
      </c>
      <c r="X26" s="35">
        <f t="shared" ref="X26:X30" si="31">C26</f>
        <v>158.30000000000001</v>
      </c>
      <c r="Y26" s="33" t="str">
        <f t="shared" ref="Y26:Y30" si="32">D26 &amp; CHAR(10) &amp; "(" &amp; FIXED(J26, 2) &amp; ")" &amp; CHAR(10) &amp; FIXED(P26*100,2) &amp; "%"</f>
        <v>156.96
(1.34)
0.85%</v>
      </c>
      <c r="Z26" s="33" t="str">
        <f t="shared" ref="Z26:Z30" si="33">E26 &amp; CHAR(10) &amp; "(" &amp; FIXED(K26, 2) &amp; ")" &amp; CHAR(10) &amp; FIXED(Q26*100,2) &amp; "%"</f>
        <v>158.3
(0.00)
0.00%</v>
      </c>
      <c r="AA26" s="33" t="s">
        <v>0</v>
      </c>
      <c r="AB26" s="33" t="s">
        <v>0</v>
      </c>
      <c r="AC26" s="33" t="s">
        <v>0</v>
      </c>
    </row>
    <row r="27" spans="2:29" ht="42" x14ac:dyDescent="0.2">
      <c r="B27" s="5">
        <v>44285</v>
      </c>
      <c r="C27" s="6">
        <v>161.91</v>
      </c>
      <c r="D27" s="6">
        <v>157.27000000000001</v>
      </c>
      <c r="E27" s="6">
        <v>158.81</v>
      </c>
      <c r="F27" s="6">
        <v>161.91</v>
      </c>
      <c r="G27" s="7" t="s">
        <v>0</v>
      </c>
      <c r="H27" s="7" t="s">
        <v>0</v>
      </c>
      <c r="J27" s="6">
        <f t="shared" si="29"/>
        <v>4.6399999999999864</v>
      </c>
      <c r="K27" s="6">
        <f t="shared" si="29"/>
        <v>3.0999999999999943</v>
      </c>
      <c r="L27" s="6">
        <f t="shared" si="29"/>
        <v>0</v>
      </c>
      <c r="M27" s="6"/>
      <c r="N27" s="6"/>
      <c r="O27" s="1"/>
      <c r="P27" s="15">
        <f t="shared" si="30"/>
        <v>2.9503401793094589E-2</v>
      </c>
      <c r="Q27" s="15">
        <f t="shared" si="30"/>
        <v>1.9711324473834769E-2</v>
      </c>
      <c r="R27" s="15">
        <f t="shared" si="30"/>
        <v>0</v>
      </c>
      <c r="S27" s="15"/>
      <c r="T27" s="15"/>
      <c r="W27" s="31">
        <v>44285</v>
      </c>
      <c r="X27" s="32">
        <f t="shared" si="31"/>
        <v>161.91</v>
      </c>
      <c r="Y27" s="33" t="str">
        <f t="shared" si="32"/>
        <v>157.27
(4.64)
2.95%</v>
      </c>
      <c r="Z27" s="33" t="str">
        <f t="shared" si="33"/>
        <v>158.81
(3.10)
1.97%</v>
      </c>
      <c r="AA27" s="33" t="str">
        <f t="shared" ref="AA27:AA30" si="34">F27 &amp; CHAR(10) &amp; "(" &amp; FIXED(L27, 2) &amp; ")" &amp; CHAR(10) &amp; FIXED(R27*100,2) &amp; "%"</f>
        <v>161.91
(0.00)
0.00%</v>
      </c>
      <c r="AB27" s="33" t="s">
        <v>0</v>
      </c>
      <c r="AC27" s="33" t="s">
        <v>0</v>
      </c>
    </row>
    <row r="28" spans="2:29" ht="42" x14ac:dyDescent="0.2">
      <c r="B28" s="8">
        <v>44301</v>
      </c>
      <c r="C28" s="9">
        <v>173.75</v>
      </c>
      <c r="D28" s="9">
        <v>157.5</v>
      </c>
      <c r="E28" s="9">
        <v>159.16999999999999</v>
      </c>
      <c r="F28" s="9">
        <v>163.37</v>
      </c>
      <c r="G28" s="9">
        <v>173.75</v>
      </c>
      <c r="H28" s="10" t="s">
        <v>0</v>
      </c>
      <c r="J28" s="6">
        <f t="shared" si="29"/>
        <v>16.25</v>
      </c>
      <c r="K28" s="6">
        <f t="shared" si="29"/>
        <v>14.580000000000013</v>
      </c>
      <c r="L28" s="6">
        <f t="shared" si="29"/>
        <v>10.379999999999995</v>
      </c>
      <c r="M28" s="6">
        <f t="shared" si="29"/>
        <v>0</v>
      </c>
      <c r="N28" s="6"/>
      <c r="O28" s="1"/>
      <c r="P28" s="15">
        <f t="shared" si="30"/>
        <v>0.10317460317460317</v>
      </c>
      <c r="Q28" s="15">
        <f t="shared" si="30"/>
        <v>9.2571428571428652E-2</v>
      </c>
      <c r="R28" s="15">
        <f t="shared" si="30"/>
        <v>6.5904761904761883E-2</v>
      </c>
      <c r="S28" s="15">
        <f t="shared" si="30"/>
        <v>0</v>
      </c>
      <c r="T28" s="15"/>
      <c r="W28" s="34">
        <v>44301</v>
      </c>
      <c r="X28" s="35">
        <f t="shared" si="31"/>
        <v>173.75</v>
      </c>
      <c r="Y28" s="33" t="str">
        <f t="shared" si="32"/>
        <v>157.5
(16.25)
10.32%</v>
      </c>
      <c r="Z28" s="33" t="str">
        <f t="shared" si="33"/>
        <v>159.17
(14.58)
9.26%</v>
      </c>
      <c r="AA28" s="33" t="str">
        <f t="shared" si="34"/>
        <v>163.37
(10.38)
6.59%</v>
      </c>
      <c r="AB28" s="33" t="str">
        <f t="shared" ref="AB28:AB30" si="35">G28 &amp; CHAR(10) &amp; "(" &amp; FIXED(M28, 2) &amp; ")" &amp; CHAR(10) &amp; FIXED(S28*100,2) &amp; "%"</f>
        <v>173.75
(0.00)
0.00%</v>
      </c>
      <c r="AC28" s="33" t="s">
        <v>0</v>
      </c>
    </row>
    <row r="29" spans="2:29" ht="42" x14ac:dyDescent="0.2">
      <c r="B29" s="5">
        <v>44316</v>
      </c>
      <c r="C29" s="6">
        <v>211.25</v>
      </c>
      <c r="D29" s="6">
        <v>157.56</v>
      </c>
      <c r="E29" s="6">
        <v>159.27000000000001</v>
      </c>
      <c r="F29" s="6">
        <v>163.91</v>
      </c>
      <c r="G29" s="6">
        <v>176.35</v>
      </c>
      <c r="H29" s="6">
        <v>211.25</v>
      </c>
      <c r="J29" s="6">
        <f t="shared" si="29"/>
        <v>53.69</v>
      </c>
      <c r="K29" s="6">
        <f t="shared" si="29"/>
        <v>51.97999999999999</v>
      </c>
      <c r="L29" s="6">
        <f t="shared" si="29"/>
        <v>47.34</v>
      </c>
      <c r="M29" s="6">
        <f t="shared" si="29"/>
        <v>34.900000000000006</v>
      </c>
      <c r="N29" s="6">
        <f t="shared" si="29"/>
        <v>0</v>
      </c>
      <c r="O29" s="1"/>
      <c r="P29" s="15">
        <f t="shared" si="30"/>
        <v>0.34075907590759075</v>
      </c>
      <c r="Q29" s="15">
        <f t="shared" si="30"/>
        <v>0.32990606752982982</v>
      </c>
      <c r="R29" s="15">
        <f t="shared" si="30"/>
        <v>0.30045696877380046</v>
      </c>
      <c r="S29" s="15">
        <f t="shared" si="30"/>
        <v>0.22150291952272153</v>
      </c>
      <c r="T29" s="15">
        <f t="shared" si="30"/>
        <v>0</v>
      </c>
      <c r="W29" s="31">
        <v>44316</v>
      </c>
      <c r="X29" s="32">
        <f t="shared" si="31"/>
        <v>211.25</v>
      </c>
      <c r="Y29" s="33" t="str">
        <f t="shared" si="32"/>
        <v>157.56
(53.69)
34.08%</v>
      </c>
      <c r="Z29" s="33" t="str">
        <f t="shared" si="33"/>
        <v>159.27
(51.98)
32.99%</v>
      </c>
      <c r="AA29" s="33" t="str">
        <f t="shared" si="34"/>
        <v>163.91
(47.34)
30.05%</v>
      </c>
      <c r="AB29" s="33" t="str">
        <f t="shared" si="35"/>
        <v>176.35
(34.90)
22.15%</v>
      </c>
      <c r="AC29" s="33" t="str">
        <f t="shared" ref="AC29:AC30" si="36">H29 &amp; CHAR(10) &amp; "(" &amp; FIXED(N29, 2) &amp; ")" &amp; CHAR(10) &amp; FIXED(T29*100,2) &amp; "%"</f>
        <v>211.25
(0.00)
0.00%</v>
      </c>
    </row>
    <row r="30" spans="2:29" ht="43" thickBot="1" x14ac:dyDescent="0.25">
      <c r="B30" s="8">
        <v>44331</v>
      </c>
      <c r="C30" s="9">
        <v>269.73</v>
      </c>
      <c r="D30" s="9">
        <v>157.63</v>
      </c>
      <c r="E30" s="9">
        <v>159.4</v>
      </c>
      <c r="F30" s="9">
        <v>164.61</v>
      </c>
      <c r="G30" s="9">
        <v>180.57</v>
      </c>
      <c r="H30" s="9">
        <v>221.16</v>
      </c>
      <c r="J30" s="6">
        <f t="shared" si="29"/>
        <v>112.10000000000002</v>
      </c>
      <c r="K30" s="6">
        <f t="shared" si="29"/>
        <v>110.33000000000001</v>
      </c>
      <c r="L30" s="6">
        <f t="shared" si="29"/>
        <v>105.12</v>
      </c>
      <c r="M30" s="6">
        <f t="shared" si="29"/>
        <v>89.160000000000025</v>
      </c>
      <c r="N30" s="6">
        <f t="shared" si="29"/>
        <v>48.570000000000022</v>
      </c>
      <c r="O30" s="1"/>
      <c r="P30" s="15">
        <f t="shared" si="30"/>
        <v>0.71115904332931568</v>
      </c>
      <c r="Q30" s="15">
        <f t="shared" si="30"/>
        <v>0.69993021632937902</v>
      </c>
      <c r="R30" s="15">
        <f t="shared" si="30"/>
        <v>0.66687813233521542</v>
      </c>
      <c r="S30" s="15">
        <f t="shared" si="30"/>
        <v>0.56562837023409263</v>
      </c>
      <c r="T30" s="15">
        <f t="shared" si="30"/>
        <v>0.30812662564232712</v>
      </c>
      <c r="W30" s="38">
        <v>44331</v>
      </c>
      <c r="X30" s="39">
        <f t="shared" si="31"/>
        <v>269.73</v>
      </c>
      <c r="Y30" s="33" t="str">
        <f t="shared" si="32"/>
        <v>157.63
(112.10)
71.12%</v>
      </c>
      <c r="Z30" s="33" t="str">
        <f t="shared" si="33"/>
        <v>159.4
(110.33)
69.99%</v>
      </c>
      <c r="AA30" s="33" t="str">
        <f t="shared" si="34"/>
        <v>164.61
(105.12)
66.69%</v>
      </c>
      <c r="AB30" s="33" t="str">
        <f t="shared" si="35"/>
        <v>180.57
(89.16)
56.56%</v>
      </c>
      <c r="AC30" s="33" t="str">
        <f t="shared" si="36"/>
        <v>221.16
(48.57)
30.81%</v>
      </c>
    </row>
    <row r="31" spans="2:29" ht="17" thickTop="1" x14ac:dyDescent="0.2"/>
  </sheetData>
  <mergeCells count="19">
    <mergeCell ref="AF4:AS4"/>
    <mergeCell ref="AH5:AK5"/>
    <mergeCell ref="AL5:AO5"/>
    <mergeCell ref="AP5:AS5"/>
    <mergeCell ref="AF13:AS13"/>
    <mergeCell ref="B3:H3"/>
    <mergeCell ref="W3:AC3"/>
    <mergeCell ref="B4:H4"/>
    <mergeCell ref="W4:AC4"/>
    <mergeCell ref="D5:H5"/>
    <mergeCell ref="Y5:AC5"/>
    <mergeCell ref="D23:H23"/>
    <mergeCell ref="Y23:AC23"/>
    <mergeCell ref="B13:H13"/>
    <mergeCell ref="W13:AC13"/>
    <mergeCell ref="D14:H14"/>
    <mergeCell ref="Y14:AC14"/>
    <mergeCell ref="B22:H22"/>
    <mergeCell ref="W22:AC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86155-6066-6546-919C-02C2CE578DE7}">
  <dimension ref="C1:L18"/>
  <sheetViews>
    <sheetView topLeftCell="E1" workbookViewId="0">
      <selection activeCell="G29" sqref="G29"/>
    </sheetView>
  </sheetViews>
  <sheetFormatPr baseColWidth="10" defaultRowHeight="13" x14ac:dyDescent="0.15"/>
  <cols>
    <col min="1" max="2" width="10.83203125" style="1"/>
    <col min="3" max="3" width="36.5" style="1" bestFit="1" customWidth="1"/>
    <col min="4" max="4" width="49.6640625" style="1" bestFit="1" customWidth="1"/>
    <col min="5" max="5" width="50.1640625" style="1" bestFit="1" customWidth="1"/>
    <col min="6" max="6" width="1.83203125" style="1" customWidth="1"/>
    <col min="7" max="7" width="52.1640625" style="1" bestFit="1" customWidth="1"/>
    <col min="8" max="8" width="10.83203125" style="1"/>
    <col min="9" max="9" width="36.5" style="1" bestFit="1" customWidth="1"/>
    <col min="10" max="10" width="50.1640625" style="1" bestFit="1" customWidth="1"/>
    <col min="11" max="11" width="52.1640625" style="1" bestFit="1" customWidth="1"/>
    <col min="12" max="16384" width="10.83203125" style="1"/>
  </cols>
  <sheetData>
    <row r="1" spans="3:12" x14ac:dyDescent="0.15">
      <c r="H1" s="49"/>
      <c r="I1" s="49"/>
      <c r="J1" s="49"/>
      <c r="K1" s="49"/>
      <c r="L1" s="49"/>
    </row>
    <row r="2" spans="3:12" x14ac:dyDescent="0.15">
      <c r="C2" s="98" t="s">
        <v>64</v>
      </c>
      <c r="D2" s="98"/>
      <c r="E2" s="98"/>
      <c r="F2" s="98"/>
      <c r="G2" s="98"/>
      <c r="H2" s="49"/>
      <c r="I2" s="99" t="s">
        <v>64</v>
      </c>
      <c r="J2" s="99"/>
      <c r="K2" s="99"/>
      <c r="L2" s="49"/>
    </row>
    <row r="3" spans="3:12" x14ac:dyDescent="0.15">
      <c r="D3" s="87" t="s">
        <v>62</v>
      </c>
      <c r="E3" s="87"/>
      <c r="F3" s="17"/>
      <c r="G3" s="12" t="s">
        <v>63</v>
      </c>
      <c r="H3" s="49"/>
      <c r="I3" s="49"/>
      <c r="J3" s="76" t="s">
        <v>62</v>
      </c>
      <c r="K3" s="76" t="s">
        <v>63</v>
      </c>
      <c r="L3" s="49"/>
    </row>
    <row r="4" spans="3:12" x14ac:dyDescent="0.15">
      <c r="C4" s="2" t="s">
        <v>26</v>
      </c>
      <c r="D4" s="12" t="s">
        <v>27</v>
      </c>
      <c r="E4" s="12" t="s">
        <v>28</v>
      </c>
      <c r="G4" s="12" t="s">
        <v>67</v>
      </c>
      <c r="H4" s="49"/>
      <c r="I4" s="51" t="s">
        <v>26</v>
      </c>
      <c r="J4" s="84" t="s">
        <v>28</v>
      </c>
      <c r="K4" s="85" t="s">
        <v>67</v>
      </c>
      <c r="L4" s="49"/>
    </row>
    <row r="5" spans="3:12" x14ac:dyDescent="0.15">
      <c r="C5" s="45" t="s">
        <v>29</v>
      </c>
      <c r="D5" s="7" t="s">
        <v>30</v>
      </c>
      <c r="E5" s="7" t="s">
        <v>30</v>
      </c>
      <c r="G5" s="7" t="s">
        <v>31</v>
      </c>
      <c r="H5" s="49"/>
      <c r="I5" s="45" t="s">
        <v>29</v>
      </c>
      <c r="J5" s="77" t="s">
        <v>30</v>
      </c>
      <c r="K5" s="77" t="s">
        <v>31</v>
      </c>
      <c r="L5" s="49"/>
    </row>
    <row r="6" spans="3:12" x14ac:dyDescent="0.15">
      <c r="C6" s="1" t="s">
        <v>32</v>
      </c>
      <c r="D6" s="10" t="s">
        <v>33</v>
      </c>
      <c r="E6" s="10" t="s">
        <v>34</v>
      </c>
      <c r="G6" s="10" t="s">
        <v>35</v>
      </c>
      <c r="H6" s="49"/>
      <c r="I6" s="49" t="s">
        <v>32</v>
      </c>
      <c r="J6" s="78" t="s">
        <v>34</v>
      </c>
      <c r="K6" s="78" t="s">
        <v>35</v>
      </c>
      <c r="L6" s="49"/>
    </row>
    <row r="7" spans="3:12" x14ac:dyDescent="0.15">
      <c r="C7" s="45" t="s">
        <v>36</v>
      </c>
      <c r="D7" s="7" t="s">
        <v>37</v>
      </c>
      <c r="E7" s="7" t="s">
        <v>37</v>
      </c>
      <c r="G7" s="7" t="s">
        <v>68</v>
      </c>
      <c r="H7" s="49"/>
      <c r="I7" s="45" t="s">
        <v>36</v>
      </c>
      <c r="J7" s="77" t="s">
        <v>37</v>
      </c>
      <c r="K7" s="77" t="s">
        <v>68</v>
      </c>
      <c r="L7" s="49"/>
    </row>
    <row r="8" spans="3:12" x14ac:dyDescent="0.15">
      <c r="C8" s="1" t="s">
        <v>38</v>
      </c>
      <c r="D8" s="10" t="s">
        <v>39</v>
      </c>
      <c r="E8" s="10" t="s">
        <v>39</v>
      </c>
      <c r="G8" s="10" t="s">
        <v>40</v>
      </c>
      <c r="H8" s="49"/>
      <c r="I8" s="49" t="s">
        <v>38</v>
      </c>
      <c r="J8" s="78" t="s">
        <v>39</v>
      </c>
      <c r="K8" s="78" t="s">
        <v>40</v>
      </c>
      <c r="L8" s="49"/>
    </row>
    <row r="9" spans="3:12" x14ac:dyDescent="0.15">
      <c r="C9" s="45" t="s">
        <v>41</v>
      </c>
      <c r="D9" s="7" t="s">
        <v>42</v>
      </c>
      <c r="E9" s="7" t="s">
        <v>42</v>
      </c>
      <c r="G9" s="7" t="s">
        <v>69</v>
      </c>
      <c r="H9" s="49"/>
      <c r="I9" s="45" t="s">
        <v>41</v>
      </c>
      <c r="J9" s="77" t="s">
        <v>42</v>
      </c>
      <c r="K9" s="77" t="s">
        <v>69</v>
      </c>
      <c r="L9" s="49"/>
    </row>
    <row r="10" spans="3:12" x14ac:dyDescent="0.15">
      <c r="C10" s="1" t="s">
        <v>43</v>
      </c>
      <c r="D10" s="9">
        <v>10904199</v>
      </c>
      <c r="E10" s="9">
        <v>10472027</v>
      </c>
      <c r="G10" s="9">
        <v>17268922</v>
      </c>
      <c r="H10" s="49"/>
      <c r="I10" s="49" t="s">
        <v>43</v>
      </c>
      <c r="J10" s="79">
        <v>10472027</v>
      </c>
      <c r="K10" s="79">
        <v>17268922</v>
      </c>
      <c r="L10" s="49"/>
    </row>
    <row r="11" spans="3:12" x14ac:dyDescent="0.15">
      <c r="C11" s="45" t="s">
        <v>44</v>
      </c>
      <c r="D11" s="6">
        <v>155078</v>
      </c>
      <c r="E11" s="6">
        <v>142518</v>
      </c>
      <c r="G11" s="6">
        <v>176232</v>
      </c>
      <c r="H11" s="49"/>
      <c r="I11" s="45" t="s">
        <v>44</v>
      </c>
      <c r="J11" s="80">
        <v>142518</v>
      </c>
      <c r="K11" s="80">
        <v>176232</v>
      </c>
      <c r="L11" s="49"/>
    </row>
    <row r="12" spans="3:12" x14ac:dyDescent="0.15">
      <c r="C12" s="1" t="s">
        <v>45</v>
      </c>
      <c r="D12" s="46">
        <v>1.4E-2</v>
      </c>
      <c r="E12" s="46">
        <v>1.4E-2</v>
      </c>
      <c r="G12" s="46">
        <v>0.01</v>
      </c>
      <c r="H12" s="49"/>
      <c r="I12" s="49" t="s">
        <v>45</v>
      </c>
      <c r="J12" s="81">
        <v>1.4E-2</v>
      </c>
      <c r="K12" s="81">
        <v>0.01</v>
      </c>
      <c r="L12" s="49"/>
    </row>
    <row r="13" spans="3:12" x14ac:dyDescent="0.15">
      <c r="C13" s="45" t="s">
        <v>46</v>
      </c>
      <c r="D13" s="7" t="s">
        <v>47</v>
      </c>
      <c r="E13" s="7" t="s">
        <v>48</v>
      </c>
      <c r="G13" s="7" t="s">
        <v>49</v>
      </c>
      <c r="H13" s="49"/>
      <c r="I13" s="45" t="s">
        <v>46</v>
      </c>
      <c r="J13" s="77" t="s">
        <v>48</v>
      </c>
      <c r="K13" s="77" t="s">
        <v>49</v>
      </c>
      <c r="L13" s="49"/>
    </row>
    <row r="14" spans="3:12" x14ac:dyDescent="0.15">
      <c r="C14" s="1" t="s">
        <v>50</v>
      </c>
      <c r="D14" s="10" t="s">
        <v>51</v>
      </c>
      <c r="E14" s="10" t="s">
        <v>52</v>
      </c>
      <c r="G14" s="10" t="s">
        <v>53</v>
      </c>
      <c r="H14" s="49"/>
      <c r="I14" s="49" t="s">
        <v>50</v>
      </c>
      <c r="J14" s="78" t="s">
        <v>52</v>
      </c>
      <c r="K14" s="78" t="s">
        <v>53</v>
      </c>
      <c r="L14" s="49"/>
    </row>
    <row r="15" spans="3:12" x14ac:dyDescent="0.15">
      <c r="C15" s="45" t="s">
        <v>54</v>
      </c>
      <c r="D15" s="7" t="s">
        <v>55</v>
      </c>
      <c r="E15" s="7" t="s">
        <v>56</v>
      </c>
      <c r="G15" s="7" t="s">
        <v>57</v>
      </c>
      <c r="H15" s="49"/>
      <c r="I15" s="45" t="s">
        <v>54</v>
      </c>
      <c r="J15" s="77" t="s">
        <v>56</v>
      </c>
      <c r="K15" s="77" t="s">
        <v>57</v>
      </c>
      <c r="L15" s="49"/>
    </row>
    <row r="16" spans="3:12" ht="14" thickBot="1" x14ac:dyDescent="0.2">
      <c r="C16" s="47" t="s">
        <v>58</v>
      </c>
      <c r="D16" s="48" t="s">
        <v>59</v>
      </c>
      <c r="E16" s="48" t="s">
        <v>60</v>
      </c>
      <c r="G16" s="48" t="s">
        <v>61</v>
      </c>
      <c r="H16" s="49"/>
      <c r="I16" s="52" t="s">
        <v>58</v>
      </c>
      <c r="J16" s="82" t="s">
        <v>60</v>
      </c>
      <c r="K16" s="82" t="s">
        <v>61</v>
      </c>
      <c r="L16" s="49"/>
    </row>
    <row r="17" spans="3:12" ht="14" thickTop="1" x14ac:dyDescent="0.15">
      <c r="C17" s="1" t="s">
        <v>65</v>
      </c>
      <c r="H17" s="49"/>
      <c r="I17" s="49" t="s">
        <v>65</v>
      </c>
      <c r="J17" s="49"/>
      <c r="K17" s="49"/>
      <c r="L17" s="49"/>
    </row>
    <row r="18" spans="3:12" x14ac:dyDescent="0.15">
      <c r="H18" s="49"/>
      <c r="I18" s="49"/>
      <c r="J18" s="49"/>
      <c r="K18" s="49"/>
      <c r="L18" s="49"/>
    </row>
  </sheetData>
  <mergeCells count="3">
    <mergeCell ref="D3:E3"/>
    <mergeCell ref="C2:G2"/>
    <mergeCell ref="I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t1_cases</vt:lpstr>
      <vt:lpstr>t2_deaths</vt:lpstr>
      <vt:lpstr>t3_deaths</vt:lpstr>
      <vt:lpstr>t4_cases</vt:lpstr>
      <vt:lpstr>t5_deaths</vt:lpstr>
      <vt:lpstr>t6_deaths</vt:lpstr>
      <vt:lpstr>peak_comp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2021-05-20T15:50:13Z</dcterms:created>
  <dcterms:modified xsi:type="dcterms:W3CDTF">2021-06-05T20:27:37Z</dcterms:modified>
</cp:coreProperties>
</file>