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schulze/Library/CloudStorage/Nextcloud-mschulze@sdia.unternehmens.cloud/Programs/Sustainable Software/NADIKI/Communication/Explaining Investments in AI/"/>
    </mc:Choice>
  </mc:AlternateContent>
  <xr:revisionPtr revIDLastSave="0" documentId="13_ncr:1_{96FBF325-5CC4-144C-A475-50733EFF22F3}" xr6:coauthVersionLast="47" xr6:coauthVersionMax="47" xr10:uidLastSave="{00000000-0000-0000-0000-000000000000}"/>
  <bookViews>
    <workbookView xWindow="0" yWindow="880" windowWidth="34200" windowHeight="21360" xr2:uid="{FDEDF4E6-69AC-A045-8497-57724C7587F1}"/>
  </bookViews>
  <sheets>
    <sheet name="AI Inference Infr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2" l="1"/>
  <c r="B91" i="2"/>
  <c r="B92" i="2"/>
  <c r="B93" i="2" s="1"/>
  <c r="B79" i="2"/>
  <c r="B80" i="2" s="1"/>
  <c r="B81" i="2" s="1"/>
  <c r="B82" i="2" s="1"/>
  <c r="B83" i="2" s="1"/>
  <c r="B85" i="2" s="1"/>
  <c r="B5" i="2"/>
  <c r="B6" i="2" s="1"/>
  <c r="B8" i="2" s="1"/>
  <c r="B40" i="2"/>
  <c r="B23" i="2"/>
  <c r="B17" i="2"/>
  <c r="B19" i="2" s="1"/>
  <c r="B20" i="2" s="1"/>
  <c r="C22" i="1"/>
  <c r="B94" i="2" l="1"/>
  <c r="B24" i="2"/>
  <c r="B37" i="2" s="1"/>
  <c r="B38" i="2" s="1"/>
  <c r="B22" i="2"/>
  <c r="C8" i="1"/>
  <c r="B95" i="2" l="1"/>
  <c r="B96" i="2" s="1"/>
  <c r="B52" i="2"/>
  <c r="B53" i="2" s="1"/>
  <c r="B61" i="2" s="1"/>
  <c r="B54" i="2"/>
  <c r="B55" i="2" s="1"/>
  <c r="B62" i="2" s="1"/>
  <c r="B50" i="2"/>
  <c r="B51" i="2" s="1"/>
  <c r="B60" i="2" s="1"/>
  <c r="B49" i="2"/>
  <c r="B59" i="2" s="1"/>
  <c r="B48" i="2"/>
  <c r="B58" i="2" l="1"/>
  <c r="B57" i="2" s="1"/>
  <c r="B47" i="2"/>
  <c r="B64" i="2" l="1"/>
  <c r="B68" i="2" s="1"/>
  <c r="B66" i="2" l="1"/>
  <c r="B69" i="2" s="1"/>
  <c r="B73" i="2" s="1"/>
  <c r="B65" i="2"/>
  <c r="B72" i="2"/>
  <c r="B74" i="2"/>
</calcChain>
</file>

<file path=xl/sharedStrings.xml><?xml version="1.0" encoding="utf-8"?>
<sst xmlns="http://schemas.openxmlformats.org/spreadsheetml/2006/main" count="242" uniqueCount="150">
  <si>
    <t>Claimed investment amount</t>
  </si>
  <si>
    <t>Assumption: All goes in AI infrastructure, data centers and hardware</t>
  </si>
  <si>
    <t>Value</t>
  </si>
  <si>
    <t>Unit</t>
  </si>
  <si>
    <t>USD billion</t>
  </si>
  <si>
    <t>Assumption/Comment</t>
  </si>
  <si>
    <t>Source</t>
  </si>
  <si>
    <t>of that allocated to hardware</t>
  </si>
  <si>
    <t>of that allocated to data center and related</t>
  </si>
  <si>
    <t>investment in hardware</t>
  </si>
  <si>
    <t>list price of DGX H100</t>
  </si>
  <si>
    <t>https://news.ycombinator.com/item?id=36133665</t>
  </si>
  <si>
    <t>https://resources.nvidia.com/en-us-dgx-systems/ai-enterprise-dgx</t>
  </si>
  <si>
    <t>kW of 1 DGX H100</t>
  </si>
  <si>
    <t>kW</t>
  </si>
  <si>
    <t>of which training hardware</t>
  </si>
  <si>
    <t>of which inference hardware</t>
  </si>
  <si>
    <t>list price of NVIDIA L40S</t>
  </si>
  <si>
    <t>ASUS ESC8000-E11 chassis</t>
  </si>
  <si>
    <t>rated power</t>
  </si>
  <si>
    <t>https://dlcdnet.asus.com/pub/ASUS/DataSheet_ESC8000-E11_20241128.pdf</t>
  </si>
  <si>
    <t>height units</t>
  </si>
  <si>
    <t>U</t>
  </si>
  <si>
    <t>https://smicro.eu/asus-esc8000-e11-sku2-10g-3kw-2-2-2pcie-2nvme-90sf02i2-m003e0-1</t>
  </si>
  <si>
    <t>EUR</t>
  </si>
  <si>
    <t>discount of list prices</t>
  </si>
  <si>
    <t>Assumption because they will place large order</t>
  </si>
  <si>
    <t>https://smicro.eu/nvidia-l40s-48gb-gddr6-900-2g133-0080-000-1</t>
  </si>
  <si>
    <t>GPUs per chassis</t>
  </si>
  <si>
    <t>GPU Unit</t>
  </si>
  <si>
    <t>Costs per inference machine</t>
  </si>
  <si>
    <t>https://training.continuumlabs.ai/infrastructure/servers-and-chips/nvidia-gb200-nvl72</t>
  </si>
  <si>
    <t>https://x.com/firstadopter/status/1790034264580341828 and https://www.tomshardware.com/pc-components/gpus/nvidias-next-gen-blackwell-ai-gpus-to-cost-up-to-dollar70000-fully-equipped-servers-range-up-to-dollar3000000-report</t>
  </si>
  <si>
    <t>Available power capacity</t>
  </si>
  <si>
    <t>MW</t>
  </si>
  <si>
    <t>https://copenhageneconomics.com/wp-content/uploads/2021/12/copenhagen-economics-hyperscale-data-centres-and-related-infrastructures-the-case-of-finland_november2020.pdf</t>
  </si>
  <si>
    <t>Assumption</t>
  </si>
  <si>
    <t>Power available for manufacturing digital resources</t>
  </si>
  <si>
    <t>Calculation</t>
  </si>
  <si>
    <t>AI Inference Equipment Cost Calculation</t>
  </si>
  <si>
    <t>List price of NVIDIA L40S</t>
  </si>
  <si>
    <t>Rated power capacity of chassis</t>
  </si>
  <si>
    <t>Assumed discount over list price from BULK purchasing</t>
  </si>
  <si>
    <t>Cost per kW of inference equipment</t>
  </si>
  <si>
    <t>Loss from cooling &amp; infrastructure overhead</t>
  </si>
  <si>
    <t>https://www.google.com/about/datacenters/efficiency/</t>
  </si>
  <si>
    <t>Available after loss</t>
  </si>
  <si>
    <t>Redudancy factor</t>
  </si>
  <si>
    <t>Actual price paid per inference machine</t>
  </si>
  <si>
    <t>Total capital expenditure for inference equipment</t>
  </si>
  <si>
    <t>https://tweakers.net/pricewatch/1924756/pny-nvidia-l4.html</t>
  </si>
  <si>
    <t>AI Inference business model calculation</t>
  </si>
  <si>
    <t>europe-west4</t>
  </si>
  <si>
    <t>Region</t>
  </si>
  <si>
    <t>Country</t>
  </si>
  <si>
    <t>Netherlands</t>
  </si>
  <si>
    <t>Finland doesn't have GPUs available</t>
  </si>
  <si>
    <t>g2-standard-96</t>
  </si>
  <si>
    <t>Instance Type</t>
  </si>
  <si>
    <t>Accelerator Type</t>
  </si>
  <si>
    <t>NVIDIA L4</t>
  </si>
  <si>
    <t>Matches our equipment calculation</t>
  </si>
  <si>
    <t>Accelerator Count</t>
  </si>
  <si>
    <t>https://gcloud-compute.com/g2-standard-96.html</t>
  </si>
  <si>
    <t>Comment</t>
  </si>
  <si>
    <t>Total GPUs/Accelerators available</t>
  </si>
  <si>
    <t>Total GPUs/Accelerators per kW</t>
  </si>
  <si>
    <t>Total Instances available</t>
  </si>
  <si>
    <t>Contract (On-Demand): Price per Hour</t>
  </si>
  <si>
    <t>Contract (Spot): Price per Hour</t>
  </si>
  <si>
    <t>Contract (1 Year Commit): Monthly Price</t>
  </si>
  <si>
    <t>Contract (1 Month Commit): Monthly Price</t>
  </si>
  <si>
    <t>Contract (3 Year Commit): Monthly Price</t>
  </si>
  <si>
    <t>Contract (On-Demand): Utilization</t>
  </si>
  <si>
    <t>Contract (Spot): Utilization</t>
  </si>
  <si>
    <t>Contract (1 Month Commit): Utilization</t>
  </si>
  <si>
    <t>Contract (1 Year Commit): Utilization</t>
  </si>
  <si>
    <t>Contract (3 Year Commit): Utilization</t>
  </si>
  <si>
    <t>Assumption, not disclosed</t>
  </si>
  <si>
    <t>Total instance hours per month available (inventory)</t>
  </si>
  <si>
    <t>Total utilization across contract types</t>
  </si>
  <si>
    <t>Utilization in hours &amp; months according to contract type</t>
  </si>
  <si>
    <t>Contract (On-Demand): Utilization hours per month</t>
  </si>
  <si>
    <t>Contract (Spot): Utilization hours per month</t>
  </si>
  <si>
    <t>Contract (1 Month Commit): Utilization per month</t>
  </si>
  <si>
    <t>in months</t>
  </si>
  <si>
    <t>Contract (On-Demand): Revenue</t>
  </si>
  <si>
    <t>Contract (Spot): Revenue</t>
  </si>
  <si>
    <t>Contract (1 Month Commit): Revenue</t>
  </si>
  <si>
    <t>Contract (1 Year Commit): Revenue</t>
  </si>
  <si>
    <t>Contract (3 Year Commit): Revenue</t>
  </si>
  <si>
    <t>Total revenue per month across contract types</t>
  </si>
  <si>
    <t>Total revenue over useful life of equipment</t>
  </si>
  <si>
    <t>6 years, assumption, https://ieeexplore.ieee.org/abstract/document/9355319</t>
  </si>
  <si>
    <t>Total revenue per year from AI Inference production</t>
  </si>
  <si>
    <t>The unit’s operating margin came in at 38%, the widest for AWS since at least 2014. Google Cloud reported an operating margin of 17%. https://www.cnbc.com/2024/10/31/amazons-cloud-unit-records-highest-profit-margin-in-at-least-a-decade.html</t>
  </si>
  <si>
    <t>Operating Margin</t>
  </si>
  <si>
    <t>Operating Earnings (EBIT) per year</t>
  </si>
  <si>
    <t>Operating Earnings (EBIT) over useful life of requipment</t>
  </si>
  <si>
    <t>Useful life of equipment</t>
  </si>
  <si>
    <t>years</t>
  </si>
  <si>
    <t xml:space="preserve">Finnish corporate income tax (CIT) </t>
  </si>
  <si>
    <t>https://taxsummaries.pwc.com/finland/corporate/taxes-on-corporate-income</t>
  </si>
  <si>
    <t>Theoretical CIT in Finland per year</t>
  </si>
  <si>
    <t>Theoretical CIT over useful life of equipment</t>
  </si>
  <si>
    <t>Theoretical CIT over 15 year lifetime of DC</t>
  </si>
  <si>
    <t>IT Spent Case</t>
  </si>
  <si>
    <t>Assumption based on this https://a16z.com/the-cost-of-cloud-a-trillion-dollar-paradox/</t>
  </si>
  <si>
    <t>Cost of AI Infrastructure to deliver service (COGS)</t>
  </si>
  <si>
    <t>per month</t>
  </si>
  <si>
    <t>AI Inference Instances rented (g2-standard-96)</t>
  </si>
  <si>
    <t>see 'Operating Margin' D66</t>
  </si>
  <si>
    <t>AI Provider Gross Profit Margin (GPM)</t>
  </si>
  <si>
    <t>Assuming IT spent is used to buy API services: https://www.anthropic.com/pricing#anthropic-api
Number based on https://a16z.com/generative-ai-enterprise-2024/</t>
  </si>
  <si>
    <t>Estimate</t>
  </si>
  <si>
    <t>year</t>
  </si>
  <si>
    <t>instances</t>
  </si>
  <si>
    <t>lifetime</t>
  </si>
  <si>
    <t>DC lifetime</t>
  </si>
  <si>
    <t>Estimate, assuming data center lifetime of 15 years</t>
  </si>
  <si>
    <t>Estimate, assuming useful life of AI equipment of 6 years</t>
  </si>
  <si>
    <t>Corporate Tax Income Rate</t>
  </si>
  <si>
    <t>Annual IT budget spent on AI Provider API per EU enterprise</t>
  </si>
  <si>
    <t>Revenue on IT Infrastructure within EU</t>
  </si>
  <si>
    <t>EBIT on IT Infrastructure within EU</t>
  </si>
  <si>
    <t>Missed return on infrastructure for society</t>
  </si>
  <si>
    <t>Large enterprises in EU</t>
  </si>
  <si>
    <t>AI Adoption Rate</t>
  </si>
  <si>
    <t>https://ec.europa.eu/eurostat/web/products-eurostat-news/w/ddn-20241205-1</t>
  </si>
  <si>
    <t>Large enterprises using AI</t>
  </si>
  <si>
    <t>Annual spending on AI providers/services</t>
  </si>
  <si>
    <t>Total spending on AI services</t>
  </si>
  <si>
    <t>of which go into US-owned AI infrastructure in EU</t>
  </si>
  <si>
    <t>Asssumption, 50% based on this https://a16z.com/the-cost-of-cloud-a-trillion-dollar-paradox/
And assumes 'cloud infrastructure'-lock is applied (e.g. US AI Providers only using US Cloud Infrastructure Providers)</t>
  </si>
  <si>
    <t>which generates profits of</t>
  </si>
  <si>
    <t>which should generate corporate tax income of</t>
  </si>
  <si>
    <t>EU Average, https://taxfoundation.org/data/all/eu/corporate-income-tax-rates-europe/</t>
  </si>
  <si>
    <t>Assuming the average of reporting operating margin's from Google, AWS and Microsoft</t>
  </si>
  <si>
    <t>AI Spent by EU Enterprises on US AI Providers</t>
  </si>
  <si>
    <t>21.5% EU Average, https://taxfoundation.org/data/all/eu/corporate-income-tax-rates-europe/</t>
  </si>
  <si>
    <t>AWS Operating Margin</t>
  </si>
  <si>
    <t>Google Operating Margin</t>
  </si>
  <si>
    <t>EU Survey, Companies &gt; 250 people = 41,17%</t>
  </si>
  <si>
    <t>Assumption 10% of the enterprise spent estimated by A16Z
https://a16z.com/generative-ai-enterprise-2024/</t>
  </si>
  <si>
    <t>Microsoft Operating Margin</t>
  </si>
  <si>
    <t>https://www.forbes.com/sites/bethkindig/2022/08/08/microsoft-stock-azure-growth-proves-resilient/</t>
  </si>
  <si>
    <t>https://www.cnbc.com/2024/10/31/amazons-cloud-unit-records-highest-profit-margin-in-at-least-a-decade.html</t>
  </si>
  <si>
    <t>Average of Top 3</t>
  </si>
  <si>
    <t>Total revenue over lifetime of data center</t>
  </si>
  <si>
    <t>Calculating Average Operating Margin of Top 3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</si>
</sst>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71" formatCode="_([$€-2]\ * #,##0.00_);_([$€-2]\ * \(#,##0.00\);_([$€-2]\ * &quot;-&quot;??_);_(@_)"/>
    <numFmt numFmtId="173" formatCode="_(&quot;$&quot;* #,##0_);_(&quot;$&quot;* \(#,##0\);_(&quot;$&quot;* &quot;-&quot;??_);_(@_)"/>
    <numFmt numFmtId="175" formatCode="_(&quot;$&quot;* #,##0.0000_);_(&quot;$&quot;* \(#,##0.0000\);_(&quot;$&quot;* &quot;-&quot;??_);_(@_)"/>
    <numFmt numFmtId="187" formatCode="_(&quot;$&quot;* #,##0.00_);_(&quot;$&quot;* \(#,##0.00\);_(&quot;$&quot;* &quot;-&quot;????_);_(@_)"/>
    <numFmt numFmtId="189" formatCode="_([$€-2]\ * #,##0_);_([$€-2]\ * \(#,##0\);_([$€-2]\ 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8"/>
      <color theme="10"/>
      <name val="Aptos Narrow"/>
      <scheme val="minor"/>
    </font>
    <font>
      <sz val="12"/>
      <color rgb="FF3F3F7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</cellStyleXfs>
  <cellXfs count="31">
    <xf numFmtId="0" fontId="0" fillId="0" borderId="0" xfId="0"/>
    <xf numFmtId="9" fontId="0" fillId="0" borderId="0" xfId="1" applyFont="1"/>
    <xf numFmtId="0" fontId="3" fillId="0" borderId="0" xfId="2" applyFont="1"/>
    <xf numFmtId="0" fontId="2" fillId="0" borderId="0" xfId="2"/>
    <xf numFmtId="0" fontId="5" fillId="0" borderId="0" xfId="0" applyFont="1"/>
    <xf numFmtId="0" fontId="6" fillId="0" borderId="0" xfId="0" applyFont="1"/>
    <xf numFmtId="2" fontId="0" fillId="0" borderId="0" xfId="0" applyNumberFormat="1"/>
    <xf numFmtId="171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8" fillId="0" borderId="0" xfId="0" applyFont="1"/>
    <xf numFmtId="10" fontId="0" fillId="0" borderId="0" xfId="1" applyNumberFormat="1" applyFont="1"/>
    <xf numFmtId="10" fontId="0" fillId="0" borderId="0" xfId="1" applyNumberFormat="1" applyFont="1" applyAlignment="1">
      <alignment horizontal="right"/>
    </xf>
    <xf numFmtId="187" fontId="0" fillId="0" borderId="0" xfId="0" applyNumberFormat="1"/>
    <xf numFmtId="44" fontId="0" fillId="0" borderId="0" xfId="0" applyNumberFormat="1"/>
    <xf numFmtId="171" fontId="5" fillId="0" borderId="0" xfId="0" applyNumberFormat="1" applyFont="1"/>
    <xf numFmtId="0" fontId="4" fillId="2" borderId="1" xfId="3"/>
    <xf numFmtId="9" fontId="4" fillId="2" borderId="1" xfId="3" applyNumberFormat="1"/>
    <xf numFmtId="10" fontId="4" fillId="2" borderId="1" xfId="3" applyNumberFormat="1" applyAlignment="1">
      <alignment horizontal="right"/>
    </xf>
    <xf numFmtId="175" fontId="4" fillId="2" borderId="1" xfId="3" applyNumberFormat="1" applyAlignment="1">
      <alignment horizontal="left"/>
    </xf>
    <xf numFmtId="44" fontId="4" fillId="2" borderId="1" xfId="3" applyNumberForma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73" fontId="0" fillId="0" borderId="0" xfId="0" applyNumberFormat="1"/>
    <xf numFmtId="173" fontId="4" fillId="2" borderId="1" xfId="3" applyNumberFormat="1"/>
    <xf numFmtId="10" fontId="4" fillId="2" borderId="1" xfId="3" applyNumberFormat="1"/>
    <xf numFmtId="0" fontId="2" fillId="0" borderId="0" xfId="2" applyAlignment="1">
      <alignment wrapText="1"/>
    </xf>
    <xf numFmtId="189" fontId="4" fillId="2" borderId="1" xfId="3" applyNumberFormat="1"/>
    <xf numFmtId="189" fontId="0" fillId="0" borderId="0" xfId="0" applyNumberFormat="1"/>
    <xf numFmtId="0" fontId="5" fillId="0" borderId="0" xfId="0" applyFont="1" applyAlignment="1">
      <alignment horizontal="left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cro.eu/asus-esc8000-e11-sku2-10g-3kw-2-2-2pcie-2nvme-90sf02i2-m003e0-1" TargetMode="External"/><Relationship Id="rId2" Type="http://schemas.openxmlformats.org/officeDocument/2006/relationships/hyperlink" Target="https://smicro.eu/asus-esc8000-e11-sku2-10g-3kw-2-2-2pcie-2nvme-90sf02i2-m003e0-1" TargetMode="External"/><Relationship Id="rId1" Type="http://schemas.openxmlformats.org/officeDocument/2006/relationships/hyperlink" Target="https://smicro.eu/asus-esc8000-e11-sku2-10g-3kw-2-2-2pcie-2nvme-90sf02i2-m003e0-1" TargetMode="External"/><Relationship Id="rId5" Type="http://schemas.openxmlformats.org/officeDocument/2006/relationships/hyperlink" Target="https://a16z.com/generative-ai-enterprise-2024/" TargetMode="External"/><Relationship Id="rId4" Type="http://schemas.openxmlformats.org/officeDocument/2006/relationships/hyperlink" Target="https://ec.europa.eu/eurostat/web/products-eurostat-news/w/ddn-20241205-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micro.eu/asus-esc8000-e11-sku2-10g-3kw-2-2-2pcie-2nvme-90sf02i2-m003e0-1" TargetMode="External"/><Relationship Id="rId2" Type="http://schemas.openxmlformats.org/officeDocument/2006/relationships/hyperlink" Target="https://resources.nvidia.com/en-us-dgx-systems/ai-enterprise-dgx" TargetMode="External"/><Relationship Id="rId1" Type="http://schemas.openxmlformats.org/officeDocument/2006/relationships/hyperlink" Target="https://news.ycombinator.com/item?id=36133665" TargetMode="External"/><Relationship Id="rId4" Type="http://schemas.openxmlformats.org/officeDocument/2006/relationships/hyperlink" Target="https://x.com/firstadopter/status/1790034264580341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83A7-8263-1044-8C03-D47DF7E9CCBE}">
  <dimension ref="A1:XFB104"/>
  <sheetViews>
    <sheetView tabSelected="1" topLeftCell="A77" zoomScale="140" zoomScaleNormal="140" workbookViewId="0">
      <selection activeCell="A102" sqref="A102"/>
    </sheetView>
  </sheetViews>
  <sheetFormatPr baseColWidth="10" defaultRowHeight="16" outlineLevelRow="1" x14ac:dyDescent="0.2"/>
  <cols>
    <col min="1" max="1" width="46.6640625" customWidth="1"/>
    <col min="2" max="2" width="21.6640625" customWidth="1"/>
    <col min="4" max="4" width="81.5" customWidth="1"/>
    <col min="5" max="5" width="30.33203125" bestFit="1" customWidth="1"/>
  </cols>
  <sheetData>
    <row r="1" spans="1:5" x14ac:dyDescent="0.2">
      <c r="D1" t="s">
        <v>6</v>
      </c>
      <c r="E1" t="s">
        <v>64</v>
      </c>
    </row>
    <row r="3" spans="1:5" ht="34" x14ac:dyDescent="0.2">
      <c r="A3" t="s">
        <v>33</v>
      </c>
      <c r="B3" s="17">
        <v>445</v>
      </c>
      <c r="C3" t="s">
        <v>34</v>
      </c>
      <c r="D3" s="9" t="s">
        <v>35</v>
      </c>
    </row>
    <row r="4" spans="1:5" x14ac:dyDescent="0.2">
      <c r="A4" t="s">
        <v>47</v>
      </c>
      <c r="B4" s="18">
        <v>0.5</v>
      </c>
      <c r="D4" t="s">
        <v>36</v>
      </c>
    </row>
    <row r="5" spans="1:5" x14ac:dyDescent="0.2">
      <c r="A5" t="s">
        <v>37</v>
      </c>
      <c r="B5">
        <f>B3*(1-B4)</f>
        <v>222.5</v>
      </c>
      <c r="C5" t="s">
        <v>34</v>
      </c>
      <c r="D5" t="s">
        <v>38</v>
      </c>
    </row>
    <row r="6" spans="1:5" x14ac:dyDescent="0.2">
      <c r="B6">
        <f>B5*1000</f>
        <v>222500</v>
      </c>
      <c r="C6" t="s">
        <v>14</v>
      </c>
      <c r="D6" t="s">
        <v>38</v>
      </c>
    </row>
    <row r="7" spans="1:5" x14ac:dyDescent="0.2">
      <c r="A7" t="s">
        <v>44</v>
      </c>
      <c r="B7" s="18">
        <v>0.09</v>
      </c>
      <c r="D7" t="s">
        <v>45</v>
      </c>
    </row>
    <row r="8" spans="1:5" x14ac:dyDescent="0.2">
      <c r="A8" t="s">
        <v>46</v>
      </c>
      <c r="B8">
        <f>B6*(1-B7)</f>
        <v>202475</v>
      </c>
      <c r="C8" t="s">
        <v>14</v>
      </c>
      <c r="D8" t="s">
        <v>38</v>
      </c>
    </row>
    <row r="10" spans="1:5" x14ac:dyDescent="0.2">
      <c r="A10" s="4" t="s">
        <v>39</v>
      </c>
    </row>
    <row r="11" spans="1:5" x14ac:dyDescent="0.2">
      <c r="A11" s="22" t="s">
        <v>99</v>
      </c>
      <c r="B11" s="17">
        <v>6</v>
      </c>
      <c r="C11" t="s">
        <v>100</v>
      </c>
      <c r="D11" t="s">
        <v>93</v>
      </c>
    </row>
    <row r="12" spans="1:5" outlineLevel="1" x14ac:dyDescent="0.2">
      <c r="A12" s="5" t="s">
        <v>40</v>
      </c>
      <c r="B12" s="17">
        <v>3503.68</v>
      </c>
      <c r="C12" s="5" t="s">
        <v>24</v>
      </c>
      <c r="D12" t="s">
        <v>50</v>
      </c>
    </row>
    <row r="13" spans="1:5" outlineLevel="1" x14ac:dyDescent="0.2">
      <c r="A13" s="5" t="s">
        <v>18</v>
      </c>
      <c r="B13" s="17">
        <v>10705.25</v>
      </c>
      <c r="C13" s="5" t="s">
        <v>24</v>
      </c>
      <c r="D13" s="3" t="s">
        <v>23</v>
      </c>
    </row>
    <row r="14" spans="1:5" outlineLevel="1" x14ac:dyDescent="0.2">
      <c r="A14" s="5" t="s">
        <v>41</v>
      </c>
      <c r="B14" s="17">
        <v>6</v>
      </c>
      <c r="C14" s="5" t="s">
        <v>14</v>
      </c>
      <c r="D14" t="s">
        <v>20</v>
      </c>
    </row>
    <row r="15" spans="1:5" outlineLevel="1" x14ac:dyDescent="0.2">
      <c r="A15" s="5" t="s">
        <v>21</v>
      </c>
      <c r="B15" s="5">
        <v>4</v>
      </c>
      <c r="C15" s="5" t="s">
        <v>22</v>
      </c>
      <c r="D15" s="3" t="s">
        <v>23</v>
      </c>
    </row>
    <row r="16" spans="1:5" outlineLevel="1" x14ac:dyDescent="0.2">
      <c r="A16" s="5" t="s">
        <v>28</v>
      </c>
      <c r="B16" s="17">
        <v>8</v>
      </c>
      <c r="C16" s="5" t="s">
        <v>29</v>
      </c>
      <c r="D16" s="3" t="s">
        <v>23</v>
      </c>
    </row>
    <row r="17" spans="1:5" outlineLevel="1" x14ac:dyDescent="0.2">
      <c r="A17" s="5" t="s">
        <v>30</v>
      </c>
      <c r="B17" s="5">
        <f>B13+(B16*B12)</f>
        <v>38734.69</v>
      </c>
      <c r="C17" s="5" t="s">
        <v>24</v>
      </c>
      <c r="D17" t="s">
        <v>38</v>
      </c>
    </row>
    <row r="18" spans="1:5" outlineLevel="1" x14ac:dyDescent="0.2">
      <c r="A18" s="5" t="s">
        <v>42</v>
      </c>
      <c r="B18" s="18">
        <v>0.2</v>
      </c>
      <c r="D18" t="s">
        <v>36</v>
      </c>
    </row>
    <row r="19" spans="1:5" outlineLevel="1" x14ac:dyDescent="0.2">
      <c r="A19" s="5" t="s">
        <v>48</v>
      </c>
      <c r="B19" s="6">
        <f>B17*(1-B18)</f>
        <v>30987.752000000004</v>
      </c>
      <c r="D19" t="s">
        <v>38</v>
      </c>
    </row>
    <row r="20" spans="1:5" outlineLevel="1" x14ac:dyDescent="0.2">
      <c r="A20" s="5" t="s">
        <v>43</v>
      </c>
      <c r="B20">
        <f>B19/B14</f>
        <v>5164.6253333333343</v>
      </c>
      <c r="D20" t="s">
        <v>38</v>
      </c>
    </row>
    <row r="22" spans="1:5" x14ac:dyDescent="0.2">
      <c r="A22" s="8" t="s">
        <v>49</v>
      </c>
      <c r="B22" s="16">
        <f>B20*B8</f>
        <v>1045707514.3666669</v>
      </c>
      <c r="D22" t="s">
        <v>38</v>
      </c>
    </row>
    <row r="23" spans="1:5" x14ac:dyDescent="0.2">
      <c r="A23" s="5" t="s">
        <v>66</v>
      </c>
      <c r="B23">
        <f>B14/B16</f>
        <v>0.75</v>
      </c>
      <c r="D23" t="s">
        <v>38</v>
      </c>
    </row>
    <row r="24" spans="1:5" x14ac:dyDescent="0.2">
      <c r="A24" s="5" t="s">
        <v>65</v>
      </c>
      <c r="B24" s="10">
        <f>B23*B8</f>
        <v>151856.25</v>
      </c>
      <c r="D24" t="s">
        <v>38</v>
      </c>
    </row>
    <row r="25" spans="1:5" x14ac:dyDescent="0.2">
      <c r="A25" s="5"/>
      <c r="B25" s="10"/>
    </row>
    <row r="26" spans="1:5" x14ac:dyDescent="0.2">
      <c r="A26" s="8" t="s">
        <v>51</v>
      </c>
    </row>
    <row r="27" spans="1:5" outlineLevel="1" x14ac:dyDescent="0.2">
      <c r="A27" t="s">
        <v>53</v>
      </c>
      <c r="B27" t="s">
        <v>52</v>
      </c>
    </row>
    <row r="28" spans="1:5" outlineLevel="1" x14ac:dyDescent="0.2">
      <c r="A28" t="s">
        <v>54</v>
      </c>
      <c r="B28" t="s">
        <v>55</v>
      </c>
      <c r="E28" t="s">
        <v>56</v>
      </c>
    </row>
    <row r="29" spans="1:5" outlineLevel="1" x14ac:dyDescent="0.2">
      <c r="A29" t="s">
        <v>58</v>
      </c>
      <c r="B29" t="s">
        <v>57</v>
      </c>
    </row>
    <row r="30" spans="1:5" outlineLevel="1" x14ac:dyDescent="0.2">
      <c r="A30" t="s">
        <v>59</v>
      </c>
      <c r="B30" t="s">
        <v>60</v>
      </c>
      <c r="D30" t="s">
        <v>63</v>
      </c>
      <c r="E30" t="s">
        <v>61</v>
      </c>
    </row>
    <row r="31" spans="1:5" outlineLevel="1" x14ac:dyDescent="0.2">
      <c r="A31" t="s">
        <v>62</v>
      </c>
      <c r="B31" s="17">
        <v>8</v>
      </c>
      <c r="D31" t="s">
        <v>63</v>
      </c>
      <c r="E31" t="s">
        <v>61</v>
      </c>
    </row>
    <row r="32" spans="1:5" outlineLevel="1" x14ac:dyDescent="0.2">
      <c r="A32" t="s">
        <v>68</v>
      </c>
      <c r="B32" s="20">
        <v>8.4118999999999993</v>
      </c>
      <c r="D32" t="s">
        <v>63</v>
      </c>
    </row>
    <row r="33" spans="1:4" outlineLevel="1" x14ac:dyDescent="0.2">
      <c r="A33" t="s">
        <v>69</v>
      </c>
      <c r="B33" s="20">
        <v>3.0137</v>
      </c>
      <c r="D33" t="s">
        <v>63</v>
      </c>
    </row>
    <row r="34" spans="1:4" outlineLevel="1" x14ac:dyDescent="0.2">
      <c r="A34" t="s">
        <v>71</v>
      </c>
      <c r="B34" s="21">
        <v>6140.69</v>
      </c>
      <c r="D34" t="s">
        <v>63</v>
      </c>
    </row>
    <row r="35" spans="1:4" outlineLevel="1" x14ac:dyDescent="0.2">
      <c r="A35" t="s">
        <v>70</v>
      </c>
      <c r="B35" s="21">
        <v>3868.63</v>
      </c>
      <c r="D35" t="s">
        <v>63</v>
      </c>
    </row>
    <row r="36" spans="1:4" outlineLevel="1" x14ac:dyDescent="0.2">
      <c r="A36" t="s">
        <v>72</v>
      </c>
      <c r="B36" s="21">
        <v>2763.31</v>
      </c>
      <c r="D36" t="s">
        <v>63</v>
      </c>
    </row>
    <row r="37" spans="1:4" outlineLevel="1" x14ac:dyDescent="0.2">
      <c r="A37" t="s">
        <v>67</v>
      </c>
      <c r="B37" s="10">
        <f>B24/B31</f>
        <v>18982.03125</v>
      </c>
      <c r="D37" t="s">
        <v>38</v>
      </c>
    </row>
    <row r="38" spans="1:4" outlineLevel="1" x14ac:dyDescent="0.2">
      <c r="A38" t="s">
        <v>79</v>
      </c>
      <c r="B38" s="10">
        <f>B37*(30*24)</f>
        <v>13667062.5</v>
      </c>
      <c r="D38" t="s">
        <v>38</v>
      </c>
    </row>
    <row r="39" spans="1:4" outlineLevel="1" x14ac:dyDescent="0.2">
      <c r="B39" s="10"/>
    </row>
    <row r="40" spans="1:4" outlineLevel="1" x14ac:dyDescent="0.2">
      <c r="A40" s="4" t="s">
        <v>80</v>
      </c>
      <c r="B40" s="12">
        <f>SUM(B41:B45)</f>
        <v>0.44999999999999996</v>
      </c>
      <c r="D40" t="s">
        <v>38</v>
      </c>
    </row>
    <row r="41" spans="1:4" outlineLevel="1" x14ac:dyDescent="0.2">
      <c r="A41" t="s">
        <v>73</v>
      </c>
      <c r="B41" s="19">
        <v>0.15</v>
      </c>
      <c r="D41" t="s">
        <v>78</v>
      </c>
    </row>
    <row r="42" spans="1:4" outlineLevel="1" x14ac:dyDescent="0.2">
      <c r="A42" t="s">
        <v>74</v>
      </c>
      <c r="B42" s="19">
        <v>0.05</v>
      </c>
      <c r="D42" t="s">
        <v>78</v>
      </c>
    </row>
    <row r="43" spans="1:4" outlineLevel="1" x14ac:dyDescent="0.2">
      <c r="A43" t="s">
        <v>75</v>
      </c>
      <c r="B43" s="19">
        <v>0.15</v>
      </c>
      <c r="D43" t="s">
        <v>78</v>
      </c>
    </row>
    <row r="44" spans="1:4" outlineLevel="1" x14ac:dyDescent="0.2">
      <c r="A44" t="s">
        <v>76</v>
      </c>
      <c r="B44" s="19">
        <v>0.05</v>
      </c>
      <c r="D44" t="s">
        <v>78</v>
      </c>
    </row>
    <row r="45" spans="1:4" outlineLevel="1" x14ac:dyDescent="0.2">
      <c r="A45" t="s">
        <v>77</v>
      </c>
      <c r="B45" s="19">
        <v>0.05</v>
      </c>
      <c r="D45" t="s">
        <v>78</v>
      </c>
    </row>
    <row r="46" spans="1:4" outlineLevel="1" x14ac:dyDescent="0.2">
      <c r="B46" s="13"/>
    </row>
    <row r="47" spans="1:4" outlineLevel="1" x14ac:dyDescent="0.2">
      <c r="A47" s="4" t="s">
        <v>81</v>
      </c>
      <c r="B47" s="10">
        <f>SUM(B48:B50,B52,B54)</f>
        <v>6150178.125</v>
      </c>
      <c r="D47" t="s">
        <v>38</v>
      </c>
    </row>
    <row r="48" spans="1:4" outlineLevel="1" x14ac:dyDescent="0.2">
      <c r="A48" t="s">
        <v>82</v>
      </c>
      <c r="B48" s="10">
        <f>B$38*B41</f>
        <v>2050059.375</v>
      </c>
      <c r="D48" t="s">
        <v>38</v>
      </c>
    </row>
    <row r="49" spans="1:4" outlineLevel="1" x14ac:dyDescent="0.2">
      <c r="A49" t="s">
        <v>83</v>
      </c>
      <c r="B49" s="10">
        <f>B$38*B42</f>
        <v>683353.125</v>
      </c>
      <c r="D49" t="s">
        <v>38</v>
      </c>
    </row>
    <row r="50" spans="1:4" outlineLevel="1" x14ac:dyDescent="0.2">
      <c r="A50" t="s">
        <v>84</v>
      </c>
      <c r="B50" s="10">
        <f>B$38*B43</f>
        <v>2050059.375</v>
      </c>
      <c r="D50" t="s">
        <v>38</v>
      </c>
    </row>
    <row r="51" spans="1:4" outlineLevel="1" x14ac:dyDescent="0.2">
      <c r="A51" s="11" t="s">
        <v>85</v>
      </c>
      <c r="B51" s="10">
        <f>B50/(24*30)</f>
        <v>2847.3046875</v>
      </c>
      <c r="D51" t="s">
        <v>38</v>
      </c>
    </row>
    <row r="52" spans="1:4" outlineLevel="1" x14ac:dyDescent="0.2">
      <c r="A52" t="s">
        <v>76</v>
      </c>
      <c r="B52" s="10">
        <f>B$38*B44</f>
        <v>683353.125</v>
      </c>
      <c r="D52" t="s">
        <v>38</v>
      </c>
    </row>
    <row r="53" spans="1:4" outlineLevel="1" x14ac:dyDescent="0.2">
      <c r="A53" s="11" t="s">
        <v>85</v>
      </c>
      <c r="B53" s="10">
        <f>B52/(24*30)</f>
        <v>949.1015625</v>
      </c>
      <c r="D53" t="s">
        <v>38</v>
      </c>
    </row>
    <row r="54" spans="1:4" outlineLevel="1" x14ac:dyDescent="0.2">
      <c r="A54" t="s">
        <v>77</v>
      </c>
      <c r="B54" s="10">
        <f>B$38*B45</f>
        <v>683353.125</v>
      </c>
      <c r="D54" t="s">
        <v>38</v>
      </c>
    </row>
    <row r="55" spans="1:4" outlineLevel="1" x14ac:dyDescent="0.2">
      <c r="A55" s="11" t="s">
        <v>85</v>
      </c>
      <c r="B55" s="10">
        <f>B54/(24*30)</f>
        <v>949.1015625</v>
      </c>
      <c r="D55" t="s">
        <v>38</v>
      </c>
    </row>
    <row r="56" spans="1:4" x14ac:dyDescent="0.2">
      <c r="A56" s="11"/>
      <c r="B56" s="10"/>
    </row>
    <row r="57" spans="1:4" x14ac:dyDescent="0.2">
      <c r="A57" s="4" t="s">
        <v>91</v>
      </c>
      <c r="B57" s="14">
        <f>SUM(B58:B62)</f>
        <v>43083115.807265624</v>
      </c>
      <c r="D57" t="s">
        <v>38</v>
      </c>
    </row>
    <row r="58" spans="1:4" outlineLevel="1" x14ac:dyDescent="0.2">
      <c r="A58" t="s">
        <v>86</v>
      </c>
      <c r="B58" s="14">
        <f>B48*B32</f>
        <v>17244894.456562497</v>
      </c>
      <c r="D58" t="s">
        <v>38</v>
      </c>
    </row>
    <row r="59" spans="1:4" outlineLevel="1" x14ac:dyDescent="0.2">
      <c r="A59" t="s">
        <v>87</v>
      </c>
      <c r="B59" s="14">
        <f>B49*B33</f>
        <v>2059421.3128124999</v>
      </c>
      <c r="D59" t="s">
        <v>38</v>
      </c>
    </row>
    <row r="60" spans="1:4" outlineLevel="1" x14ac:dyDescent="0.2">
      <c r="A60" t="s">
        <v>88</v>
      </c>
      <c r="B60" s="14">
        <f>B51*B34</f>
        <v>17484415.421484374</v>
      </c>
      <c r="D60" t="s">
        <v>38</v>
      </c>
    </row>
    <row r="61" spans="1:4" outlineLevel="1" x14ac:dyDescent="0.2">
      <c r="A61" t="s">
        <v>89</v>
      </c>
      <c r="B61" s="14">
        <f>B53*B35</f>
        <v>3671722.7777343751</v>
      </c>
      <c r="D61" t="s">
        <v>38</v>
      </c>
    </row>
    <row r="62" spans="1:4" outlineLevel="1" x14ac:dyDescent="0.2">
      <c r="A62" t="s">
        <v>90</v>
      </c>
      <c r="B62" s="14">
        <f>B55*B36</f>
        <v>2622661.8386718747</v>
      </c>
      <c r="D62" t="s">
        <v>38</v>
      </c>
    </row>
    <row r="63" spans="1:4" x14ac:dyDescent="0.2">
      <c r="B63" s="14"/>
    </row>
    <row r="64" spans="1:4" x14ac:dyDescent="0.2">
      <c r="A64" s="4" t="s">
        <v>94</v>
      </c>
      <c r="B64" s="15">
        <f>B57*12</f>
        <v>516997389.68718749</v>
      </c>
      <c r="D64" t="s">
        <v>38</v>
      </c>
    </row>
    <row r="65" spans="1:4" x14ac:dyDescent="0.2">
      <c r="A65" s="4" t="s">
        <v>148</v>
      </c>
      <c r="B65" s="15">
        <f>B64*15</f>
        <v>7754960845.3078127</v>
      </c>
    </row>
    <row r="66" spans="1:4" x14ac:dyDescent="0.2">
      <c r="A66" t="s">
        <v>92</v>
      </c>
      <c r="B66" s="15">
        <f>B64*B11</f>
        <v>3101984338.1231251</v>
      </c>
      <c r="D66" t="s">
        <v>38</v>
      </c>
    </row>
    <row r="67" spans="1:4" ht="51" x14ac:dyDescent="0.2">
      <c r="A67" t="s">
        <v>96</v>
      </c>
      <c r="B67" s="1">
        <v>0.17</v>
      </c>
      <c r="D67" s="9" t="s">
        <v>95</v>
      </c>
    </row>
    <row r="68" spans="1:4" x14ac:dyDescent="0.2">
      <c r="A68" t="s">
        <v>97</v>
      </c>
      <c r="B68" s="15">
        <f>B64*B67</f>
        <v>87889556.24682188</v>
      </c>
      <c r="C68" t="s">
        <v>115</v>
      </c>
      <c r="D68" t="s">
        <v>114</v>
      </c>
    </row>
    <row r="69" spans="1:4" x14ac:dyDescent="0.2">
      <c r="A69" t="s">
        <v>98</v>
      </c>
      <c r="B69" s="15">
        <f>B66*B67</f>
        <v>527337337.48093128</v>
      </c>
      <c r="C69" t="s">
        <v>117</v>
      </c>
      <c r="D69" t="s">
        <v>114</v>
      </c>
    </row>
    <row r="71" spans="1:4" x14ac:dyDescent="0.2">
      <c r="A71" t="s">
        <v>101</v>
      </c>
      <c r="B71" s="1">
        <v>0.2</v>
      </c>
      <c r="D71" t="s">
        <v>102</v>
      </c>
    </row>
    <row r="72" spans="1:4" x14ac:dyDescent="0.2">
      <c r="A72" t="s">
        <v>103</v>
      </c>
      <c r="B72" s="15">
        <f>B68*B71</f>
        <v>17577911.249364376</v>
      </c>
      <c r="C72" t="s">
        <v>115</v>
      </c>
      <c r="D72" t="s">
        <v>114</v>
      </c>
    </row>
    <row r="73" spans="1:4" x14ac:dyDescent="0.2">
      <c r="A73" t="s">
        <v>104</v>
      </c>
      <c r="B73" s="15">
        <f>B69*B71</f>
        <v>105467467.49618626</v>
      </c>
      <c r="C73" t="s">
        <v>117</v>
      </c>
      <c r="D73" t="s">
        <v>120</v>
      </c>
    </row>
    <row r="74" spans="1:4" x14ac:dyDescent="0.2">
      <c r="A74" t="s">
        <v>105</v>
      </c>
      <c r="B74" s="15">
        <f>(B68*15)*B71</f>
        <v>263668668.74046564</v>
      </c>
      <c r="C74" t="s">
        <v>118</v>
      </c>
      <c r="D74" t="s">
        <v>119</v>
      </c>
    </row>
    <row r="76" spans="1:4" x14ac:dyDescent="0.2">
      <c r="A76" s="4" t="s">
        <v>106</v>
      </c>
    </row>
    <row r="77" spans="1:4" ht="34" x14ac:dyDescent="0.2">
      <c r="A77" t="s">
        <v>122</v>
      </c>
      <c r="B77" s="25">
        <v>18000000</v>
      </c>
      <c r="C77" t="s">
        <v>115</v>
      </c>
      <c r="D77" s="9" t="s">
        <v>113</v>
      </c>
    </row>
    <row r="78" spans="1:4" x14ac:dyDescent="0.2">
      <c r="A78" t="s">
        <v>112</v>
      </c>
      <c r="B78" s="18">
        <v>0.5</v>
      </c>
      <c r="D78" t="s">
        <v>107</v>
      </c>
    </row>
    <row r="79" spans="1:4" x14ac:dyDescent="0.2">
      <c r="A79" t="s">
        <v>108</v>
      </c>
      <c r="B79" s="24">
        <f>B77*B78</f>
        <v>9000000</v>
      </c>
      <c r="C79" t="s">
        <v>115</v>
      </c>
      <c r="D79" t="s">
        <v>38</v>
      </c>
    </row>
    <row r="80" spans="1:4" x14ac:dyDescent="0.2">
      <c r="A80" s="23" t="s">
        <v>109</v>
      </c>
      <c r="B80" s="7">
        <f>B79/12</f>
        <v>750000</v>
      </c>
      <c r="D80" t="s">
        <v>38</v>
      </c>
    </row>
    <row r="81" spans="1:1022 1026:2046 2050:3070 3074:4094 4098:5118 5122:6142 6146:7166 7170:8190 8194:9214 9218:10238 10242:11262 11266:12286 12290:13310 13314:14334 14338:15358 15362:16382" x14ac:dyDescent="0.2">
      <c r="A81" t="s">
        <v>110</v>
      </c>
      <c r="B81" s="10">
        <f>B80/B36</f>
        <v>271.41363075442132</v>
      </c>
      <c r="C81" t="s">
        <v>116</v>
      </c>
      <c r="D81" t="s">
        <v>38</v>
      </c>
    </row>
    <row r="82" spans="1:1022 1026:2046 2050:3070 3074:4094 4098:5118 5122:6142 6146:7166 7170:8190 8194:9214 9218:10238 10242:11262 11266:12286 12290:13310 13314:14334 14338:15358 15362:16382" x14ac:dyDescent="0.2">
      <c r="A82" t="s">
        <v>123</v>
      </c>
      <c r="B82" s="24">
        <f>B81*B36*12</f>
        <v>9000000</v>
      </c>
      <c r="C82" t="s">
        <v>115</v>
      </c>
      <c r="D82" t="s">
        <v>111</v>
      </c>
    </row>
    <row r="83" spans="1:1022 1026:2046 2050:3070 3074:4094 4098:5118 5122:6142 6146:7166 7170:8190 8194:9214 9218:10238 10242:11262 11266:12286 12290:13310 13314:14334 14338:15358 15362:16382" x14ac:dyDescent="0.2">
      <c r="A83" t="s">
        <v>124</v>
      </c>
      <c r="B83" s="24">
        <f>B82*B67</f>
        <v>1530000</v>
      </c>
      <c r="C83" t="s">
        <v>115</v>
      </c>
      <c r="D83" t="s">
        <v>114</v>
      </c>
    </row>
    <row r="84" spans="1:1022 1026:2046 2050:3070 3074:4094 4098:5118 5122:6142 6146:7166 7170:8190 8194:9214 9218:10238 10242:11262 11266:12286 12290:13310 13314:14334 14338:15358 15362:16382" x14ac:dyDescent="0.2">
      <c r="A84" t="s">
        <v>121</v>
      </c>
      <c r="B84" s="26">
        <v>0.215</v>
      </c>
      <c r="D84" t="s">
        <v>136</v>
      </c>
    </row>
    <row r="85" spans="1:1022 1026:2046 2050:3070 3074:4094 4098:5118 5122:6142 6146:7166 7170:8190 8194:9214 9218:10238 10242:11262 11266:12286 12290:13310 13314:14334 14338:15358 15362:16382" x14ac:dyDescent="0.2">
      <c r="A85" s="4" t="s">
        <v>125</v>
      </c>
      <c r="B85" s="24">
        <f>B83*B84</f>
        <v>328950</v>
      </c>
      <c r="D85" t="s">
        <v>114</v>
      </c>
    </row>
    <row r="87" spans="1:1022 1026:2046 2050:3070 3074:4094 4098:5118 5122:6142 6146:7166 7170:8190 8194:9214 9218:10238 10242:11262 11266:12286 12290:13310 13314:14334 14338:15358 15362:16382" x14ac:dyDescent="0.2">
      <c r="A87" s="4" t="s">
        <v>138</v>
      </c>
    </row>
    <row r="88" spans="1:1022 1026:2046 2050:3070 3074:4094 4098:5118 5122:6142 6146:7166 7170:8190 8194:9214 9218:10238 10242:11262 11266:12286 12290:13310 13314:14334 14338:15358 15362:16382" x14ac:dyDescent="0.2">
      <c r="A88" t="s">
        <v>121</v>
      </c>
      <c r="B88" s="26">
        <v>0.215</v>
      </c>
      <c r="D88" t="s">
        <v>136</v>
      </c>
      <c r="F88" s="26"/>
      <c r="J88" s="26"/>
      <c r="N88" s="26"/>
      <c r="R88" s="26"/>
      <c r="V88" s="26"/>
      <c r="Z88" s="26"/>
      <c r="AD88" s="26"/>
      <c r="AH88" s="26"/>
      <c r="AL88" s="26"/>
      <c r="AP88" s="26"/>
      <c r="AT88" s="26"/>
      <c r="AX88" s="26"/>
      <c r="BB88" s="26"/>
      <c r="BF88" s="26"/>
      <c r="BJ88" s="26"/>
      <c r="BN88" s="26"/>
      <c r="BR88" s="26"/>
      <c r="BV88" s="26"/>
      <c r="BZ88" s="26"/>
      <c r="CD88" s="26"/>
      <c r="CH88" s="26"/>
      <c r="CL88" s="26"/>
      <c r="CP88" s="26"/>
      <c r="CT88" s="26"/>
      <c r="CX88" s="26"/>
      <c r="DB88" s="26"/>
      <c r="DF88" s="26"/>
      <c r="DJ88" s="26"/>
      <c r="DN88" s="26"/>
      <c r="DR88" s="26"/>
      <c r="DV88" s="26"/>
      <c r="DZ88" s="26"/>
      <c r="ED88" s="26"/>
      <c r="EH88" s="26"/>
      <c r="EL88" s="26"/>
      <c r="EP88" s="26"/>
      <c r="ET88" s="26"/>
      <c r="EX88" s="26"/>
      <c r="FB88" s="26"/>
      <c r="FF88" s="26"/>
      <c r="FJ88" s="26"/>
      <c r="FN88" s="26"/>
      <c r="FR88" s="26"/>
      <c r="FV88" s="26"/>
      <c r="FZ88" s="26"/>
      <c r="GD88" s="26"/>
      <c r="GH88" s="26"/>
      <c r="GL88" s="26"/>
      <c r="GP88" s="26"/>
      <c r="GT88" s="26"/>
      <c r="GX88" s="26"/>
      <c r="HB88" s="26"/>
      <c r="HF88" s="26"/>
      <c r="HJ88" s="26"/>
      <c r="HN88" s="26"/>
      <c r="HR88" s="26"/>
      <c r="HV88" s="26"/>
      <c r="HZ88" s="26"/>
      <c r="ID88" s="26"/>
      <c r="IH88" s="26"/>
      <c r="IL88" s="26"/>
      <c r="IP88" s="26"/>
      <c r="IT88" s="26"/>
      <c r="IX88" s="26"/>
      <c r="JB88" s="26"/>
      <c r="JF88" s="26"/>
      <c r="JJ88" s="26"/>
      <c r="JN88" s="26"/>
      <c r="JR88" s="26"/>
      <c r="JV88" s="26"/>
      <c r="JZ88" s="26"/>
      <c r="KD88" s="26"/>
      <c r="KH88" s="26"/>
      <c r="KL88" s="26"/>
      <c r="KP88" s="26"/>
      <c r="KT88" s="26"/>
      <c r="KX88" s="26"/>
      <c r="LB88" s="26"/>
      <c r="LF88" s="26"/>
      <c r="LJ88" s="26"/>
      <c r="LN88" s="26"/>
      <c r="LR88" s="26"/>
      <c r="LV88" s="26"/>
      <c r="LZ88" s="26"/>
      <c r="MD88" s="26"/>
      <c r="MH88" s="26"/>
      <c r="ML88" s="26"/>
      <c r="MP88" s="26"/>
      <c r="MT88" s="26"/>
      <c r="MX88" s="26"/>
      <c r="NB88" s="26"/>
      <c r="NF88" s="26"/>
      <c r="NJ88" s="26"/>
      <c r="NN88" s="26"/>
      <c r="NR88" s="26"/>
      <c r="NV88" s="26"/>
      <c r="NZ88" s="26"/>
      <c r="OD88" s="26"/>
      <c r="OH88" s="26"/>
      <c r="OL88" s="26"/>
      <c r="OP88" s="26"/>
      <c r="OT88" s="26"/>
      <c r="OX88" s="26"/>
      <c r="PB88" s="26"/>
      <c r="PF88" s="26"/>
      <c r="PJ88" s="26"/>
      <c r="PN88" s="26"/>
      <c r="PR88" s="26"/>
      <c r="PV88" s="26"/>
      <c r="PZ88" s="26"/>
      <c r="QD88" s="26"/>
      <c r="QH88" s="26"/>
      <c r="QL88" s="26"/>
      <c r="QP88" s="26"/>
      <c r="QT88" s="26"/>
      <c r="QX88" s="26"/>
      <c r="RB88" s="26"/>
      <c r="RF88" s="26"/>
      <c r="RJ88" s="26"/>
      <c r="RN88" s="26"/>
      <c r="RR88" s="26"/>
      <c r="RV88" s="26"/>
      <c r="RZ88" s="26"/>
      <c r="SD88" s="26"/>
      <c r="SH88" s="26"/>
      <c r="SL88" s="26"/>
      <c r="SP88" s="26"/>
      <c r="ST88" s="26"/>
      <c r="SX88" s="26"/>
      <c r="TB88" s="26"/>
      <c r="TF88" s="26"/>
      <c r="TJ88" s="26"/>
      <c r="TN88" s="26"/>
      <c r="TR88" s="26"/>
      <c r="TV88" s="26"/>
      <c r="TZ88" s="26"/>
      <c r="UD88" s="26"/>
      <c r="UH88" s="26"/>
      <c r="UL88" s="26"/>
      <c r="UP88" s="26"/>
      <c r="UT88" s="26"/>
      <c r="UX88" s="26"/>
      <c r="VB88" s="26"/>
      <c r="VF88" s="26"/>
      <c r="VJ88" s="26"/>
      <c r="VN88" s="26"/>
      <c r="VR88" s="26"/>
      <c r="VV88" s="26"/>
      <c r="VZ88" s="26"/>
      <c r="WD88" s="26"/>
      <c r="WH88" s="26"/>
      <c r="WL88" s="26"/>
      <c r="WP88" s="26"/>
      <c r="WT88" s="26"/>
      <c r="WX88" s="26"/>
      <c r="XB88" s="26"/>
      <c r="XF88" s="26"/>
      <c r="XJ88" s="26"/>
      <c r="XN88" s="26"/>
      <c r="XR88" s="26"/>
      <c r="XV88" s="26"/>
      <c r="XZ88" s="26"/>
      <c r="YD88" s="26"/>
      <c r="YH88" s="26"/>
      <c r="YL88" s="26"/>
      <c r="YP88" s="26"/>
      <c r="YT88" s="26"/>
      <c r="YX88" s="26"/>
      <c r="ZB88" s="26"/>
      <c r="ZF88" s="26"/>
      <c r="ZJ88" s="26"/>
      <c r="ZN88" s="26"/>
      <c r="ZR88" s="26"/>
      <c r="ZV88" s="26"/>
      <c r="ZZ88" s="26"/>
      <c r="AAD88" s="26"/>
      <c r="AAH88" s="26"/>
      <c r="AAL88" s="26"/>
      <c r="AAP88" s="26"/>
      <c r="AAT88" s="26"/>
      <c r="AAX88" s="26"/>
      <c r="ABB88" s="26"/>
      <c r="ABF88" s="26"/>
      <c r="ABJ88" s="26"/>
      <c r="ABN88" s="26"/>
      <c r="ABR88" s="26"/>
      <c r="ABV88" s="26"/>
      <c r="ABZ88" s="26"/>
      <c r="ACD88" s="26"/>
      <c r="ACH88" s="26"/>
      <c r="ACL88" s="26"/>
      <c r="ACP88" s="26"/>
      <c r="ACT88" s="26"/>
      <c r="ACX88" s="26"/>
      <c r="ADB88" s="26"/>
      <c r="ADF88" s="26"/>
      <c r="ADJ88" s="26"/>
      <c r="ADN88" s="26"/>
      <c r="ADR88" s="26"/>
      <c r="ADV88" s="26"/>
      <c r="ADZ88" s="26"/>
      <c r="AED88" s="26"/>
      <c r="AEH88" s="26"/>
      <c r="AEL88" s="26"/>
      <c r="AEP88" s="26"/>
      <c r="AET88" s="26"/>
      <c r="AEX88" s="26"/>
      <c r="AFB88" s="26"/>
      <c r="AFF88" s="26"/>
      <c r="AFJ88" s="26"/>
      <c r="AFN88" s="26"/>
      <c r="AFR88" s="26"/>
      <c r="AFV88" s="26"/>
      <c r="AFZ88" s="26"/>
      <c r="AGD88" s="26"/>
      <c r="AGH88" s="26"/>
      <c r="AGL88" s="26"/>
      <c r="AGP88" s="26"/>
      <c r="AGT88" s="26"/>
      <c r="AGX88" s="26"/>
      <c r="AHB88" s="26"/>
      <c r="AHF88" s="26"/>
      <c r="AHJ88" s="26"/>
      <c r="AHN88" s="26"/>
      <c r="AHR88" s="26"/>
      <c r="AHV88" s="26"/>
      <c r="AHZ88" s="26"/>
      <c r="AID88" s="26"/>
      <c r="AIH88" s="26"/>
      <c r="AIL88" s="26"/>
      <c r="AIP88" s="26"/>
      <c r="AIT88" s="26"/>
      <c r="AIX88" s="26"/>
      <c r="AJB88" s="26"/>
      <c r="AJF88" s="26"/>
      <c r="AJJ88" s="26"/>
      <c r="AJN88" s="26"/>
      <c r="AJR88" s="26"/>
      <c r="AJV88" s="26"/>
      <c r="AJZ88" s="26"/>
      <c r="AKD88" s="26"/>
      <c r="AKH88" s="26"/>
      <c r="AKL88" s="26"/>
      <c r="AKP88" s="26"/>
      <c r="AKT88" s="26"/>
      <c r="AKX88" s="26"/>
      <c r="ALB88" s="26"/>
      <c r="ALF88" s="26"/>
      <c r="ALJ88" s="26"/>
      <c r="ALN88" s="26"/>
      <c r="ALR88" s="26"/>
      <c r="ALV88" s="26"/>
      <c r="ALZ88" s="26"/>
      <c r="AMD88" s="26"/>
      <c r="AMH88" s="26"/>
      <c r="AML88" s="26"/>
      <c r="AMP88" s="26"/>
      <c r="AMT88" s="26"/>
      <c r="AMX88" s="26"/>
      <c r="ANB88" s="26"/>
      <c r="ANF88" s="26"/>
      <c r="ANJ88" s="26"/>
      <c r="ANN88" s="26"/>
      <c r="ANR88" s="26"/>
      <c r="ANV88" s="26"/>
      <c r="ANZ88" s="26"/>
      <c r="AOD88" s="26"/>
      <c r="AOH88" s="26"/>
      <c r="AOL88" s="26"/>
      <c r="AOP88" s="26"/>
      <c r="AOT88" s="26"/>
      <c r="AOX88" s="26"/>
      <c r="APB88" s="26"/>
      <c r="APF88" s="26"/>
      <c r="APJ88" s="26"/>
      <c r="APN88" s="26"/>
      <c r="APR88" s="26"/>
      <c r="APV88" s="26"/>
      <c r="APZ88" s="26"/>
      <c r="AQD88" s="26"/>
      <c r="AQH88" s="26"/>
      <c r="AQL88" s="26"/>
      <c r="AQP88" s="26"/>
      <c r="AQT88" s="26"/>
      <c r="AQX88" s="26"/>
      <c r="ARB88" s="26"/>
      <c r="ARF88" s="26"/>
      <c r="ARJ88" s="26"/>
      <c r="ARN88" s="26"/>
      <c r="ARR88" s="26"/>
      <c r="ARV88" s="26"/>
      <c r="ARZ88" s="26"/>
      <c r="ASD88" s="26"/>
      <c r="ASH88" s="26"/>
      <c r="ASL88" s="26"/>
      <c r="ASP88" s="26"/>
      <c r="AST88" s="26"/>
      <c r="ASX88" s="26"/>
      <c r="ATB88" s="26"/>
      <c r="ATF88" s="26"/>
      <c r="ATJ88" s="26"/>
      <c r="ATN88" s="26"/>
      <c r="ATR88" s="26"/>
      <c r="ATV88" s="26"/>
      <c r="ATZ88" s="26"/>
      <c r="AUD88" s="26"/>
      <c r="AUH88" s="26"/>
      <c r="AUL88" s="26"/>
      <c r="AUP88" s="26"/>
      <c r="AUT88" s="26"/>
      <c r="AUX88" s="26"/>
      <c r="AVB88" s="26"/>
      <c r="AVF88" s="26"/>
      <c r="AVJ88" s="26"/>
      <c r="AVN88" s="26"/>
      <c r="AVR88" s="26"/>
      <c r="AVV88" s="26"/>
      <c r="AVZ88" s="26"/>
      <c r="AWD88" s="26"/>
      <c r="AWH88" s="26"/>
      <c r="AWL88" s="26"/>
      <c r="AWP88" s="26"/>
      <c r="AWT88" s="26"/>
      <c r="AWX88" s="26"/>
      <c r="AXB88" s="26"/>
      <c r="AXF88" s="26"/>
      <c r="AXJ88" s="26"/>
      <c r="AXN88" s="26"/>
      <c r="AXR88" s="26"/>
      <c r="AXV88" s="26"/>
      <c r="AXZ88" s="26"/>
      <c r="AYD88" s="26"/>
      <c r="AYH88" s="26"/>
      <c r="AYL88" s="26"/>
      <c r="AYP88" s="26"/>
      <c r="AYT88" s="26"/>
      <c r="AYX88" s="26"/>
      <c r="AZB88" s="26"/>
      <c r="AZF88" s="26"/>
      <c r="AZJ88" s="26"/>
      <c r="AZN88" s="26"/>
      <c r="AZR88" s="26"/>
      <c r="AZV88" s="26"/>
      <c r="AZZ88" s="26"/>
      <c r="BAD88" s="26"/>
      <c r="BAH88" s="26"/>
      <c r="BAL88" s="26"/>
      <c r="BAP88" s="26"/>
      <c r="BAT88" s="26"/>
      <c r="BAX88" s="26"/>
      <c r="BBB88" s="26"/>
      <c r="BBF88" s="26"/>
      <c r="BBJ88" s="26"/>
      <c r="BBN88" s="26"/>
      <c r="BBR88" s="26"/>
      <c r="BBV88" s="26"/>
      <c r="BBZ88" s="26"/>
      <c r="BCD88" s="26"/>
      <c r="BCH88" s="26"/>
      <c r="BCL88" s="26"/>
      <c r="BCP88" s="26"/>
      <c r="BCT88" s="26"/>
      <c r="BCX88" s="26"/>
      <c r="BDB88" s="26"/>
      <c r="BDF88" s="26"/>
      <c r="BDJ88" s="26"/>
      <c r="BDN88" s="26"/>
      <c r="BDR88" s="26"/>
      <c r="BDV88" s="26"/>
      <c r="BDZ88" s="26"/>
      <c r="BED88" s="26"/>
      <c r="BEH88" s="26"/>
      <c r="BEL88" s="26"/>
      <c r="BEP88" s="26"/>
      <c r="BET88" s="26"/>
      <c r="BEX88" s="26"/>
      <c r="BFB88" s="26"/>
      <c r="BFF88" s="26"/>
      <c r="BFJ88" s="26"/>
      <c r="BFN88" s="26"/>
      <c r="BFR88" s="26"/>
      <c r="BFV88" s="26"/>
      <c r="BFZ88" s="26"/>
      <c r="BGD88" s="26"/>
      <c r="BGH88" s="26"/>
      <c r="BGL88" s="26"/>
      <c r="BGP88" s="26"/>
      <c r="BGT88" s="26"/>
      <c r="BGX88" s="26"/>
      <c r="BHB88" s="26"/>
      <c r="BHF88" s="26"/>
      <c r="BHJ88" s="26"/>
      <c r="BHN88" s="26"/>
      <c r="BHR88" s="26"/>
      <c r="BHV88" s="26"/>
      <c r="BHZ88" s="26"/>
      <c r="BID88" s="26"/>
      <c r="BIH88" s="26"/>
      <c r="BIL88" s="26"/>
      <c r="BIP88" s="26"/>
      <c r="BIT88" s="26"/>
      <c r="BIX88" s="26"/>
      <c r="BJB88" s="26"/>
      <c r="BJF88" s="26"/>
      <c r="BJJ88" s="26"/>
      <c r="BJN88" s="26"/>
      <c r="BJR88" s="26"/>
      <c r="BJV88" s="26"/>
      <c r="BJZ88" s="26"/>
      <c r="BKD88" s="26"/>
      <c r="BKH88" s="26"/>
      <c r="BKL88" s="26"/>
      <c r="BKP88" s="26"/>
      <c r="BKT88" s="26"/>
      <c r="BKX88" s="26"/>
      <c r="BLB88" s="26"/>
      <c r="BLF88" s="26"/>
      <c r="BLJ88" s="26"/>
      <c r="BLN88" s="26"/>
      <c r="BLR88" s="26"/>
      <c r="BLV88" s="26"/>
      <c r="BLZ88" s="26"/>
      <c r="BMD88" s="26"/>
      <c r="BMH88" s="26"/>
      <c r="BML88" s="26"/>
      <c r="BMP88" s="26"/>
      <c r="BMT88" s="26"/>
      <c r="BMX88" s="26"/>
      <c r="BNB88" s="26"/>
      <c r="BNF88" s="26"/>
      <c r="BNJ88" s="26"/>
      <c r="BNN88" s="26"/>
      <c r="BNR88" s="26"/>
      <c r="BNV88" s="26"/>
      <c r="BNZ88" s="26"/>
      <c r="BOD88" s="26"/>
      <c r="BOH88" s="26"/>
      <c r="BOL88" s="26"/>
      <c r="BOP88" s="26"/>
      <c r="BOT88" s="26"/>
      <c r="BOX88" s="26"/>
      <c r="BPB88" s="26"/>
      <c r="BPF88" s="26"/>
      <c r="BPJ88" s="26"/>
      <c r="BPN88" s="26"/>
      <c r="BPR88" s="26"/>
      <c r="BPV88" s="26"/>
      <c r="BPZ88" s="26"/>
      <c r="BQD88" s="26"/>
      <c r="BQH88" s="26"/>
      <c r="BQL88" s="26"/>
      <c r="BQP88" s="26"/>
      <c r="BQT88" s="26"/>
      <c r="BQX88" s="26"/>
      <c r="BRB88" s="26"/>
      <c r="BRF88" s="26"/>
      <c r="BRJ88" s="26"/>
      <c r="BRN88" s="26"/>
      <c r="BRR88" s="26"/>
      <c r="BRV88" s="26"/>
      <c r="BRZ88" s="26"/>
      <c r="BSD88" s="26"/>
      <c r="BSH88" s="26"/>
      <c r="BSL88" s="26"/>
      <c r="BSP88" s="26"/>
      <c r="BST88" s="26"/>
      <c r="BSX88" s="26"/>
      <c r="BTB88" s="26"/>
      <c r="BTF88" s="26"/>
      <c r="BTJ88" s="26"/>
      <c r="BTN88" s="26"/>
      <c r="BTR88" s="26"/>
      <c r="BTV88" s="26"/>
      <c r="BTZ88" s="26"/>
      <c r="BUD88" s="26"/>
      <c r="BUH88" s="26"/>
      <c r="BUL88" s="26"/>
      <c r="BUP88" s="26"/>
      <c r="BUT88" s="26"/>
      <c r="BUX88" s="26"/>
      <c r="BVB88" s="26"/>
      <c r="BVF88" s="26"/>
      <c r="BVJ88" s="26"/>
      <c r="BVN88" s="26"/>
      <c r="BVR88" s="26"/>
      <c r="BVV88" s="26"/>
      <c r="BVZ88" s="26"/>
      <c r="BWD88" s="26"/>
      <c r="BWH88" s="26"/>
      <c r="BWL88" s="26"/>
      <c r="BWP88" s="26"/>
      <c r="BWT88" s="26"/>
      <c r="BWX88" s="26"/>
      <c r="BXB88" s="26"/>
      <c r="BXF88" s="26"/>
      <c r="BXJ88" s="26"/>
      <c r="BXN88" s="26"/>
      <c r="BXR88" s="26"/>
      <c r="BXV88" s="26"/>
      <c r="BXZ88" s="26"/>
      <c r="BYD88" s="26"/>
      <c r="BYH88" s="26"/>
      <c r="BYL88" s="26"/>
      <c r="BYP88" s="26"/>
      <c r="BYT88" s="26"/>
      <c r="BYX88" s="26"/>
      <c r="BZB88" s="26"/>
      <c r="BZF88" s="26"/>
      <c r="BZJ88" s="26"/>
      <c r="BZN88" s="26"/>
      <c r="BZR88" s="26"/>
      <c r="BZV88" s="26"/>
      <c r="BZZ88" s="26"/>
      <c r="CAD88" s="26"/>
      <c r="CAH88" s="26"/>
      <c r="CAL88" s="26"/>
      <c r="CAP88" s="26"/>
      <c r="CAT88" s="26"/>
      <c r="CAX88" s="26"/>
      <c r="CBB88" s="26"/>
      <c r="CBF88" s="26"/>
      <c r="CBJ88" s="26"/>
      <c r="CBN88" s="26"/>
      <c r="CBR88" s="26"/>
      <c r="CBV88" s="26"/>
      <c r="CBZ88" s="26"/>
      <c r="CCD88" s="26"/>
      <c r="CCH88" s="26"/>
      <c r="CCL88" s="26"/>
      <c r="CCP88" s="26"/>
      <c r="CCT88" s="26"/>
      <c r="CCX88" s="26"/>
      <c r="CDB88" s="26"/>
      <c r="CDF88" s="26"/>
      <c r="CDJ88" s="26"/>
      <c r="CDN88" s="26"/>
      <c r="CDR88" s="26"/>
      <c r="CDV88" s="26"/>
      <c r="CDZ88" s="26"/>
      <c r="CED88" s="26"/>
      <c r="CEH88" s="26"/>
      <c r="CEL88" s="26"/>
      <c r="CEP88" s="26"/>
      <c r="CET88" s="26"/>
      <c r="CEX88" s="26"/>
      <c r="CFB88" s="26"/>
      <c r="CFF88" s="26"/>
      <c r="CFJ88" s="26"/>
      <c r="CFN88" s="26"/>
      <c r="CFR88" s="26"/>
      <c r="CFV88" s="26"/>
      <c r="CFZ88" s="26"/>
      <c r="CGD88" s="26"/>
      <c r="CGH88" s="26"/>
      <c r="CGL88" s="26"/>
      <c r="CGP88" s="26"/>
      <c r="CGT88" s="26"/>
      <c r="CGX88" s="26"/>
      <c r="CHB88" s="26"/>
      <c r="CHF88" s="26"/>
      <c r="CHJ88" s="26"/>
      <c r="CHN88" s="26"/>
      <c r="CHR88" s="26"/>
      <c r="CHV88" s="26"/>
      <c r="CHZ88" s="26"/>
      <c r="CID88" s="26"/>
      <c r="CIH88" s="26"/>
      <c r="CIL88" s="26"/>
      <c r="CIP88" s="26"/>
      <c r="CIT88" s="26"/>
      <c r="CIX88" s="26"/>
      <c r="CJB88" s="26"/>
      <c r="CJF88" s="26"/>
      <c r="CJJ88" s="26"/>
      <c r="CJN88" s="26"/>
      <c r="CJR88" s="26"/>
      <c r="CJV88" s="26"/>
      <c r="CJZ88" s="26"/>
      <c r="CKD88" s="26"/>
      <c r="CKH88" s="26"/>
      <c r="CKL88" s="26"/>
      <c r="CKP88" s="26"/>
      <c r="CKT88" s="26"/>
      <c r="CKX88" s="26"/>
      <c r="CLB88" s="26"/>
      <c r="CLF88" s="26"/>
      <c r="CLJ88" s="26"/>
      <c r="CLN88" s="26"/>
      <c r="CLR88" s="26"/>
      <c r="CLV88" s="26"/>
      <c r="CLZ88" s="26"/>
      <c r="CMD88" s="26"/>
      <c r="CMH88" s="26"/>
      <c r="CML88" s="26"/>
      <c r="CMP88" s="26"/>
      <c r="CMT88" s="26"/>
      <c r="CMX88" s="26"/>
      <c r="CNB88" s="26"/>
      <c r="CNF88" s="26"/>
      <c r="CNJ88" s="26"/>
      <c r="CNN88" s="26"/>
      <c r="CNR88" s="26"/>
      <c r="CNV88" s="26"/>
      <c r="CNZ88" s="26"/>
      <c r="COD88" s="26"/>
      <c r="COH88" s="26"/>
      <c r="COL88" s="26"/>
      <c r="COP88" s="26"/>
      <c r="COT88" s="26"/>
      <c r="COX88" s="26"/>
      <c r="CPB88" s="26"/>
      <c r="CPF88" s="26"/>
      <c r="CPJ88" s="26"/>
      <c r="CPN88" s="26"/>
      <c r="CPR88" s="26"/>
      <c r="CPV88" s="26"/>
      <c r="CPZ88" s="26"/>
      <c r="CQD88" s="26"/>
      <c r="CQH88" s="26"/>
      <c r="CQL88" s="26"/>
      <c r="CQP88" s="26"/>
      <c r="CQT88" s="26"/>
      <c r="CQX88" s="26"/>
      <c r="CRB88" s="26"/>
      <c r="CRF88" s="26"/>
      <c r="CRJ88" s="26"/>
      <c r="CRN88" s="26"/>
      <c r="CRR88" s="26"/>
      <c r="CRV88" s="26"/>
      <c r="CRZ88" s="26"/>
      <c r="CSD88" s="26"/>
      <c r="CSH88" s="26"/>
      <c r="CSL88" s="26"/>
      <c r="CSP88" s="26"/>
      <c r="CST88" s="26"/>
      <c r="CSX88" s="26"/>
      <c r="CTB88" s="26"/>
      <c r="CTF88" s="26"/>
      <c r="CTJ88" s="26"/>
      <c r="CTN88" s="26"/>
      <c r="CTR88" s="26"/>
      <c r="CTV88" s="26"/>
      <c r="CTZ88" s="26"/>
      <c r="CUD88" s="26"/>
      <c r="CUH88" s="26"/>
      <c r="CUL88" s="26"/>
      <c r="CUP88" s="26"/>
      <c r="CUT88" s="26"/>
      <c r="CUX88" s="26"/>
      <c r="CVB88" s="26"/>
      <c r="CVF88" s="26"/>
      <c r="CVJ88" s="26"/>
      <c r="CVN88" s="26"/>
      <c r="CVR88" s="26"/>
      <c r="CVV88" s="26"/>
      <c r="CVZ88" s="26"/>
      <c r="CWD88" s="26"/>
      <c r="CWH88" s="26"/>
      <c r="CWL88" s="26"/>
      <c r="CWP88" s="26"/>
      <c r="CWT88" s="26"/>
      <c r="CWX88" s="26"/>
      <c r="CXB88" s="26"/>
      <c r="CXF88" s="26"/>
      <c r="CXJ88" s="26"/>
      <c r="CXN88" s="26"/>
      <c r="CXR88" s="26"/>
      <c r="CXV88" s="26"/>
      <c r="CXZ88" s="26"/>
      <c r="CYD88" s="26"/>
      <c r="CYH88" s="26"/>
      <c r="CYL88" s="26"/>
      <c r="CYP88" s="26"/>
      <c r="CYT88" s="26"/>
      <c r="CYX88" s="26"/>
      <c r="CZB88" s="26"/>
      <c r="CZF88" s="26"/>
      <c r="CZJ88" s="26"/>
      <c r="CZN88" s="26"/>
      <c r="CZR88" s="26"/>
      <c r="CZV88" s="26"/>
      <c r="CZZ88" s="26"/>
      <c r="DAD88" s="26"/>
      <c r="DAH88" s="26"/>
      <c r="DAL88" s="26"/>
      <c r="DAP88" s="26"/>
      <c r="DAT88" s="26"/>
      <c r="DAX88" s="26"/>
      <c r="DBB88" s="26"/>
      <c r="DBF88" s="26"/>
      <c r="DBJ88" s="26"/>
      <c r="DBN88" s="26"/>
      <c r="DBR88" s="26"/>
      <c r="DBV88" s="26"/>
      <c r="DBZ88" s="26"/>
      <c r="DCD88" s="26"/>
      <c r="DCH88" s="26"/>
      <c r="DCL88" s="26"/>
      <c r="DCP88" s="26"/>
      <c r="DCT88" s="26"/>
      <c r="DCX88" s="26"/>
      <c r="DDB88" s="26"/>
      <c r="DDF88" s="26"/>
      <c r="DDJ88" s="26"/>
      <c r="DDN88" s="26"/>
      <c r="DDR88" s="26"/>
      <c r="DDV88" s="26"/>
      <c r="DDZ88" s="26"/>
      <c r="DED88" s="26"/>
      <c r="DEH88" s="26"/>
      <c r="DEL88" s="26"/>
      <c r="DEP88" s="26"/>
      <c r="DET88" s="26"/>
      <c r="DEX88" s="26"/>
      <c r="DFB88" s="26"/>
      <c r="DFF88" s="26"/>
      <c r="DFJ88" s="26"/>
      <c r="DFN88" s="26"/>
      <c r="DFR88" s="26"/>
      <c r="DFV88" s="26"/>
      <c r="DFZ88" s="26"/>
      <c r="DGD88" s="26"/>
      <c r="DGH88" s="26"/>
      <c r="DGL88" s="26"/>
      <c r="DGP88" s="26"/>
      <c r="DGT88" s="26"/>
      <c r="DGX88" s="26"/>
      <c r="DHB88" s="26"/>
      <c r="DHF88" s="26"/>
      <c r="DHJ88" s="26"/>
      <c r="DHN88" s="26"/>
      <c r="DHR88" s="26"/>
      <c r="DHV88" s="26"/>
      <c r="DHZ88" s="26"/>
      <c r="DID88" s="26"/>
      <c r="DIH88" s="26"/>
      <c r="DIL88" s="26"/>
      <c r="DIP88" s="26"/>
      <c r="DIT88" s="26"/>
      <c r="DIX88" s="26"/>
      <c r="DJB88" s="26"/>
      <c r="DJF88" s="26"/>
      <c r="DJJ88" s="26"/>
      <c r="DJN88" s="26"/>
      <c r="DJR88" s="26"/>
      <c r="DJV88" s="26"/>
      <c r="DJZ88" s="26"/>
      <c r="DKD88" s="26"/>
      <c r="DKH88" s="26"/>
      <c r="DKL88" s="26"/>
      <c r="DKP88" s="26"/>
      <c r="DKT88" s="26"/>
      <c r="DKX88" s="26"/>
      <c r="DLB88" s="26"/>
      <c r="DLF88" s="26"/>
      <c r="DLJ88" s="26"/>
      <c r="DLN88" s="26"/>
      <c r="DLR88" s="26"/>
      <c r="DLV88" s="26"/>
      <c r="DLZ88" s="26"/>
      <c r="DMD88" s="26"/>
      <c r="DMH88" s="26"/>
      <c r="DML88" s="26"/>
      <c r="DMP88" s="26"/>
      <c r="DMT88" s="26"/>
      <c r="DMX88" s="26"/>
      <c r="DNB88" s="26"/>
      <c r="DNF88" s="26"/>
      <c r="DNJ88" s="26"/>
      <c r="DNN88" s="26"/>
      <c r="DNR88" s="26"/>
      <c r="DNV88" s="26"/>
      <c r="DNZ88" s="26"/>
      <c r="DOD88" s="26"/>
      <c r="DOH88" s="26"/>
      <c r="DOL88" s="26"/>
      <c r="DOP88" s="26"/>
      <c r="DOT88" s="26"/>
      <c r="DOX88" s="26"/>
      <c r="DPB88" s="26"/>
      <c r="DPF88" s="26"/>
      <c r="DPJ88" s="26"/>
      <c r="DPN88" s="26"/>
      <c r="DPR88" s="26"/>
      <c r="DPV88" s="26"/>
      <c r="DPZ88" s="26"/>
      <c r="DQD88" s="26"/>
      <c r="DQH88" s="26"/>
      <c r="DQL88" s="26"/>
      <c r="DQP88" s="26"/>
      <c r="DQT88" s="26"/>
      <c r="DQX88" s="26"/>
      <c r="DRB88" s="26"/>
      <c r="DRF88" s="26"/>
      <c r="DRJ88" s="26"/>
      <c r="DRN88" s="26"/>
      <c r="DRR88" s="26"/>
      <c r="DRV88" s="26"/>
      <c r="DRZ88" s="26"/>
      <c r="DSD88" s="26"/>
      <c r="DSH88" s="26"/>
      <c r="DSL88" s="26"/>
      <c r="DSP88" s="26"/>
      <c r="DST88" s="26"/>
      <c r="DSX88" s="26"/>
      <c r="DTB88" s="26"/>
      <c r="DTF88" s="26"/>
      <c r="DTJ88" s="26"/>
      <c r="DTN88" s="26"/>
      <c r="DTR88" s="26"/>
      <c r="DTV88" s="26"/>
      <c r="DTZ88" s="26"/>
      <c r="DUD88" s="26"/>
      <c r="DUH88" s="26"/>
      <c r="DUL88" s="26"/>
      <c r="DUP88" s="26"/>
      <c r="DUT88" s="26"/>
      <c r="DUX88" s="26"/>
      <c r="DVB88" s="26"/>
      <c r="DVF88" s="26"/>
      <c r="DVJ88" s="26"/>
      <c r="DVN88" s="26"/>
      <c r="DVR88" s="26"/>
      <c r="DVV88" s="26"/>
      <c r="DVZ88" s="26"/>
      <c r="DWD88" s="26"/>
      <c r="DWH88" s="26"/>
      <c r="DWL88" s="26"/>
      <c r="DWP88" s="26"/>
      <c r="DWT88" s="26"/>
      <c r="DWX88" s="26"/>
      <c r="DXB88" s="26"/>
      <c r="DXF88" s="26"/>
      <c r="DXJ88" s="26"/>
      <c r="DXN88" s="26"/>
      <c r="DXR88" s="26"/>
      <c r="DXV88" s="26"/>
      <c r="DXZ88" s="26"/>
      <c r="DYD88" s="26"/>
      <c r="DYH88" s="26"/>
      <c r="DYL88" s="26"/>
      <c r="DYP88" s="26"/>
      <c r="DYT88" s="26"/>
      <c r="DYX88" s="26"/>
      <c r="DZB88" s="26"/>
      <c r="DZF88" s="26"/>
      <c r="DZJ88" s="26"/>
      <c r="DZN88" s="26"/>
      <c r="DZR88" s="26"/>
      <c r="DZV88" s="26"/>
      <c r="DZZ88" s="26"/>
      <c r="EAD88" s="26"/>
      <c r="EAH88" s="26"/>
      <c r="EAL88" s="26"/>
      <c r="EAP88" s="26"/>
      <c r="EAT88" s="26"/>
      <c r="EAX88" s="26"/>
      <c r="EBB88" s="26"/>
      <c r="EBF88" s="26"/>
      <c r="EBJ88" s="26"/>
      <c r="EBN88" s="26"/>
      <c r="EBR88" s="26"/>
      <c r="EBV88" s="26"/>
      <c r="EBZ88" s="26"/>
      <c r="ECD88" s="26"/>
      <c r="ECH88" s="26"/>
      <c r="ECL88" s="26"/>
      <c r="ECP88" s="26"/>
      <c r="ECT88" s="26"/>
      <c r="ECX88" s="26"/>
      <c r="EDB88" s="26"/>
      <c r="EDF88" s="26"/>
      <c r="EDJ88" s="26"/>
      <c r="EDN88" s="26"/>
      <c r="EDR88" s="26"/>
      <c r="EDV88" s="26"/>
      <c r="EDZ88" s="26"/>
      <c r="EED88" s="26"/>
      <c r="EEH88" s="26"/>
      <c r="EEL88" s="26"/>
      <c r="EEP88" s="26"/>
      <c r="EET88" s="26"/>
      <c r="EEX88" s="26"/>
      <c r="EFB88" s="26"/>
      <c r="EFF88" s="26"/>
      <c r="EFJ88" s="26"/>
      <c r="EFN88" s="26"/>
      <c r="EFR88" s="26"/>
      <c r="EFV88" s="26"/>
      <c r="EFZ88" s="26"/>
      <c r="EGD88" s="26"/>
      <c r="EGH88" s="26"/>
      <c r="EGL88" s="26"/>
      <c r="EGP88" s="26"/>
      <c r="EGT88" s="26"/>
      <c r="EGX88" s="26"/>
      <c r="EHB88" s="26"/>
      <c r="EHF88" s="26"/>
      <c r="EHJ88" s="26"/>
      <c r="EHN88" s="26"/>
      <c r="EHR88" s="26"/>
      <c r="EHV88" s="26"/>
      <c r="EHZ88" s="26"/>
      <c r="EID88" s="26"/>
      <c r="EIH88" s="26"/>
      <c r="EIL88" s="26"/>
      <c r="EIP88" s="26"/>
      <c r="EIT88" s="26"/>
      <c r="EIX88" s="26"/>
      <c r="EJB88" s="26"/>
      <c r="EJF88" s="26"/>
      <c r="EJJ88" s="26"/>
      <c r="EJN88" s="26"/>
      <c r="EJR88" s="26"/>
      <c r="EJV88" s="26"/>
      <c r="EJZ88" s="26"/>
      <c r="EKD88" s="26"/>
      <c r="EKH88" s="26"/>
      <c r="EKL88" s="26"/>
      <c r="EKP88" s="26"/>
      <c r="EKT88" s="26"/>
      <c r="EKX88" s="26"/>
      <c r="ELB88" s="26"/>
      <c r="ELF88" s="26"/>
      <c r="ELJ88" s="26"/>
      <c r="ELN88" s="26"/>
      <c r="ELR88" s="26"/>
      <c r="ELV88" s="26"/>
      <c r="ELZ88" s="26"/>
      <c r="EMD88" s="26"/>
      <c r="EMH88" s="26"/>
      <c r="EML88" s="26"/>
      <c r="EMP88" s="26"/>
      <c r="EMT88" s="26"/>
      <c r="EMX88" s="26"/>
      <c r="ENB88" s="26"/>
      <c r="ENF88" s="26"/>
      <c r="ENJ88" s="26"/>
      <c r="ENN88" s="26"/>
      <c r="ENR88" s="26"/>
      <c r="ENV88" s="26"/>
      <c r="ENZ88" s="26"/>
      <c r="EOD88" s="26"/>
      <c r="EOH88" s="26"/>
      <c r="EOL88" s="26"/>
      <c r="EOP88" s="26"/>
      <c r="EOT88" s="26"/>
      <c r="EOX88" s="26"/>
      <c r="EPB88" s="26"/>
      <c r="EPF88" s="26"/>
      <c r="EPJ88" s="26"/>
      <c r="EPN88" s="26"/>
      <c r="EPR88" s="26"/>
      <c r="EPV88" s="26"/>
      <c r="EPZ88" s="26"/>
      <c r="EQD88" s="26"/>
      <c r="EQH88" s="26"/>
      <c r="EQL88" s="26"/>
      <c r="EQP88" s="26"/>
      <c r="EQT88" s="26"/>
      <c r="EQX88" s="26"/>
      <c r="ERB88" s="26"/>
      <c r="ERF88" s="26"/>
      <c r="ERJ88" s="26"/>
      <c r="ERN88" s="26"/>
      <c r="ERR88" s="26"/>
      <c r="ERV88" s="26"/>
      <c r="ERZ88" s="26"/>
      <c r="ESD88" s="26"/>
      <c r="ESH88" s="26"/>
      <c r="ESL88" s="26"/>
      <c r="ESP88" s="26"/>
      <c r="EST88" s="26"/>
      <c r="ESX88" s="26"/>
      <c r="ETB88" s="26"/>
      <c r="ETF88" s="26"/>
      <c r="ETJ88" s="26"/>
      <c r="ETN88" s="26"/>
      <c r="ETR88" s="26"/>
      <c r="ETV88" s="26"/>
      <c r="ETZ88" s="26"/>
      <c r="EUD88" s="26"/>
      <c r="EUH88" s="26"/>
      <c r="EUL88" s="26"/>
      <c r="EUP88" s="26"/>
      <c r="EUT88" s="26"/>
      <c r="EUX88" s="26"/>
      <c r="EVB88" s="26"/>
      <c r="EVF88" s="26"/>
      <c r="EVJ88" s="26"/>
      <c r="EVN88" s="26"/>
      <c r="EVR88" s="26"/>
      <c r="EVV88" s="26"/>
      <c r="EVZ88" s="26"/>
      <c r="EWD88" s="26"/>
      <c r="EWH88" s="26"/>
      <c r="EWL88" s="26"/>
      <c r="EWP88" s="26"/>
      <c r="EWT88" s="26"/>
      <c r="EWX88" s="26"/>
      <c r="EXB88" s="26"/>
      <c r="EXF88" s="26"/>
      <c r="EXJ88" s="26"/>
      <c r="EXN88" s="26"/>
      <c r="EXR88" s="26"/>
      <c r="EXV88" s="26"/>
      <c r="EXZ88" s="26"/>
      <c r="EYD88" s="26"/>
      <c r="EYH88" s="26"/>
      <c r="EYL88" s="26"/>
      <c r="EYP88" s="26"/>
      <c r="EYT88" s="26"/>
      <c r="EYX88" s="26"/>
      <c r="EZB88" s="26"/>
      <c r="EZF88" s="26"/>
      <c r="EZJ88" s="26"/>
      <c r="EZN88" s="26"/>
      <c r="EZR88" s="26"/>
      <c r="EZV88" s="26"/>
      <c r="EZZ88" s="26"/>
      <c r="FAD88" s="26"/>
      <c r="FAH88" s="26"/>
      <c r="FAL88" s="26"/>
      <c r="FAP88" s="26"/>
      <c r="FAT88" s="26"/>
      <c r="FAX88" s="26"/>
      <c r="FBB88" s="26"/>
      <c r="FBF88" s="26"/>
      <c r="FBJ88" s="26"/>
      <c r="FBN88" s="26"/>
      <c r="FBR88" s="26"/>
      <c r="FBV88" s="26"/>
      <c r="FBZ88" s="26"/>
      <c r="FCD88" s="26"/>
      <c r="FCH88" s="26"/>
      <c r="FCL88" s="26"/>
      <c r="FCP88" s="26"/>
      <c r="FCT88" s="26"/>
      <c r="FCX88" s="26"/>
      <c r="FDB88" s="26"/>
      <c r="FDF88" s="26"/>
      <c r="FDJ88" s="26"/>
      <c r="FDN88" s="26"/>
      <c r="FDR88" s="26"/>
      <c r="FDV88" s="26"/>
      <c r="FDZ88" s="26"/>
      <c r="FED88" s="26"/>
      <c r="FEH88" s="26"/>
      <c r="FEL88" s="26"/>
      <c r="FEP88" s="26"/>
      <c r="FET88" s="26"/>
      <c r="FEX88" s="26"/>
      <c r="FFB88" s="26"/>
      <c r="FFF88" s="26"/>
      <c r="FFJ88" s="26"/>
      <c r="FFN88" s="26"/>
      <c r="FFR88" s="26"/>
      <c r="FFV88" s="26"/>
      <c r="FFZ88" s="26"/>
      <c r="FGD88" s="26"/>
      <c r="FGH88" s="26"/>
      <c r="FGL88" s="26"/>
      <c r="FGP88" s="26"/>
      <c r="FGT88" s="26"/>
      <c r="FGX88" s="26"/>
      <c r="FHB88" s="26"/>
      <c r="FHF88" s="26"/>
      <c r="FHJ88" s="26"/>
      <c r="FHN88" s="26"/>
      <c r="FHR88" s="26"/>
      <c r="FHV88" s="26"/>
      <c r="FHZ88" s="26"/>
      <c r="FID88" s="26"/>
      <c r="FIH88" s="26"/>
      <c r="FIL88" s="26"/>
      <c r="FIP88" s="26"/>
      <c r="FIT88" s="26"/>
      <c r="FIX88" s="26"/>
      <c r="FJB88" s="26"/>
      <c r="FJF88" s="26"/>
      <c r="FJJ88" s="26"/>
      <c r="FJN88" s="26"/>
      <c r="FJR88" s="26"/>
      <c r="FJV88" s="26"/>
      <c r="FJZ88" s="26"/>
      <c r="FKD88" s="26"/>
      <c r="FKH88" s="26"/>
      <c r="FKL88" s="26"/>
      <c r="FKP88" s="26"/>
      <c r="FKT88" s="26"/>
      <c r="FKX88" s="26"/>
      <c r="FLB88" s="26"/>
      <c r="FLF88" s="26"/>
      <c r="FLJ88" s="26"/>
      <c r="FLN88" s="26"/>
      <c r="FLR88" s="26"/>
      <c r="FLV88" s="26"/>
      <c r="FLZ88" s="26"/>
      <c r="FMD88" s="26"/>
      <c r="FMH88" s="26"/>
      <c r="FML88" s="26"/>
      <c r="FMP88" s="26"/>
      <c r="FMT88" s="26"/>
      <c r="FMX88" s="26"/>
      <c r="FNB88" s="26"/>
      <c r="FNF88" s="26"/>
      <c r="FNJ88" s="26"/>
      <c r="FNN88" s="26"/>
      <c r="FNR88" s="26"/>
      <c r="FNV88" s="26"/>
      <c r="FNZ88" s="26"/>
      <c r="FOD88" s="26"/>
      <c r="FOH88" s="26"/>
      <c r="FOL88" s="26"/>
      <c r="FOP88" s="26"/>
      <c r="FOT88" s="26"/>
      <c r="FOX88" s="26"/>
      <c r="FPB88" s="26"/>
      <c r="FPF88" s="26"/>
      <c r="FPJ88" s="26"/>
      <c r="FPN88" s="26"/>
      <c r="FPR88" s="26"/>
      <c r="FPV88" s="26"/>
      <c r="FPZ88" s="26"/>
      <c r="FQD88" s="26"/>
      <c r="FQH88" s="26"/>
      <c r="FQL88" s="26"/>
      <c r="FQP88" s="26"/>
      <c r="FQT88" s="26"/>
      <c r="FQX88" s="26"/>
      <c r="FRB88" s="26"/>
      <c r="FRF88" s="26"/>
      <c r="FRJ88" s="26"/>
      <c r="FRN88" s="26"/>
      <c r="FRR88" s="26"/>
      <c r="FRV88" s="26"/>
      <c r="FRZ88" s="26"/>
      <c r="FSD88" s="26"/>
      <c r="FSH88" s="26"/>
      <c r="FSL88" s="26"/>
      <c r="FSP88" s="26"/>
      <c r="FST88" s="26"/>
      <c r="FSX88" s="26"/>
      <c r="FTB88" s="26"/>
      <c r="FTF88" s="26"/>
      <c r="FTJ88" s="26"/>
      <c r="FTN88" s="26"/>
      <c r="FTR88" s="26"/>
      <c r="FTV88" s="26"/>
      <c r="FTZ88" s="26"/>
      <c r="FUD88" s="26"/>
      <c r="FUH88" s="26"/>
      <c r="FUL88" s="26"/>
      <c r="FUP88" s="26"/>
      <c r="FUT88" s="26"/>
      <c r="FUX88" s="26"/>
      <c r="FVB88" s="26"/>
      <c r="FVF88" s="26"/>
      <c r="FVJ88" s="26"/>
      <c r="FVN88" s="26"/>
      <c r="FVR88" s="26"/>
      <c r="FVV88" s="26"/>
      <c r="FVZ88" s="26"/>
      <c r="FWD88" s="26"/>
      <c r="FWH88" s="26"/>
      <c r="FWL88" s="26"/>
      <c r="FWP88" s="26"/>
      <c r="FWT88" s="26"/>
      <c r="FWX88" s="26"/>
      <c r="FXB88" s="26"/>
      <c r="FXF88" s="26"/>
      <c r="FXJ88" s="26"/>
      <c r="FXN88" s="26"/>
      <c r="FXR88" s="26"/>
      <c r="FXV88" s="26"/>
      <c r="FXZ88" s="26"/>
      <c r="FYD88" s="26"/>
      <c r="FYH88" s="26"/>
      <c r="FYL88" s="26"/>
      <c r="FYP88" s="26"/>
      <c r="FYT88" s="26"/>
      <c r="FYX88" s="26"/>
      <c r="FZB88" s="26"/>
      <c r="FZF88" s="26"/>
      <c r="FZJ88" s="26"/>
      <c r="FZN88" s="26"/>
      <c r="FZR88" s="26"/>
      <c r="FZV88" s="26"/>
      <c r="FZZ88" s="26"/>
      <c r="GAD88" s="26"/>
      <c r="GAH88" s="26"/>
      <c r="GAL88" s="26"/>
      <c r="GAP88" s="26"/>
      <c r="GAT88" s="26"/>
      <c r="GAX88" s="26"/>
      <c r="GBB88" s="26"/>
      <c r="GBF88" s="26"/>
      <c r="GBJ88" s="26"/>
      <c r="GBN88" s="26"/>
      <c r="GBR88" s="26"/>
      <c r="GBV88" s="26"/>
      <c r="GBZ88" s="26"/>
      <c r="GCD88" s="26"/>
      <c r="GCH88" s="26"/>
      <c r="GCL88" s="26"/>
      <c r="GCP88" s="26"/>
      <c r="GCT88" s="26"/>
      <c r="GCX88" s="26"/>
      <c r="GDB88" s="26"/>
      <c r="GDF88" s="26"/>
      <c r="GDJ88" s="26"/>
      <c r="GDN88" s="26"/>
      <c r="GDR88" s="26"/>
      <c r="GDV88" s="26"/>
      <c r="GDZ88" s="26"/>
      <c r="GED88" s="26"/>
      <c r="GEH88" s="26"/>
      <c r="GEL88" s="26"/>
      <c r="GEP88" s="26"/>
      <c r="GET88" s="26"/>
      <c r="GEX88" s="26"/>
      <c r="GFB88" s="26"/>
      <c r="GFF88" s="26"/>
      <c r="GFJ88" s="26"/>
      <c r="GFN88" s="26"/>
      <c r="GFR88" s="26"/>
      <c r="GFV88" s="26"/>
      <c r="GFZ88" s="26"/>
      <c r="GGD88" s="26"/>
      <c r="GGH88" s="26"/>
      <c r="GGL88" s="26"/>
      <c r="GGP88" s="26"/>
      <c r="GGT88" s="26"/>
      <c r="GGX88" s="26"/>
      <c r="GHB88" s="26"/>
      <c r="GHF88" s="26"/>
      <c r="GHJ88" s="26"/>
      <c r="GHN88" s="26"/>
      <c r="GHR88" s="26"/>
      <c r="GHV88" s="26"/>
      <c r="GHZ88" s="26"/>
      <c r="GID88" s="26"/>
      <c r="GIH88" s="26"/>
      <c r="GIL88" s="26"/>
      <c r="GIP88" s="26"/>
      <c r="GIT88" s="26"/>
      <c r="GIX88" s="26"/>
      <c r="GJB88" s="26"/>
      <c r="GJF88" s="26"/>
      <c r="GJJ88" s="26"/>
      <c r="GJN88" s="26"/>
      <c r="GJR88" s="26"/>
      <c r="GJV88" s="26"/>
      <c r="GJZ88" s="26"/>
      <c r="GKD88" s="26"/>
      <c r="GKH88" s="26"/>
      <c r="GKL88" s="26"/>
      <c r="GKP88" s="26"/>
      <c r="GKT88" s="26"/>
      <c r="GKX88" s="26"/>
      <c r="GLB88" s="26"/>
      <c r="GLF88" s="26"/>
      <c r="GLJ88" s="26"/>
      <c r="GLN88" s="26"/>
      <c r="GLR88" s="26"/>
      <c r="GLV88" s="26"/>
      <c r="GLZ88" s="26"/>
      <c r="GMD88" s="26"/>
      <c r="GMH88" s="26"/>
      <c r="GML88" s="26"/>
      <c r="GMP88" s="26"/>
      <c r="GMT88" s="26"/>
      <c r="GMX88" s="26"/>
      <c r="GNB88" s="26"/>
      <c r="GNF88" s="26"/>
      <c r="GNJ88" s="26"/>
      <c r="GNN88" s="26"/>
      <c r="GNR88" s="26"/>
      <c r="GNV88" s="26"/>
      <c r="GNZ88" s="26"/>
      <c r="GOD88" s="26"/>
      <c r="GOH88" s="26"/>
      <c r="GOL88" s="26"/>
      <c r="GOP88" s="26"/>
      <c r="GOT88" s="26"/>
      <c r="GOX88" s="26"/>
      <c r="GPB88" s="26"/>
      <c r="GPF88" s="26"/>
      <c r="GPJ88" s="26"/>
      <c r="GPN88" s="26"/>
      <c r="GPR88" s="26"/>
      <c r="GPV88" s="26"/>
      <c r="GPZ88" s="26"/>
      <c r="GQD88" s="26"/>
      <c r="GQH88" s="26"/>
      <c r="GQL88" s="26"/>
      <c r="GQP88" s="26"/>
      <c r="GQT88" s="26"/>
      <c r="GQX88" s="26"/>
      <c r="GRB88" s="26"/>
      <c r="GRF88" s="26"/>
      <c r="GRJ88" s="26"/>
      <c r="GRN88" s="26"/>
      <c r="GRR88" s="26"/>
      <c r="GRV88" s="26"/>
      <c r="GRZ88" s="26"/>
      <c r="GSD88" s="26"/>
      <c r="GSH88" s="26"/>
      <c r="GSL88" s="26"/>
      <c r="GSP88" s="26"/>
      <c r="GST88" s="26"/>
      <c r="GSX88" s="26"/>
      <c r="GTB88" s="26"/>
      <c r="GTF88" s="26"/>
      <c r="GTJ88" s="26"/>
      <c r="GTN88" s="26"/>
      <c r="GTR88" s="26"/>
      <c r="GTV88" s="26"/>
      <c r="GTZ88" s="26"/>
      <c r="GUD88" s="26"/>
      <c r="GUH88" s="26"/>
      <c r="GUL88" s="26"/>
      <c r="GUP88" s="26"/>
      <c r="GUT88" s="26"/>
      <c r="GUX88" s="26"/>
      <c r="GVB88" s="26"/>
      <c r="GVF88" s="26"/>
      <c r="GVJ88" s="26"/>
      <c r="GVN88" s="26"/>
      <c r="GVR88" s="26"/>
      <c r="GVV88" s="26"/>
      <c r="GVZ88" s="26"/>
      <c r="GWD88" s="26"/>
      <c r="GWH88" s="26"/>
      <c r="GWL88" s="26"/>
      <c r="GWP88" s="26"/>
      <c r="GWT88" s="26"/>
      <c r="GWX88" s="26"/>
      <c r="GXB88" s="26"/>
      <c r="GXF88" s="26"/>
      <c r="GXJ88" s="26"/>
      <c r="GXN88" s="26"/>
      <c r="GXR88" s="26"/>
      <c r="GXV88" s="26"/>
      <c r="GXZ88" s="26"/>
      <c r="GYD88" s="26"/>
      <c r="GYH88" s="26"/>
      <c r="GYL88" s="26"/>
      <c r="GYP88" s="26"/>
      <c r="GYT88" s="26"/>
      <c r="GYX88" s="26"/>
      <c r="GZB88" s="26"/>
      <c r="GZF88" s="26"/>
      <c r="GZJ88" s="26"/>
      <c r="GZN88" s="26"/>
      <c r="GZR88" s="26"/>
      <c r="GZV88" s="26"/>
      <c r="GZZ88" s="26"/>
      <c r="HAD88" s="26"/>
      <c r="HAH88" s="26"/>
      <c r="HAL88" s="26"/>
      <c r="HAP88" s="26"/>
      <c r="HAT88" s="26"/>
      <c r="HAX88" s="26"/>
      <c r="HBB88" s="26"/>
      <c r="HBF88" s="26"/>
      <c r="HBJ88" s="26"/>
      <c r="HBN88" s="26"/>
      <c r="HBR88" s="26"/>
      <c r="HBV88" s="26"/>
      <c r="HBZ88" s="26"/>
      <c r="HCD88" s="26"/>
      <c r="HCH88" s="26"/>
      <c r="HCL88" s="26"/>
      <c r="HCP88" s="26"/>
      <c r="HCT88" s="26"/>
      <c r="HCX88" s="26"/>
      <c r="HDB88" s="26"/>
      <c r="HDF88" s="26"/>
      <c r="HDJ88" s="26"/>
      <c r="HDN88" s="26"/>
      <c r="HDR88" s="26"/>
      <c r="HDV88" s="26"/>
      <c r="HDZ88" s="26"/>
      <c r="HED88" s="26"/>
      <c r="HEH88" s="26"/>
      <c r="HEL88" s="26"/>
      <c r="HEP88" s="26"/>
      <c r="HET88" s="26"/>
      <c r="HEX88" s="26"/>
      <c r="HFB88" s="26"/>
      <c r="HFF88" s="26"/>
      <c r="HFJ88" s="26"/>
      <c r="HFN88" s="26"/>
      <c r="HFR88" s="26"/>
      <c r="HFV88" s="26"/>
      <c r="HFZ88" s="26"/>
      <c r="HGD88" s="26"/>
      <c r="HGH88" s="26"/>
      <c r="HGL88" s="26"/>
      <c r="HGP88" s="26"/>
      <c r="HGT88" s="26"/>
      <c r="HGX88" s="26"/>
      <c r="HHB88" s="26"/>
      <c r="HHF88" s="26"/>
      <c r="HHJ88" s="26"/>
      <c r="HHN88" s="26"/>
      <c r="HHR88" s="26"/>
      <c r="HHV88" s="26"/>
      <c r="HHZ88" s="26"/>
      <c r="HID88" s="26"/>
      <c r="HIH88" s="26"/>
      <c r="HIL88" s="26"/>
      <c r="HIP88" s="26"/>
      <c r="HIT88" s="26"/>
      <c r="HIX88" s="26"/>
      <c r="HJB88" s="26"/>
      <c r="HJF88" s="26"/>
      <c r="HJJ88" s="26"/>
      <c r="HJN88" s="26"/>
      <c r="HJR88" s="26"/>
      <c r="HJV88" s="26"/>
      <c r="HJZ88" s="26"/>
      <c r="HKD88" s="26"/>
      <c r="HKH88" s="26"/>
      <c r="HKL88" s="26"/>
      <c r="HKP88" s="26"/>
      <c r="HKT88" s="26"/>
      <c r="HKX88" s="26"/>
      <c r="HLB88" s="26"/>
      <c r="HLF88" s="26"/>
      <c r="HLJ88" s="26"/>
      <c r="HLN88" s="26"/>
      <c r="HLR88" s="26"/>
      <c r="HLV88" s="26"/>
      <c r="HLZ88" s="26"/>
      <c r="HMD88" s="26"/>
      <c r="HMH88" s="26"/>
      <c r="HML88" s="26"/>
      <c r="HMP88" s="26"/>
      <c r="HMT88" s="26"/>
      <c r="HMX88" s="26"/>
      <c r="HNB88" s="26"/>
      <c r="HNF88" s="26"/>
      <c r="HNJ88" s="26"/>
      <c r="HNN88" s="26"/>
      <c r="HNR88" s="26"/>
      <c r="HNV88" s="26"/>
      <c r="HNZ88" s="26"/>
      <c r="HOD88" s="26"/>
      <c r="HOH88" s="26"/>
      <c r="HOL88" s="26"/>
      <c r="HOP88" s="26"/>
      <c r="HOT88" s="26"/>
      <c r="HOX88" s="26"/>
      <c r="HPB88" s="26"/>
      <c r="HPF88" s="26"/>
      <c r="HPJ88" s="26"/>
      <c r="HPN88" s="26"/>
      <c r="HPR88" s="26"/>
      <c r="HPV88" s="26"/>
      <c r="HPZ88" s="26"/>
      <c r="HQD88" s="26"/>
      <c r="HQH88" s="26"/>
      <c r="HQL88" s="26"/>
      <c r="HQP88" s="26"/>
      <c r="HQT88" s="26"/>
      <c r="HQX88" s="26"/>
      <c r="HRB88" s="26"/>
      <c r="HRF88" s="26"/>
      <c r="HRJ88" s="26"/>
      <c r="HRN88" s="26"/>
      <c r="HRR88" s="26"/>
      <c r="HRV88" s="26"/>
      <c r="HRZ88" s="26"/>
      <c r="HSD88" s="26"/>
      <c r="HSH88" s="26"/>
      <c r="HSL88" s="26"/>
      <c r="HSP88" s="26"/>
      <c r="HST88" s="26"/>
      <c r="HSX88" s="26"/>
      <c r="HTB88" s="26"/>
      <c r="HTF88" s="26"/>
      <c r="HTJ88" s="26"/>
      <c r="HTN88" s="26"/>
      <c r="HTR88" s="26"/>
      <c r="HTV88" s="26"/>
      <c r="HTZ88" s="26"/>
      <c r="HUD88" s="26"/>
      <c r="HUH88" s="26"/>
      <c r="HUL88" s="26"/>
      <c r="HUP88" s="26"/>
      <c r="HUT88" s="26"/>
      <c r="HUX88" s="26"/>
      <c r="HVB88" s="26"/>
      <c r="HVF88" s="26"/>
      <c r="HVJ88" s="26"/>
      <c r="HVN88" s="26"/>
      <c r="HVR88" s="26"/>
      <c r="HVV88" s="26"/>
      <c r="HVZ88" s="26"/>
      <c r="HWD88" s="26"/>
      <c r="HWH88" s="26"/>
      <c r="HWL88" s="26"/>
      <c r="HWP88" s="26"/>
      <c r="HWT88" s="26"/>
      <c r="HWX88" s="26"/>
      <c r="HXB88" s="26"/>
      <c r="HXF88" s="26"/>
      <c r="HXJ88" s="26"/>
      <c r="HXN88" s="26"/>
      <c r="HXR88" s="26"/>
      <c r="HXV88" s="26"/>
      <c r="HXZ88" s="26"/>
      <c r="HYD88" s="26"/>
      <c r="HYH88" s="26"/>
      <c r="HYL88" s="26"/>
      <c r="HYP88" s="26"/>
      <c r="HYT88" s="26"/>
      <c r="HYX88" s="26"/>
      <c r="HZB88" s="26"/>
      <c r="HZF88" s="26"/>
      <c r="HZJ88" s="26"/>
      <c r="HZN88" s="26"/>
      <c r="HZR88" s="26"/>
      <c r="HZV88" s="26"/>
      <c r="HZZ88" s="26"/>
      <c r="IAD88" s="26"/>
      <c r="IAH88" s="26"/>
      <c r="IAL88" s="26"/>
      <c r="IAP88" s="26"/>
      <c r="IAT88" s="26"/>
      <c r="IAX88" s="26"/>
      <c r="IBB88" s="26"/>
      <c r="IBF88" s="26"/>
      <c r="IBJ88" s="26"/>
      <c r="IBN88" s="26"/>
      <c r="IBR88" s="26"/>
      <c r="IBV88" s="26"/>
      <c r="IBZ88" s="26"/>
      <c r="ICD88" s="26"/>
      <c r="ICH88" s="26"/>
      <c r="ICL88" s="26"/>
      <c r="ICP88" s="26"/>
      <c r="ICT88" s="26"/>
      <c r="ICX88" s="26"/>
      <c r="IDB88" s="26"/>
      <c r="IDF88" s="26"/>
      <c r="IDJ88" s="26"/>
      <c r="IDN88" s="26"/>
      <c r="IDR88" s="26"/>
      <c r="IDV88" s="26"/>
      <c r="IDZ88" s="26"/>
      <c r="IED88" s="26"/>
      <c r="IEH88" s="26"/>
      <c r="IEL88" s="26"/>
      <c r="IEP88" s="26"/>
      <c r="IET88" s="26"/>
      <c r="IEX88" s="26"/>
      <c r="IFB88" s="26"/>
      <c r="IFF88" s="26"/>
      <c r="IFJ88" s="26"/>
      <c r="IFN88" s="26"/>
      <c r="IFR88" s="26"/>
      <c r="IFV88" s="26"/>
      <c r="IFZ88" s="26"/>
      <c r="IGD88" s="26"/>
      <c r="IGH88" s="26"/>
      <c r="IGL88" s="26"/>
      <c r="IGP88" s="26"/>
      <c r="IGT88" s="26"/>
      <c r="IGX88" s="26"/>
      <c r="IHB88" s="26"/>
      <c r="IHF88" s="26"/>
      <c r="IHJ88" s="26"/>
      <c r="IHN88" s="26"/>
      <c r="IHR88" s="26"/>
      <c r="IHV88" s="26"/>
      <c r="IHZ88" s="26"/>
      <c r="IID88" s="26"/>
      <c r="IIH88" s="26"/>
      <c r="IIL88" s="26"/>
      <c r="IIP88" s="26"/>
      <c r="IIT88" s="26"/>
      <c r="IIX88" s="26"/>
      <c r="IJB88" s="26"/>
      <c r="IJF88" s="26"/>
      <c r="IJJ88" s="26"/>
      <c r="IJN88" s="26"/>
      <c r="IJR88" s="26"/>
      <c r="IJV88" s="26"/>
      <c r="IJZ88" s="26"/>
      <c r="IKD88" s="26"/>
      <c r="IKH88" s="26"/>
      <c r="IKL88" s="26"/>
      <c r="IKP88" s="26"/>
      <c r="IKT88" s="26"/>
      <c r="IKX88" s="26"/>
      <c r="ILB88" s="26"/>
      <c r="ILF88" s="26"/>
      <c r="ILJ88" s="26"/>
      <c r="ILN88" s="26"/>
      <c r="ILR88" s="26"/>
      <c r="ILV88" s="26"/>
      <c r="ILZ88" s="26"/>
      <c r="IMD88" s="26"/>
      <c r="IMH88" s="26"/>
      <c r="IML88" s="26"/>
      <c r="IMP88" s="26"/>
      <c r="IMT88" s="26"/>
      <c r="IMX88" s="26"/>
      <c r="INB88" s="26"/>
      <c r="INF88" s="26"/>
      <c r="INJ88" s="26"/>
      <c r="INN88" s="26"/>
      <c r="INR88" s="26"/>
      <c r="INV88" s="26"/>
      <c r="INZ88" s="26"/>
      <c r="IOD88" s="26"/>
      <c r="IOH88" s="26"/>
      <c r="IOL88" s="26"/>
      <c r="IOP88" s="26"/>
      <c r="IOT88" s="26"/>
      <c r="IOX88" s="26"/>
      <c r="IPB88" s="26"/>
      <c r="IPF88" s="26"/>
      <c r="IPJ88" s="26"/>
      <c r="IPN88" s="26"/>
      <c r="IPR88" s="26"/>
      <c r="IPV88" s="26"/>
      <c r="IPZ88" s="26"/>
      <c r="IQD88" s="26"/>
      <c r="IQH88" s="26"/>
      <c r="IQL88" s="26"/>
      <c r="IQP88" s="26"/>
      <c r="IQT88" s="26"/>
      <c r="IQX88" s="26"/>
      <c r="IRB88" s="26"/>
      <c r="IRF88" s="26"/>
      <c r="IRJ88" s="26"/>
      <c r="IRN88" s="26"/>
      <c r="IRR88" s="26"/>
      <c r="IRV88" s="26"/>
      <c r="IRZ88" s="26"/>
      <c r="ISD88" s="26"/>
      <c r="ISH88" s="26"/>
      <c r="ISL88" s="26"/>
      <c r="ISP88" s="26"/>
      <c r="IST88" s="26"/>
      <c r="ISX88" s="26"/>
      <c r="ITB88" s="26"/>
      <c r="ITF88" s="26"/>
      <c r="ITJ88" s="26"/>
      <c r="ITN88" s="26"/>
      <c r="ITR88" s="26"/>
      <c r="ITV88" s="26"/>
      <c r="ITZ88" s="26"/>
      <c r="IUD88" s="26"/>
      <c r="IUH88" s="26"/>
      <c r="IUL88" s="26"/>
      <c r="IUP88" s="26"/>
      <c r="IUT88" s="26"/>
      <c r="IUX88" s="26"/>
      <c r="IVB88" s="26"/>
      <c r="IVF88" s="26"/>
      <c r="IVJ88" s="26"/>
      <c r="IVN88" s="26"/>
      <c r="IVR88" s="26"/>
      <c r="IVV88" s="26"/>
      <c r="IVZ88" s="26"/>
      <c r="IWD88" s="26"/>
      <c r="IWH88" s="26"/>
      <c r="IWL88" s="26"/>
      <c r="IWP88" s="26"/>
      <c r="IWT88" s="26"/>
      <c r="IWX88" s="26"/>
      <c r="IXB88" s="26"/>
      <c r="IXF88" s="26"/>
      <c r="IXJ88" s="26"/>
      <c r="IXN88" s="26"/>
      <c r="IXR88" s="26"/>
      <c r="IXV88" s="26"/>
      <c r="IXZ88" s="26"/>
      <c r="IYD88" s="26"/>
      <c r="IYH88" s="26"/>
      <c r="IYL88" s="26"/>
      <c r="IYP88" s="26"/>
      <c r="IYT88" s="26"/>
      <c r="IYX88" s="26"/>
      <c r="IZB88" s="26"/>
      <c r="IZF88" s="26"/>
      <c r="IZJ88" s="26"/>
      <c r="IZN88" s="26"/>
      <c r="IZR88" s="26"/>
      <c r="IZV88" s="26"/>
      <c r="IZZ88" s="26"/>
      <c r="JAD88" s="26"/>
      <c r="JAH88" s="26"/>
      <c r="JAL88" s="26"/>
      <c r="JAP88" s="26"/>
      <c r="JAT88" s="26"/>
      <c r="JAX88" s="26"/>
      <c r="JBB88" s="26"/>
      <c r="JBF88" s="26"/>
      <c r="JBJ88" s="26"/>
      <c r="JBN88" s="26"/>
      <c r="JBR88" s="26"/>
      <c r="JBV88" s="26"/>
      <c r="JBZ88" s="26"/>
      <c r="JCD88" s="26"/>
      <c r="JCH88" s="26"/>
      <c r="JCL88" s="26"/>
      <c r="JCP88" s="26"/>
      <c r="JCT88" s="26"/>
      <c r="JCX88" s="26"/>
      <c r="JDB88" s="26"/>
      <c r="JDF88" s="26"/>
      <c r="JDJ88" s="26"/>
      <c r="JDN88" s="26"/>
      <c r="JDR88" s="26"/>
      <c r="JDV88" s="26"/>
      <c r="JDZ88" s="26"/>
      <c r="JED88" s="26"/>
      <c r="JEH88" s="26"/>
      <c r="JEL88" s="26"/>
      <c r="JEP88" s="26"/>
      <c r="JET88" s="26"/>
      <c r="JEX88" s="26"/>
      <c r="JFB88" s="26"/>
      <c r="JFF88" s="26"/>
      <c r="JFJ88" s="26"/>
      <c r="JFN88" s="26"/>
      <c r="JFR88" s="26"/>
      <c r="JFV88" s="26"/>
      <c r="JFZ88" s="26"/>
      <c r="JGD88" s="26"/>
      <c r="JGH88" s="26"/>
      <c r="JGL88" s="26"/>
      <c r="JGP88" s="26"/>
      <c r="JGT88" s="26"/>
      <c r="JGX88" s="26"/>
      <c r="JHB88" s="26"/>
      <c r="JHF88" s="26"/>
      <c r="JHJ88" s="26"/>
      <c r="JHN88" s="26"/>
      <c r="JHR88" s="26"/>
      <c r="JHV88" s="26"/>
      <c r="JHZ88" s="26"/>
      <c r="JID88" s="26"/>
      <c r="JIH88" s="26"/>
      <c r="JIL88" s="26"/>
      <c r="JIP88" s="26"/>
      <c r="JIT88" s="26"/>
      <c r="JIX88" s="26"/>
      <c r="JJB88" s="26"/>
      <c r="JJF88" s="26"/>
      <c r="JJJ88" s="26"/>
      <c r="JJN88" s="26"/>
      <c r="JJR88" s="26"/>
      <c r="JJV88" s="26"/>
      <c r="JJZ88" s="26"/>
      <c r="JKD88" s="26"/>
      <c r="JKH88" s="26"/>
      <c r="JKL88" s="26"/>
      <c r="JKP88" s="26"/>
      <c r="JKT88" s="26"/>
      <c r="JKX88" s="26"/>
      <c r="JLB88" s="26"/>
      <c r="JLF88" s="26"/>
      <c r="JLJ88" s="26"/>
      <c r="JLN88" s="26"/>
      <c r="JLR88" s="26"/>
      <c r="JLV88" s="26"/>
      <c r="JLZ88" s="26"/>
      <c r="JMD88" s="26"/>
      <c r="JMH88" s="26"/>
      <c r="JML88" s="26"/>
      <c r="JMP88" s="26"/>
      <c r="JMT88" s="26"/>
      <c r="JMX88" s="26"/>
      <c r="JNB88" s="26"/>
      <c r="JNF88" s="26"/>
      <c r="JNJ88" s="26"/>
      <c r="JNN88" s="26"/>
      <c r="JNR88" s="26"/>
      <c r="JNV88" s="26"/>
      <c r="JNZ88" s="26"/>
      <c r="JOD88" s="26"/>
      <c r="JOH88" s="26"/>
      <c r="JOL88" s="26"/>
      <c r="JOP88" s="26"/>
      <c r="JOT88" s="26"/>
      <c r="JOX88" s="26"/>
      <c r="JPB88" s="26"/>
      <c r="JPF88" s="26"/>
      <c r="JPJ88" s="26"/>
      <c r="JPN88" s="26"/>
      <c r="JPR88" s="26"/>
      <c r="JPV88" s="26"/>
      <c r="JPZ88" s="26"/>
      <c r="JQD88" s="26"/>
      <c r="JQH88" s="26"/>
      <c r="JQL88" s="26"/>
      <c r="JQP88" s="26"/>
      <c r="JQT88" s="26"/>
      <c r="JQX88" s="26"/>
      <c r="JRB88" s="26"/>
      <c r="JRF88" s="26"/>
      <c r="JRJ88" s="26"/>
      <c r="JRN88" s="26"/>
      <c r="JRR88" s="26"/>
      <c r="JRV88" s="26"/>
      <c r="JRZ88" s="26"/>
      <c r="JSD88" s="26"/>
      <c r="JSH88" s="26"/>
      <c r="JSL88" s="26"/>
      <c r="JSP88" s="26"/>
      <c r="JST88" s="26"/>
      <c r="JSX88" s="26"/>
      <c r="JTB88" s="26"/>
      <c r="JTF88" s="26"/>
      <c r="JTJ88" s="26"/>
      <c r="JTN88" s="26"/>
      <c r="JTR88" s="26"/>
      <c r="JTV88" s="26"/>
      <c r="JTZ88" s="26"/>
      <c r="JUD88" s="26"/>
      <c r="JUH88" s="26"/>
      <c r="JUL88" s="26"/>
      <c r="JUP88" s="26"/>
      <c r="JUT88" s="26"/>
      <c r="JUX88" s="26"/>
      <c r="JVB88" s="26"/>
      <c r="JVF88" s="26"/>
      <c r="JVJ88" s="26"/>
      <c r="JVN88" s="26"/>
      <c r="JVR88" s="26"/>
      <c r="JVV88" s="26"/>
      <c r="JVZ88" s="26"/>
      <c r="JWD88" s="26"/>
      <c r="JWH88" s="26"/>
      <c r="JWL88" s="26"/>
      <c r="JWP88" s="26"/>
      <c r="JWT88" s="26"/>
      <c r="JWX88" s="26"/>
      <c r="JXB88" s="26"/>
      <c r="JXF88" s="26"/>
      <c r="JXJ88" s="26"/>
      <c r="JXN88" s="26"/>
      <c r="JXR88" s="26"/>
      <c r="JXV88" s="26"/>
      <c r="JXZ88" s="26"/>
      <c r="JYD88" s="26"/>
      <c r="JYH88" s="26"/>
      <c r="JYL88" s="26"/>
      <c r="JYP88" s="26"/>
      <c r="JYT88" s="26"/>
      <c r="JYX88" s="26"/>
      <c r="JZB88" s="26"/>
      <c r="JZF88" s="26"/>
      <c r="JZJ88" s="26"/>
      <c r="JZN88" s="26"/>
      <c r="JZR88" s="26"/>
      <c r="JZV88" s="26"/>
      <c r="JZZ88" s="26"/>
      <c r="KAD88" s="26"/>
      <c r="KAH88" s="26"/>
      <c r="KAL88" s="26"/>
      <c r="KAP88" s="26"/>
      <c r="KAT88" s="26"/>
      <c r="KAX88" s="26"/>
      <c r="KBB88" s="26"/>
      <c r="KBF88" s="26"/>
      <c r="KBJ88" s="26"/>
      <c r="KBN88" s="26"/>
      <c r="KBR88" s="26"/>
      <c r="KBV88" s="26"/>
      <c r="KBZ88" s="26"/>
      <c r="KCD88" s="26"/>
      <c r="KCH88" s="26"/>
      <c r="KCL88" s="26"/>
      <c r="KCP88" s="26"/>
      <c r="KCT88" s="26"/>
      <c r="KCX88" s="26"/>
      <c r="KDB88" s="26"/>
      <c r="KDF88" s="26"/>
      <c r="KDJ88" s="26"/>
      <c r="KDN88" s="26"/>
      <c r="KDR88" s="26"/>
      <c r="KDV88" s="26"/>
      <c r="KDZ88" s="26"/>
      <c r="KED88" s="26"/>
      <c r="KEH88" s="26"/>
      <c r="KEL88" s="26"/>
      <c r="KEP88" s="26"/>
      <c r="KET88" s="26"/>
      <c r="KEX88" s="26"/>
      <c r="KFB88" s="26"/>
      <c r="KFF88" s="26"/>
      <c r="KFJ88" s="26"/>
      <c r="KFN88" s="26"/>
      <c r="KFR88" s="26"/>
      <c r="KFV88" s="26"/>
      <c r="KFZ88" s="26"/>
      <c r="KGD88" s="26"/>
      <c r="KGH88" s="26"/>
      <c r="KGL88" s="26"/>
      <c r="KGP88" s="26"/>
      <c r="KGT88" s="26"/>
      <c r="KGX88" s="26"/>
      <c r="KHB88" s="26"/>
      <c r="KHF88" s="26"/>
      <c r="KHJ88" s="26"/>
      <c r="KHN88" s="26"/>
      <c r="KHR88" s="26"/>
      <c r="KHV88" s="26"/>
      <c r="KHZ88" s="26"/>
      <c r="KID88" s="26"/>
      <c r="KIH88" s="26"/>
      <c r="KIL88" s="26"/>
      <c r="KIP88" s="26"/>
      <c r="KIT88" s="26"/>
      <c r="KIX88" s="26"/>
      <c r="KJB88" s="26"/>
      <c r="KJF88" s="26"/>
      <c r="KJJ88" s="26"/>
      <c r="KJN88" s="26"/>
      <c r="KJR88" s="26"/>
      <c r="KJV88" s="26"/>
      <c r="KJZ88" s="26"/>
      <c r="KKD88" s="26"/>
      <c r="KKH88" s="26"/>
      <c r="KKL88" s="26"/>
      <c r="KKP88" s="26"/>
      <c r="KKT88" s="26"/>
      <c r="KKX88" s="26"/>
      <c r="KLB88" s="26"/>
      <c r="KLF88" s="26"/>
      <c r="KLJ88" s="26"/>
      <c r="KLN88" s="26"/>
      <c r="KLR88" s="26"/>
      <c r="KLV88" s="26"/>
      <c r="KLZ88" s="26"/>
      <c r="KMD88" s="26"/>
      <c r="KMH88" s="26"/>
      <c r="KML88" s="26"/>
      <c r="KMP88" s="26"/>
      <c r="KMT88" s="26"/>
      <c r="KMX88" s="26"/>
      <c r="KNB88" s="26"/>
      <c r="KNF88" s="26"/>
      <c r="KNJ88" s="26"/>
      <c r="KNN88" s="26"/>
      <c r="KNR88" s="26"/>
      <c r="KNV88" s="26"/>
      <c r="KNZ88" s="26"/>
      <c r="KOD88" s="26"/>
      <c r="KOH88" s="26"/>
      <c r="KOL88" s="26"/>
      <c r="KOP88" s="26"/>
      <c r="KOT88" s="26"/>
      <c r="KOX88" s="26"/>
      <c r="KPB88" s="26"/>
      <c r="KPF88" s="26"/>
      <c r="KPJ88" s="26"/>
      <c r="KPN88" s="26"/>
      <c r="KPR88" s="26"/>
      <c r="KPV88" s="26"/>
      <c r="KPZ88" s="26"/>
      <c r="KQD88" s="26"/>
      <c r="KQH88" s="26"/>
      <c r="KQL88" s="26"/>
      <c r="KQP88" s="26"/>
      <c r="KQT88" s="26"/>
      <c r="KQX88" s="26"/>
      <c r="KRB88" s="26"/>
      <c r="KRF88" s="26"/>
      <c r="KRJ88" s="26"/>
      <c r="KRN88" s="26"/>
      <c r="KRR88" s="26"/>
      <c r="KRV88" s="26"/>
      <c r="KRZ88" s="26"/>
      <c r="KSD88" s="26"/>
      <c r="KSH88" s="26"/>
      <c r="KSL88" s="26"/>
      <c r="KSP88" s="26"/>
      <c r="KST88" s="26"/>
      <c r="KSX88" s="26"/>
      <c r="KTB88" s="26"/>
      <c r="KTF88" s="26"/>
      <c r="KTJ88" s="26"/>
      <c r="KTN88" s="26"/>
      <c r="KTR88" s="26"/>
      <c r="KTV88" s="26"/>
      <c r="KTZ88" s="26"/>
      <c r="KUD88" s="26"/>
      <c r="KUH88" s="26"/>
      <c r="KUL88" s="26"/>
      <c r="KUP88" s="26"/>
      <c r="KUT88" s="26"/>
      <c r="KUX88" s="26"/>
      <c r="KVB88" s="26"/>
      <c r="KVF88" s="26"/>
      <c r="KVJ88" s="26"/>
      <c r="KVN88" s="26"/>
      <c r="KVR88" s="26"/>
      <c r="KVV88" s="26"/>
      <c r="KVZ88" s="26"/>
      <c r="KWD88" s="26"/>
      <c r="KWH88" s="26"/>
      <c r="KWL88" s="26"/>
      <c r="KWP88" s="26"/>
      <c r="KWT88" s="26"/>
      <c r="KWX88" s="26"/>
      <c r="KXB88" s="26"/>
      <c r="KXF88" s="26"/>
      <c r="KXJ88" s="26"/>
      <c r="KXN88" s="26"/>
      <c r="KXR88" s="26"/>
      <c r="KXV88" s="26"/>
      <c r="KXZ88" s="26"/>
      <c r="KYD88" s="26"/>
      <c r="KYH88" s="26"/>
      <c r="KYL88" s="26"/>
      <c r="KYP88" s="26"/>
      <c r="KYT88" s="26"/>
      <c r="KYX88" s="26"/>
      <c r="KZB88" s="26"/>
      <c r="KZF88" s="26"/>
      <c r="KZJ88" s="26"/>
      <c r="KZN88" s="26"/>
      <c r="KZR88" s="26"/>
      <c r="KZV88" s="26"/>
      <c r="KZZ88" s="26"/>
      <c r="LAD88" s="26"/>
      <c r="LAH88" s="26"/>
      <c r="LAL88" s="26"/>
      <c r="LAP88" s="26"/>
      <c r="LAT88" s="26"/>
      <c r="LAX88" s="26"/>
      <c r="LBB88" s="26"/>
      <c r="LBF88" s="26"/>
      <c r="LBJ88" s="26"/>
      <c r="LBN88" s="26"/>
      <c r="LBR88" s="26"/>
      <c r="LBV88" s="26"/>
      <c r="LBZ88" s="26"/>
      <c r="LCD88" s="26"/>
      <c r="LCH88" s="26"/>
      <c r="LCL88" s="26"/>
      <c r="LCP88" s="26"/>
      <c r="LCT88" s="26"/>
      <c r="LCX88" s="26"/>
      <c r="LDB88" s="26"/>
      <c r="LDF88" s="26"/>
      <c r="LDJ88" s="26"/>
      <c r="LDN88" s="26"/>
      <c r="LDR88" s="26"/>
      <c r="LDV88" s="26"/>
      <c r="LDZ88" s="26"/>
      <c r="LED88" s="26"/>
      <c r="LEH88" s="26"/>
      <c r="LEL88" s="26"/>
      <c r="LEP88" s="26"/>
      <c r="LET88" s="26"/>
      <c r="LEX88" s="26"/>
      <c r="LFB88" s="26"/>
      <c r="LFF88" s="26"/>
      <c r="LFJ88" s="26"/>
      <c r="LFN88" s="26"/>
      <c r="LFR88" s="26"/>
      <c r="LFV88" s="26"/>
      <c r="LFZ88" s="26"/>
      <c r="LGD88" s="26"/>
      <c r="LGH88" s="26"/>
      <c r="LGL88" s="26"/>
      <c r="LGP88" s="26"/>
      <c r="LGT88" s="26"/>
      <c r="LGX88" s="26"/>
      <c r="LHB88" s="26"/>
      <c r="LHF88" s="26"/>
      <c r="LHJ88" s="26"/>
      <c r="LHN88" s="26"/>
      <c r="LHR88" s="26"/>
      <c r="LHV88" s="26"/>
      <c r="LHZ88" s="26"/>
      <c r="LID88" s="26"/>
      <c r="LIH88" s="26"/>
      <c r="LIL88" s="26"/>
      <c r="LIP88" s="26"/>
      <c r="LIT88" s="26"/>
      <c r="LIX88" s="26"/>
      <c r="LJB88" s="26"/>
      <c r="LJF88" s="26"/>
      <c r="LJJ88" s="26"/>
      <c r="LJN88" s="26"/>
      <c r="LJR88" s="26"/>
      <c r="LJV88" s="26"/>
      <c r="LJZ88" s="26"/>
      <c r="LKD88" s="26"/>
      <c r="LKH88" s="26"/>
      <c r="LKL88" s="26"/>
      <c r="LKP88" s="26"/>
      <c r="LKT88" s="26"/>
      <c r="LKX88" s="26"/>
      <c r="LLB88" s="26"/>
      <c r="LLF88" s="26"/>
      <c r="LLJ88" s="26"/>
      <c r="LLN88" s="26"/>
      <c r="LLR88" s="26"/>
      <c r="LLV88" s="26"/>
      <c r="LLZ88" s="26"/>
      <c r="LMD88" s="26"/>
      <c r="LMH88" s="26"/>
      <c r="LML88" s="26"/>
      <c r="LMP88" s="26"/>
      <c r="LMT88" s="26"/>
      <c r="LMX88" s="26"/>
      <c r="LNB88" s="26"/>
      <c r="LNF88" s="26"/>
      <c r="LNJ88" s="26"/>
      <c r="LNN88" s="26"/>
      <c r="LNR88" s="26"/>
      <c r="LNV88" s="26"/>
      <c r="LNZ88" s="26"/>
      <c r="LOD88" s="26"/>
      <c r="LOH88" s="26"/>
      <c r="LOL88" s="26"/>
      <c r="LOP88" s="26"/>
      <c r="LOT88" s="26"/>
      <c r="LOX88" s="26"/>
      <c r="LPB88" s="26"/>
      <c r="LPF88" s="26"/>
      <c r="LPJ88" s="26"/>
      <c r="LPN88" s="26"/>
      <c r="LPR88" s="26"/>
      <c r="LPV88" s="26"/>
      <c r="LPZ88" s="26"/>
      <c r="LQD88" s="26"/>
      <c r="LQH88" s="26"/>
      <c r="LQL88" s="26"/>
      <c r="LQP88" s="26"/>
      <c r="LQT88" s="26"/>
      <c r="LQX88" s="26"/>
      <c r="LRB88" s="26"/>
      <c r="LRF88" s="26"/>
      <c r="LRJ88" s="26"/>
      <c r="LRN88" s="26"/>
      <c r="LRR88" s="26"/>
      <c r="LRV88" s="26"/>
      <c r="LRZ88" s="26"/>
      <c r="LSD88" s="26"/>
      <c r="LSH88" s="26"/>
      <c r="LSL88" s="26"/>
      <c r="LSP88" s="26"/>
      <c r="LST88" s="26"/>
      <c r="LSX88" s="26"/>
      <c r="LTB88" s="26"/>
      <c r="LTF88" s="26"/>
      <c r="LTJ88" s="26"/>
      <c r="LTN88" s="26"/>
      <c r="LTR88" s="26"/>
      <c r="LTV88" s="26"/>
      <c r="LTZ88" s="26"/>
      <c r="LUD88" s="26"/>
      <c r="LUH88" s="26"/>
      <c r="LUL88" s="26"/>
      <c r="LUP88" s="26"/>
      <c r="LUT88" s="26"/>
      <c r="LUX88" s="26"/>
      <c r="LVB88" s="26"/>
      <c r="LVF88" s="26"/>
      <c r="LVJ88" s="26"/>
      <c r="LVN88" s="26"/>
      <c r="LVR88" s="26"/>
      <c r="LVV88" s="26"/>
      <c r="LVZ88" s="26"/>
      <c r="LWD88" s="26"/>
      <c r="LWH88" s="26"/>
      <c r="LWL88" s="26"/>
      <c r="LWP88" s="26"/>
      <c r="LWT88" s="26"/>
      <c r="LWX88" s="26"/>
      <c r="LXB88" s="26"/>
      <c r="LXF88" s="26"/>
      <c r="LXJ88" s="26"/>
      <c r="LXN88" s="26"/>
      <c r="LXR88" s="26"/>
      <c r="LXV88" s="26"/>
      <c r="LXZ88" s="26"/>
      <c r="LYD88" s="26"/>
      <c r="LYH88" s="26"/>
      <c r="LYL88" s="26"/>
      <c r="LYP88" s="26"/>
      <c r="LYT88" s="26"/>
      <c r="LYX88" s="26"/>
      <c r="LZB88" s="26"/>
      <c r="LZF88" s="26"/>
      <c r="LZJ88" s="26"/>
      <c r="LZN88" s="26"/>
      <c r="LZR88" s="26"/>
      <c r="LZV88" s="26"/>
      <c r="LZZ88" s="26"/>
      <c r="MAD88" s="26"/>
      <c r="MAH88" s="26"/>
      <c r="MAL88" s="26"/>
      <c r="MAP88" s="26"/>
      <c r="MAT88" s="26"/>
      <c r="MAX88" s="26"/>
      <c r="MBB88" s="26"/>
      <c r="MBF88" s="26"/>
      <c r="MBJ88" s="26"/>
      <c r="MBN88" s="26"/>
      <c r="MBR88" s="26"/>
      <c r="MBV88" s="26"/>
      <c r="MBZ88" s="26"/>
      <c r="MCD88" s="26"/>
      <c r="MCH88" s="26"/>
      <c r="MCL88" s="26"/>
      <c r="MCP88" s="26"/>
      <c r="MCT88" s="26"/>
      <c r="MCX88" s="26"/>
      <c r="MDB88" s="26"/>
      <c r="MDF88" s="26"/>
      <c r="MDJ88" s="26"/>
      <c r="MDN88" s="26"/>
      <c r="MDR88" s="26"/>
      <c r="MDV88" s="26"/>
      <c r="MDZ88" s="26"/>
      <c r="MED88" s="26"/>
      <c r="MEH88" s="26"/>
      <c r="MEL88" s="26"/>
      <c r="MEP88" s="26"/>
      <c r="MET88" s="26"/>
      <c r="MEX88" s="26"/>
      <c r="MFB88" s="26"/>
      <c r="MFF88" s="26"/>
      <c r="MFJ88" s="26"/>
      <c r="MFN88" s="26"/>
      <c r="MFR88" s="26"/>
      <c r="MFV88" s="26"/>
      <c r="MFZ88" s="26"/>
      <c r="MGD88" s="26"/>
      <c r="MGH88" s="26"/>
      <c r="MGL88" s="26"/>
      <c r="MGP88" s="26"/>
      <c r="MGT88" s="26"/>
      <c r="MGX88" s="26"/>
      <c r="MHB88" s="26"/>
      <c r="MHF88" s="26"/>
      <c r="MHJ88" s="26"/>
      <c r="MHN88" s="26"/>
      <c r="MHR88" s="26"/>
      <c r="MHV88" s="26"/>
      <c r="MHZ88" s="26"/>
      <c r="MID88" s="26"/>
      <c r="MIH88" s="26"/>
      <c r="MIL88" s="26"/>
      <c r="MIP88" s="26"/>
      <c r="MIT88" s="26"/>
      <c r="MIX88" s="26"/>
      <c r="MJB88" s="26"/>
      <c r="MJF88" s="26"/>
      <c r="MJJ88" s="26"/>
      <c r="MJN88" s="26"/>
      <c r="MJR88" s="26"/>
      <c r="MJV88" s="26"/>
      <c r="MJZ88" s="26"/>
      <c r="MKD88" s="26"/>
      <c r="MKH88" s="26"/>
      <c r="MKL88" s="26"/>
      <c r="MKP88" s="26"/>
      <c r="MKT88" s="26"/>
      <c r="MKX88" s="26"/>
      <c r="MLB88" s="26"/>
      <c r="MLF88" s="26"/>
      <c r="MLJ88" s="26"/>
      <c r="MLN88" s="26"/>
      <c r="MLR88" s="26"/>
      <c r="MLV88" s="26"/>
      <c r="MLZ88" s="26"/>
      <c r="MMD88" s="26"/>
      <c r="MMH88" s="26"/>
      <c r="MML88" s="26"/>
      <c r="MMP88" s="26"/>
      <c r="MMT88" s="26"/>
      <c r="MMX88" s="26"/>
      <c r="MNB88" s="26"/>
      <c r="MNF88" s="26"/>
      <c r="MNJ88" s="26"/>
      <c r="MNN88" s="26"/>
      <c r="MNR88" s="26"/>
      <c r="MNV88" s="26"/>
      <c r="MNZ88" s="26"/>
      <c r="MOD88" s="26"/>
      <c r="MOH88" s="26"/>
      <c r="MOL88" s="26"/>
      <c r="MOP88" s="26"/>
      <c r="MOT88" s="26"/>
      <c r="MOX88" s="26"/>
      <c r="MPB88" s="26"/>
      <c r="MPF88" s="26"/>
      <c r="MPJ88" s="26"/>
      <c r="MPN88" s="26"/>
      <c r="MPR88" s="26"/>
      <c r="MPV88" s="26"/>
      <c r="MPZ88" s="26"/>
      <c r="MQD88" s="26"/>
      <c r="MQH88" s="26"/>
      <c r="MQL88" s="26"/>
      <c r="MQP88" s="26"/>
      <c r="MQT88" s="26"/>
      <c r="MQX88" s="26"/>
      <c r="MRB88" s="26"/>
      <c r="MRF88" s="26"/>
      <c r="MRJ88" s="26"/>
      <c r="MRN88" s="26"/>
      <c r="MRR88" s="26"/>
      <c r="MRV88" s="26"/>
      <c r="MRZ88" s="26"/>
      <c r="MSD88" s="26"/>
      <c r="MSH88" s="26"/>
      <c r="MSL88" s="26"/>
      <c r="MSP88" s="26"/>
      <c r="MST88" s="26"/>
      <c r="MSX88" s="26"/>
      <c r="MTB88" s="26"/>
      <c r="MTF88" s="26"/>
      <c r="MTJ88" s="26"/>
      <c r="MTN88" s="26"/>
      <c r="MTR88" s="26"/>
      <c r="MTV88" s="26"/>
      <c r="MTZ88" s="26"/>
      <c r="MUD88" s="26"/>
      <c r="MUH88" s="26"/>
      <c r="MUL88" s="26"/>
      <c r="MUP88" s="26"/>
      <c r="MUT88" s="26"/>
      <c r="MUX88" s="26"/>
      <c r="MVB88" s="26"/>
      <c r="MVF88" s="26"/>
      <c r="MVJ88" s="26"/>
      <c r="MVN88" s="26"/>
      <c r="MVR88" s="26"/>
      <c r="MVV88" s="26"/>
      <c r="MVZ88" s="26"/>
      <c r="MWD88" s="26"/>
      <c r="MWH88" s="26"/>
      <c r="MWL88" s="26"/>
      <c r="MWP88" s="26"/>
      <c r="MWT88" s="26"/>
      <c r="MWX88" s="26"/>
      <c r="MXB88" s="26"/>
      <c r="MXF88" s="26"/>
      <c r="MXJ88" s="26"/>
      <c r="MXN88" s="26"/>
      <c r="MXR88" s="26"/>
      <c r="MXV88" s="26"/>
      <c r="MXZ88" s="26"/>
      <c r="MYD88" s="26"/>
      <c r="MYH88" s="26"/>
      <c r="MYL88" s="26"/>
      <c r="MYP88" s="26"/>
      <c r="MYT88" s="26"/>
      <c r="MYX88" s="26"/>
      <c r="MZB88" s="26"/>
      <c r="MZF88" s="26"/>
      <c r="MZJ88" s="26"/>
      <c r="MZN88" s="26"/>
      <c r="MZR88" s="26"/>
      <c r="MZV88" s="26"/>
      <c r="MZZ88" s="26"/>
      <c r="NAD88" s="26"/>
      <c r="NAH88" s="26"/>
      <c r="NAL88" s="26"/>
      <c r="NAP88" s="26"/>
      <c r="NAT88" s="26"/>
      <c r="NAX88" s="26"/>
      <c r="NBB88" s="26"/>
      <c r="NBF88" s="26"/>
      <c r="NBJ88" s="26"/>
      <c r="NBN88" s="26"/>
      <c r="NBR88" s="26"/>
      <c r="NBV88" s="26"/>
      <c r="NBZ88" s="26"/>
      <c r="NCD88" s="26"/>
      <c r="NCH88" s="26"/>
      <c r="NCL88" s="26"/>
      <c r="NCP88" s="26"/>
      <c r="NCT88" s="26"/>
      <c r="NCX88" s="26"/>
      <c r="NDB88" s="26"/>
      <c r="NDF88" s="26"/>
      <c r="NDJ88" s="26"/>
      <c r="NDN88" s="26"/>
      <c r="NDR88" s="26"/>
      <c r="NDV88" s="26"/>
      <c r="NDZ88" s="26"/>
      <c r="NED88" s="26"/>
      <c r="NEH88" s="26"/>
      <c r="NEL88" s="26"/>
      <c r="NEP88" s="26"/>
      <c r="NET88" s="26"/>
      <c r="NEX88" s="26"/>
      <c r="NFB88" s="26"/>
      <c r="NFF88" s="26"/>
      <c r="NFJ88" s="26"/>
      <c r="NFN88" s="26"/>
      <c r="NFR88" s="26"/>
      <c r="NFV88" s="26"/>
      <c r="NFZ88" s="26"/>
      <c r="NGD88" s="26"/>
      <c r="NGH88" s="26"/>
      <c r="NGL88" s="26"/>
      <c r="NGP88" s="26"/>
      <c r="NGT88" s="26"/>
      <c r="NGX88" s="26"/>
      <c r="NHB88" s="26"/>
      <c r="NHF88" s="26"/>
      <c r="NHJ88" s="26"/>
      <c r="NHN88" s="26"/>
      <c r="NHR88" s="26"/>
      <c r="NHV88" s="26"/>
      <c r="NHZ88" s="26"/>
      <c r="NID88" s="26"/>
      <c r="NIH88" s="26"/>
      <c r="NIL88" s="26"/>
      <c r="NIP88" s="26"/>
      <c r="NIT88" s="26"/>
      <c r="NIX88" s="26"/>
      <c r="NJB88" s="26"/>
      <c r="NJF88" s="26"/>
      <c r="NJJ88" s="26"/>
      <c r="NJN88" s="26"/>
      <c r="NJR88" s="26"/>
      <c r="NJV88" s="26"/>
      <c r="NJZ88" s="26"/>
      <c r="NKD88" s="26"/>
      <c r="NKH88" s="26"/>
      <c r="NKL88" s="26"/>
      <c r="NKP88" s="26"/>
      <c r="NKT88" s="26"/>
      <c r="NKX88" s="26"/>
      <c r="NLB88" s="26"/>
      <c r="NLF88" s="26"/>
      <c r="NLJ88" s="26"/>
      <c r="NLN88" s="26"/>
      <c r="NLR88" s="26"/>
      <c r="NLV88" s="26"/>
      <c r="NLZ88" s="26"/>
      <c r="NMD88" s="26"/>
      <c r="NMH88" s="26"/>
      <c r="NML88" s="26"/>
      <c r="NMP88" s="26"/>
      <c r="NMT88" s="26"/>
      <c r="NMX88" s="26"/>
      <c r="NNB88" s="26"/>
      <c r="NNF88" s="26"/>
      <c r="NNJ88" s="26"/>
      <c r="NNN88" s="26"/>
      <c r="NNR88" s="26"/>
      <c r="NNV88" s="26"/>
      <c r="NNZ88" s="26"/>
      <c r="NOD88" s="26"/>
      <c r="NOH88" s="26"/>
      <c r="NOL88" s="26"/>
      <c r="NOP88" s="26"/>
      <c r="NOT88" s="26"/>
      <c r="NOX88" s="26"/>
      <c r="NPB88" s="26"/>
      <c r="NPF88" s="26"/>
      <c r="NPJ88" s="26"/>
      <c r="NPN88" s="26"/>
      <c r="NPR88" s="26"/>
      <c r="NPV88" s="26"/>
      <c r="NPZ88" s="26"/>
      <c r="NQD88" s="26"/>
      <c r="NQH88" s="26"/>
      <c r="NQL88" s="26"/>
      <c r="NQP88" s="26"/>
      <c r="NQT88" s="26"/>
      <c r="NQX88" s="26"/>
      <c r="NRB88" s="26"/>
      <c r="NRF88" s="26"/>
      <c r="NRJ88" s="26"/>
      <c r="NRN88" s="26"/>
      <c r="NRR88" s="26"/>
      <c r="NRV88" s="26"/>
      <c r="NRZ88" s="26"/>
      <c r="NSD88" s="26"/>
      <c r="NSH88" s="26"/>
      <c r="NSL88" s="26"/>
      <c r="NSP88" s="26"/>
      <c r="NST88" s="26"/>
      <c r="NSX88" s="26"/>
      <c r="NTB88" s="26"/>
      <c r="NTF88" s="26"/>
      <c r="NTJ88" s="26"/>
      <c r="NTN88" s="26"/>
      <c r="NTR88" s="26"/>
      <c r="NTV88" s="26"/>
      <c r="NTZ88" s="26"/>
      <c r="NUD88" s="26"/>
      <c r="NUH88" s="26"/>
      <c r="NUL88" s="26"/>
      <c r="NUP88" s="26"/>
      <c r="NUT88" s="26"/>
      <c r="NUX88" s="26"/>
      <c r="NVB88" s="26"/>
      <c r="NVF88" s="26"/>
      <c r="NVJ88" s="26"/>
      <c r="NVN88" s="26"/>
      <c r="NVR88" s="26"/>
      <c r="NVV88" s="26"/>
      <c r="NVZ88" s="26"/>
      <c r="NWD88" s="26"/>
      <c r="NWH88" s="26"/>
      <c r="NWL88" s="26"/>
      <c r="NWP88" s="26"/>
      <c r="NWT88" s="26"/>
      <c r="NWX88" s="26"/>
      <c r="NXB88" s="26"/>
      <c r="NXF88" s="26"/>
      <c r="NXJ88" s="26"/>
      <c r="NXN88" s="26"/>
      <c r="NXR88" s="26"/>
      <c r="NXV88" s="26"/>
      <c r="NXZ88" s="26"/>
      <c r="NYD88" s="26"/>
      <c r="NYH88" s="26"/>
      <c r="NYL88" s="26"/>
      <c r="NYP88" s="26"/>
      <c r="NYT88" s="26"/>
      <c r="NYX88" s="26"/>
      <c r="NZB88" s="26"/>
      <c r="NZF88" s="26"/>
      <c r="NZJ88" s="26"/>
      <c r="NZN88" s="26"/>
      <c r="NZR88" s="26"/>
      <c r="NZV88" s="26"/>
      <c r="NZZ88" s="26"/>
      <c r="OAD88" s="26"/>
      <c r="OAH88" s="26"/>
      <c r="OAL88" s="26"/>
      <c r="OAP88" s="26"/>
      <c r="OAT88" s="26"/>
      <c r="OAX88" s="26"/>
      <c r="OBB88" s="26"/>
      <c r="OBF88" s="26"/>
      <c r="OBJ88" s="26"/>
      <c r="OBN88" s="26"/>
      <c r="OBR88" s="26"/>
      <c r="OBV88" s="26"/>
      <c r="OBZ88" s="26"/>
      <c r="OCD88" s="26"/>
      <c r="OCH88" s="26"/>
      <c r="OCL88" s="26"/>
      <c r="OCP88" s="26"/>
      <c r="OCT88" s="26"/>
      <c r="OCX88" s="26"/>
      <c r="ODB88" s="26"/>
      <c r="ODF88" s="26"/>
      <c r="ODJ88" s="26"/>
      <c r="ODN88" s="26"/>
      <c r="ODR88" s="26"/>
      <c r="ODV88" s="26"/>
      <c r="ODZ88" s="26"/>
      <c r="OED88" s="26"/>
      <c r="OEH88" s="26"/>
      <c r="OEL88" s="26"/>
      <c r="OEP88" s="26"/>
      <c r="OET88" s="26"/>
      <c r="OEX88" s="26"/>
      <c r="OFB88" s="26"/>
      <c r="OFF88" s="26"/>
      <c r="OFJ88" s="26"/>
      <c r="OFN88" s="26"/>
      <c r="OFR88" s="26"/>
      <c r="OFV88" s="26"/>
      <c r="OFZ88" s="26"/>
      <c r="OGD88" s="26"/>
      <c r="OGH88" s="26"/>
      <c r="OGL88" s="26"/>
      <c r="OGP88" s="26"/>
      <c r="OGT88" s="26"/>
      <c r="OGX88" s="26"/>
      <c r="OHB88" s="26"/>
      <c r="OHF88" s="26"/>
      <c r="OHJ88" s="26"/>
      <c r="OHN88" s="26"/>
      <c r="OHR88" s="26"/>
      <c r="OHV88" s="26"/>
      <c r="OHZ88" s="26"/>
      <c r="OID88" s="26"/>
      <c r="OIH88" s="26"/>
      <c r="OIL88" s="26"/>
      <c r="OIP88" s="26"/>
      <c r="OIT88" s="26"/>
      <c r="OIX88" s="26"/>
      <c r="OJB88" s="26"/>
      <c r="OJF88" s="26"/>
      <c r="OJJ88" s="26"/>
      <c r="OJN88" s="26"/>
      <c r="OJR88" s="26"/>
      <c r="OJV88" s="26"/>
      <c r="OJZ88" s="26"/>
      <c r="OKD88" s="26"/>
      <c r="OKH88" s="26"/>
      <c r="OKL88" s="26"/>
      <c r="OKP88" s="26"/>
      <c r="OKT88" s="26"/>
      <c r="OKX88" s="26"/>
      <c r="OLB88" s="26"/>
      <c r="OLF88" s="26"/>
      <c r="OLJ88" s="26"/>
      <c r="OLN88" s="26"/>
      <c r="OLR88" s="26"/>
      <c r="OLV88" s="26"/>
      <c r="OLZ88" s="26"/>
      <c r="OMD88" s="26"/>
      <c r="OMH88" s="26"/>
      <c r="OML88" s="26"/>
      <c r="OMP88" s="26"/>
      <c r="OMT88" s="26"/>
      <c r="OMX88" s="26"/>
      <c r="ONB88" s="26"/>
      <c r="ONF88" s="26"/>
      <c r="ONJ88" s="26"/>
      <c r="ONN88" s="26"/>
      <c r="ONR88" s="26"/>
      <c r="ONV88" s="26"/>
      <c r="ONZ88" s="26"/>
      <c r="OOD88" s="26"/>
      <c r="OOH88" s="26"/>
      <c r="OOL88" s="26"/>
      <c r="OOP88" s="26"/>
      <c r="OOT88" s="26"/>
      <c r="OOX88" s="26"/>
      <c r="OPB88" s="26"/>
      <c r="OPF88" s="26"/>
      <c r="OPJ88" s="26"/>
      <c r="OPN88" s="26"/>
      <c r="OPR88" s="26"/>
      <c r="OPV88" s="26"/>
      <c r="OPZ88" s="26"/>
      <c r="OQD88" s="26"/>
      <c r="OQH88" s="26"/>
      <c r="OQL88" s="26"/>
      <c r="OQP88" s="26"/>
      <c r="OQT88" s="26"/>
      <c r="OQX88" s="26"/>
      <c r="ORB88" s="26"/>
      <c r="ORF88" s="26"/>
      <c r="ORJ88" s="26"/>
      <c r="ORN88" s="26"/>
      <c r="ORR88" s="26"/>
      <c r="ORV88" s="26"/>
      <c r="ORZ88" s="26"/>
      <c r="OSD88" s="26"/>
      <c r="OSH88" s="26"/>
      <c r="OSL88" s="26"/>
      <c r="OSP88" s="26"/>
      <c r="OST88" s="26"/>
      <c r="OSX88" s="26"/>
      <c r="OTB88" s="26"/>
      <c r="OTF88" s="26"/>
      <c r="OTJ88" s="26"/>
      <c r="OTN88" s="26"/>
      <c r="OTR88" s="26"/>
      <c r="OTV88" s="26"/>
      <c r="OTZ88" s="26"/>
      <c r="OUD88" s="26"/>
      <c r="OUH88" s="26"/>
      <c r="OUL88" s="26"/>
      <c r="OUP88" s="26"/>
      <c r="OUT88" s="26"/>
      <c r="OUX88" s="26"/>
      <c r="OVB88" s="26"/>
      <c r="OVF88" s="26"/>
      <c r="OVJ88" s="26"/>
      <c r="OVN88" s="26"/>
      <c r="OVR88" s="26"/>
      <c r="OVV88" s="26"/>
      <c r="OVZ88" s="26"/>
      <c r="OWD88" s="26"/>
      <c r="OWH88" s="26"/>
      <c r="OWL88" s="26"/>
      <c r="OWP88" s="26"/>
      <c r="OWT88" s="26"/>
      <c r="OWX88" s="26"/>
      <c r="OXB88" s="26"/>
      <c r="OXF88" s="26"/>
      <c r="OXJ88" s="26"/>
      <c r="OXN88" s="26"/>
      <c r="OXR88" s="26"/>
      <c r="OXV88" s="26"/>
      <c r="OXZ88" s="26"/>
      <c r="OYD88" s="26"/>
      <c r="OYH88" s="26"/>
      <c r="OYL88" s="26"/>
      <c r="OYP88" s="26"/>
      <c r="OYT88" s="26"/>
      <c r="OYX88" s="26"/>
      <c r="OZB88" s="26"/>
      <c r="OZF88" s="26"/>
      <c r="OZJ88" s="26"/>
      <c r="OZN88" s="26"/>
      <c r="OZR88" s="26"/>
      <c r="OZV88" s="26"/>
      <c r="OZZ88" s="26"/>
      <c r="PAD88" s="26"/>
      <c r="PAH88" s="26"/>
      <c r="PAL88" s="26"/>
      <c r="PAP88" s="26"/>
      <c r="PAT88" s="26"/>
      <c r="PAX88" s="26"/>
      <c r="PBB88" s="26"/>
      <c r="PBF88" s="26"/>
      <c r="PBJ88" s="26"/>
      <c r="PBN88" s="26"/>
      <c r="PBR88" s="26"/>
      <c r="PBV88" s="26"/>
      <c r="PBZ88" s="26"/>
      <c r="PCD88" s="26"/>
      <c r="PCH88" s="26"/>
      <c r="PCL88" s="26"/>
      <c r="PCP88" s="26"/>
      <c r="PCT88" s="26"/>
      <c r="PCX88" s="26"/>
      <c r="PDB88" s="26"/>
      <c r="PDF88" s="26"/>
      <c r="PDJ88" s="26"/>
      <c r="PDN88" s="26"/>
      <c r="PDR88" s="26"/>
      <c r="PDV88" s="26"/>
      <c r="PDZ88" s="26"/>
      <c r="PED88" s="26"/>
      <c r="PEH88" s="26"/>
      <c r="PEL88" s="26"/>
      <c r="PEP88" s="26"/>
      <c r="PET88" s="26"/>
      <c r="PEX88" s="26"/>
      <c r="PFB88" s="26"/>
      <c r="PFF88" s="26"/>
      <c r="PFJ88" s="26"/>
      <c r="PFN88" s="26"/>
      <c r="PFR88" s="26"/>
      <c r="PFV88" s="26"/>
      <c r="PFZ88" s="26"/>
      <c r="PGD88" s="26"/>
      <c r="PGH88" s="26"/>
      <c r="PGL88" s="26"/>
      <c r="PGP88" s="26"/>
      <c r="PGT88" s="26"/>
      <c r="PGX88" s="26"/>
      <c r="PHB88" s="26"/>
      <c r="PHF88" s="26"/>
      <c r="PHJ88" s="26"/>
      <c r="PHN88" s="26"/>
      <c r="PHR88" s="26"/>
      <c r="PHV88" s="26"/>
      <c r="PHZ88" s="26"/>
      <c r="PID88" s="26"/>
      <c r="PIH88" s="26"/>
      <c r="PIL88" s="26"/>
      <c r="PIP88" s="26"/>
      <c r="PIT88" s="26"/>
      <c r="PIX88" s="26"/>
      <c r="PJB88" s="26"/>
      <c r="PJF88" s="26"/>
      <c r="PJJ88" s="26"/>
      <c r="PJN88" s="26"/>
      <c r="PJR88" s="26"/>
      <c r="PJV88" s="26"/>
      <c r="PJZ88" s="26"/>
      <c r="PKD88" s="26"/>
      <c r="PKH88" s="26"/>
      <c r="PKL88" s="26"/>
      <c r="PKP88" s="26"/>
      <c r="PKT88" s="26"/>
      <c r="PKX88" s="26"/>
      <c r="PLB88" s="26"/>
      <c r="PLF88" s="26"/>
      <c r="PLJ88" s="26"/>
      <c r="PLN88" s="26"/>
      <c r="PLR88" s="26"/>
      <c r="PLV88" s="26"/>
      <c r="PLZ88" s="26"/>
      <c r="PMD88" s="26"/>
      <c r="PMH88" s="26"/>
      <c r="PML88" s="26"/>
      <c r="PMP88" s="26"/>
      <c r="PMT88" s="26"/>
      <c r="PMX88" s="26"/>
      <c r="PNB88" s="26"/>
      <c r="PNF88" s="26"/>
      <c r="PNJ88" s="26"/>
      <c r="PNN88" s="26"/>
      <c r="PNR88" s="26"/>
      <c r="PNV88" s="26"/>
      <c r="PNZ88" s="26"/>
      <c r="POD88" s="26"/>
      <c r="POH88" s="26"/>
      <c r="POL88" s="26"/>
      <c r="POP88" s="26"/>
      <c r="POT88" s="26"/>
      <c r="POX88" s="26"/>
      <c r="PPB88" s="26"/>
      <c r="PPF88" s="26"/>
      <c r="PPJ88" s="26"/>
      <c r="PPN88" s="26"/>
      <c r="PPR88" s="26"/>
      <c r="PPV88" s="26"/>
      <c r="PPZ88" s="26"/>
      <c r="PQD88" s="26"/>
      <c r="PQH88" s="26"/>
      <c r="PQL88" s="26"/>
      <c r="PQP88" s="26"/>
      <c r="PQT88" s="26"/>
      <c r="PQX88" s="26"/>
      <c r="PRB88" s="26"/>
      <c r="PRF88" s="26"/>
      <c r="PRJ88" s="26"/>
      <c r="PRN88" s="26"/>
      <c r="PRR88" s="26"/>
      <c r="PRV88" s="26"/>
      <c r="PRZ88" s="26"/>
      <c r="PSD88" s="26"/>
      <c r="PSH88" s="26"/>
      <c r="PSL88" s="26"/>
      <c r="PSP88" s="26"/>
      <c r="PST88" s="26"/>
      <c r="PSX88" s="26"/>
      <c r="PTB88" s="26"/>
      <c r="PTF88" s="26"/>
      <c r="PTJ88" s="26"/>
      <c r="PTN88" s="26"/>
      <c r="PTR88" s="26"/>
      <c r="PTV88" s="26"/>
      <c r="PTZ88" s="26"/>
      <c r="PUD88" s="26"/>
      <c r="PUH88" s="26"/>
      <c r="PUL88" s="26"/>
      <c r="PUP88" s="26"/>
      <c r="PUT88" s="26"/>
      <c r="PUX88" s="26"/>
      <c r="PVB88" s="26"/>
      <c r="PVF88" s="26"/>
      <c r="PVJ88" s="26"/>
      <c r="PVN88" s="26"/>
      <c r="PVR88" s="26"/>
      <c r="PVV88" s="26"/>
      <c r="PVZ88" s="26"/>
      <c r="PWD88" s="26"/>
      <c r="PWH88" s="26"/>
      <c r="PWL88" s="26"/>
      <c r="PWP88" s="26"/>
      <c r="PWT88" s="26"/>
      <c r="PWX88" s="26"/>
      <c r="PXB88" s="26"/>
      <c r="PXF88" s="26"/>
      <c r="PXJ88" s="26"/>
      <c r="PXN88" s="26"/>
      <c r="PXR88" s="26"/>
      <c r="PXV88" s="26"/>
      <c r="PXZ88" s="26"/>
      <c r="PYD88" s="26"/>
      <c r="PYH88" s="26"/>
      <c r="PYL88" s="26"/>
      <c r="PYP88" s="26"/>
      <c r="PYT88" s="26"/>
      <c r="PYX88" s="26"/>
      <c r="PZB88" s="26"/>
      <c r="PZF88" s="26"/>
      <c r="PZJ88" s="26"/>
      <c r="PZN88" s="26"/>
      <c r="PZR88" s="26"/>
      <c r="PZV88" s="26"/>
      <c r="PZZ88" s="26"/>
      <c r="QAD88" s="26"/>
      <c r="QAH88" s="26"/>
      <c r="QAL88" s="26"/>
      <c r="QAP88" s="26"/>
      <c r="QAT88" s="26"/>
      <c r="QAX88" s="26"/>
      <c r="QBB88" s="26"/>
      <c r="QBF88" s="26"/>
      <c r="QBJ88" s="26"/>
      <c r="QBN88" s="26"/>
      <c r="QBR88" s="26"/>
      <c r="QBV88" s="26"/>
      <c r="QBZ88" s="26"/>
      <c r="QCD88" s="26"/>
      <c r="QCH88" s="26"/>
      <c r="QCL88" s="26"/>
      <c r="QCP88" s="26"/>
      <c r="QCT88" s="26"/>
      <c r="QCX88" s="26"/>
      <c r="QDB88" s="26"/>
      <c r="QDF88" s="26"/>
      <c r="QDJ88" s="26"/>
      <c r="QDN88" s="26"/>
      <c r="QDR88" s="26"/>
      <c r="QDV88" s="26"/>
      <c r="QDZ88" s="26"/>
      <c r="QED88" s="26"/>
      <c r="QEH88" s="26"/>
      <c r="QEL88" s="26"/>
      <c r="QEP88" s="26"/>
      <c r="QET88" s="26"/>
      <c r="QEX88" s="26"/>
      <c r="QFB88" s="26"/>
      <c r="QFF88" s="26"/>
      <c r="QFJ88" s="26"/>
      <c r="QFN88" s="26"/>
      <c r="QFR88" s="26"/>
      <c r="QFV88" s="26"/>
      <c r="QFZ88" s="26"/>
      <c r="QGD88" s="26"/>
      <c r="QGH88" s="26"/>
      <c r="QGL88" s="26"/>
      <c r="QGP88" s="26"/>
      <c r="QGT88" s="26"/>
      <c r="QGX88" s="26"/>
      <c r="QHB88" s="26"/>
      <c r="QHF88" s="26"/>
      <c r="QHJ88" s="26"/>
      <c r="QHN88" s="26"/>
      <c r="QHR88" s="26"/>
      <c r="QHV88" s="26"/>
      <c r="QHZ88" s="26"/>
      <c r="QID88" s="26"/>
      <c r="QIH88" s="26"/>
      <c r="QIL88" s="26"/>
      <c r="QIP88" s="26"/>
      <c r="QIT88" s="26"/>
      <c r="QIX88" s="26"/>
      <c r="QJB88" s="26"/>
      <c r="QJF88" s="26"/>
      <c r="QJJ88" s="26"/>
      <c r="QJN88" s="26"/>
      <c r="QJR88" s="26"/>
      <c r="QJV88" s="26"/>
      <c r="QJZ88" s="26"/>
      <c r="QKD88" s="26"/>
      <c r="QKH88" s="26"/>
      <c r="QKL88" s="26"/>
      <c r="QKP88" s="26"/>
      <c r="QKT88" s="26"/>
      <c r="QKX88" s="26"/>
      <c r="QLB88" s="26"/>
      <c r="QLF88" s="26"/>
      <c r="QLJ88" s="26"/>
      <c r="QLN88" s="26"/>
      <c r="QLR88" s="26"/>
      <c r="QLV88" s="26"/>
      <c r="QLZ88" s="26"/>
      <c r="QMD88" s="26"/>
      <c r="QMH88" s="26"/>
      <c r="QML88" s="26"/>
      <c r="QMP88" s="26"/>
      <c r="QMT88" s="26"/>
      <c r="QMX88" s="26"/>
      <c r="QNB88" s="26"/>
      <c r="QNF88" s="26"/>
      <c r="QNJ88" s="26"/>
      <c r="QNN88" s="26"/>
      <c r="QNR88" s="26"/>
      <c r="QNV88" s="26"/>
      <c r="QNZ88" s="26"/>
      <c r="QOD88" s="26"/>
      <c r="QOH88" s="26"/>
      <c r="QOL88" s="26"/>
      <c r="QOP88" s="26"/>
      <c r="QOT88" s="26"/>
      <c r="QOX88" s="26"/>
      <c r="QPB88" s="26"/>
      <c r="QPF88" s="26"/>
      <c r="QPJ88" s="26"/>
      <c r="QPN88" s="26"/>
      <c r="QPR88" s="26"/>
      <c r="QPV88" s="26"/>
      <c r="QPZ88" s="26"/>
      <c r="QQD88" s="26"/>
      <c r="QQH88" s="26"/>
      <c r="QQL88" s="26"/>
      <c r="QQP88" s="26"/>
      <c r="QQT88" s="26"/>
      <c r="QQX88" s="26"/>
      <c r="QRB88" s="26"/>
      <c r="QRF88" s="26"/>
      <c r="QRJ88" s="26"/>
      <c r="QRN88" s="26"/>
      <c r="QRR88" s="26"/>
      <c r="QRV88" s="26"/>
      <c r="QRZ88" s="26"/>
      <c r="QSD88" s="26"/>
      <c r="QSH88" s="26"/>
      <c r="QSL88" s="26"/>
      <c r="QSP88" s="26"/>
      <c r="QST88" s="26"/>
      <c r="QSX88" s="26"/>
      <c r="QTB88" s="26"/>
      <c r="QTF88" s="26"/>
      <c r="QTJ88" s="26"/>
      <c r="QTN88" s="26"/>
      <c r="QTR88" s="26"/>
      <c r="QTV88" s="26"/>
      <c r="QTZ88" s="26"/>
      <c r="QUD88" s="26"/>
      <c r="QUH88" s="26"/>
      <c r="QUL88" s="26"/>
      <c r="QUP88" s="26"/>
      <c r="QUT88" s="26"/>
      <c r="QUX88" s="26"/>
      <c r="QVB88" s="26"/>
      <c r="QVF88" s="26"/>
      <c r="QVJ88" s="26"/>
      <c r="QVN88" s="26"/>
      <c r="QVR88" s="26"/>
      <c r="QVV88" s="26"/>
      <c r="QVZ88" s="26"/>
      <c r="QWD88" s="26"/>
      <c r="QWH88" s="26"/>
      <c r="QWL88" s="26"/>
      <c r="QWP88" s="26"/>
      <c r="QWT88" s="26"/>
      <c r="QWX88" s="26"/>
      <c r="QXB88" s="26"/>
      <c r="QXF88" s="26"/>
      <c r="QXJ88" s="26"/>
      <c r="QXN88" s="26"/>
      <c r="QXR88" s="26"/>
      <c r="QXV88" s="26"/>
      <c r="QXZ88" s="26"/>
      <c r="QYD88" s="26"/>
      <c r="QYH88" s="26"/>
      <c r="QYL88" s="26"/>
      <c r="QYP88" s="26"/>
      <c r="QYT88" s="26"/>
      <c r="QYX88" s="26"/>
      <c r="QZB88" s="26"/>
      <c r="QZF88" s="26"/>
      <c r="QZJ88" s="26"/>
      <c r="QZN88" s="26"/>
      <c r="QZR88" s="26"/>
      <c r="QZV88" s="26"/>
      <c r="QZZ88" s="26"/>
      <c r="RAD88" s="26"/>
      <c r="RAH88" s="26"/>
      <c r="RAL88" s="26"/>
      <c r="RAP88" s="26"/>
      <c r="RAT88" s="26"/>
      <c r="RAX88" s="26"/>
      <c r="RBB88" s="26"/>
      <c r="RBF88" s="26"/>
      <c r="RBJ88" s="26"/>
      <c r="RBN88" s="26"/>
      <c r="RBR88" s="26"/>
      <c r="RBV88" s="26"/>
      <c r="RBZ88" s="26"/>
      <c r="RCD88" s="26"/>
      <c r="RCH88" s="26"/>
      <c r="RCL88" s="26"/>
      <c r="RCP88" s="26"/>
      <c r="RCT88" s="26"/>
      <c r="RCX88" s="26"/>
      <c r="RDB88" s="26"/>
      <c r="RDF88" s="26"/>
      <c r="RDJ88" s="26"/>
      <c r="RDN88" s="26"/>
      <c r="RDR88" s="26"/>
      <c r="RDV88" s="26"/>
      <c r="RDZ88" s="26"/>
      <c r="RED88" s="26"/>
      <c r="REH88" s="26"/>
      <c r="REL88" s="26"/>
      <c r="REP88" s="26"/>
      <c r="RET88" s="26"/>
      <c r="REX88" s="26"/>
      <c r="RFB88" s="26"/>
      <c r="RFF88" s="26"/>
      <c r="RFJ88" s="26"/>
      <c r="RFN88" s="26"/>
      <c r="RFR88" s="26"/>
      <c r="RFV88" s="26"/>
      <c r="RFZ88" s="26"/>
      <c r="RGD88" s="26"/>
      <c r="RGH88" s="26"/>
      <c r="RGL88" s="26"/>
      <c r="RGP88" s="26"/>
      <c r="RGT88" s="26"/>
      <c r="RGX88" s="26"/>
      <c r="RHB88" s="26"/>
      <c r="RHF88" s="26"/>
      <c r="RHJ88" s="26"/>
      <c r="RHN88" s="26"/>
      <c r="RHR88" s="26"/>
      <c r="RHV88" s="26"/>
      <c r="RHZ88" s="26"/>
      <c r="RID88" s="26"/>
      <c r="RIH88" s="26"/>
      <c r="RIL88" s="26"/>
      <c r="RIP88" s="26"/>
      <c r="RIT88" s="26"/>
      <c r="RIX88" s="26"/>
      <c r="RJB88" s="26"/>
      <c r="RJF88" s="26"/>
      <c r="RJJ88" s="26"/>
      <c r="RJN88" s="26"/>
      <c r="RJR88" s="26"/>
      <c r="RJV88" s="26"/>
      <c r="RJZ88" s="26"/>
      <c r="RKD88" s="26"/>
      <c r="RKH88" s="26"/>
      <c r="RKL88" s="26"/>
      <c r="RKP88" s="26"/>
      <c r="RKT88" s="26"/>
      <c r="RKX88" s="26"/>
      <c r="RLB88" s="26"/>
      <c r="RLF88" s="26"/>
      <c r="RLJ88" s="26"/>
      <c r="RLN88" s="26"/>
      <c r="RLR88" s="26"/>
      <c r="RLV88" s="26"/>
      <c r="RLZ88" s="26"/>
      <c r="RMD88" s="26"/>
      <c r="RMH88" s="26"/>
      <c r="RML88" s="26"/>
      <c r="RMP88" s="26"/>
      <c r="RMT88" s="26"/>
      <c r="RMX88" s="26"/>
      <c r="RNB88" s="26"/>
      <c r="RNF88" s="26"/>
      <c r="RNJ88" s="26"/>
      <c r="RNN88" s="26"/>
      <c r="RNR88" s="26"/>
      <c r="RNV88" s="26"/>
      <c r="RNZ88" s="26"/>
      <c r="ROD88" s="26"/>
      <c r="ROH88" s="26"/>
      <c r="ROL88" s="26"/>
      <c r="ROP88" s="26"/>
      <c r="ROT88" s="26"/>
      <c r="ROX88" s="26"/>
      <c r="RPB88" s="26"/>
      <c r="RPF88" s="26"/>
      <c r="RPJ88" s="26"/>
      <c r="RPN88" s="26"/>
      <c r="RPR88" s="26"/>
      <c r="RPV88" s="26"/>
      <c r="RPZ88" s="26"/>
      <c r="RQD88" s="26"/>
      <c r="RQH88" s="26"/>
      <c r="RQL88" s="26"/>
      <c r="RQP88" s="26"/>
      <c r="RQT88" s="26"/>
      <c r="RQX88" s="26"/>
      <c r="RRB88" s="26"/>
      <c r="RRF88" s="26"/>
      <c r="RRJ88" s="26"/>
      <c r="RRN88" s="26"/>
      <c r="RRR88" s="26"/>
      <c r="RRV88" s="26"/>
      <c r="RRZ88" s="26"/>
      <c r="RSD88" s="26"/>
      <c r="RSH88" s="26"/>
      <c r="RSL88" s="26"/>
      <c r="RSP88" s="26"/>
      <c r="RST88" s="26"/>
      <c r="RSX88" s="26"/>
      <c r="RTB88" s="26"/>
      <c r="RTF88" s="26"/>
      <c r="RTJ88" s="26"/>
      <c r="RTN88" s="26"/>
      <c r="RTR88" s="26"/>
      <c r="RTV88" s="26"/>
      <c r="RTZ88" s="26"/>
      <c r="RUD88" s="26"/>
      <c r="RUH88" s="26"/>
      <c r="RUL88" s="26"/>
      <c r="RUP88" s="26"/>
      <c r="RUT88" s="26"/>
      <c r="RUX88" s="26"/>
      <c r="RVB88" s="26"/>
      <c r="RVF88" s="26"/>
      <c r="RVJ88" s="26"/>
      <c r="RVN88" s="26"/>
      <c r="RVR88" s="26"/>
      <c r="RVV88" s="26"/>
      <c r="RVZ88" s="26"/>
      <c r="RWD88" s="26"/>
      <c r="RWH88" s="26"/>
      <c r="RWL88" s="26"/>
      <c r="RWP88" s="26"/>
      <c r="RWT88" s="26"/>
      <c r="RWX88" s="26"/>
      <c r="RXB88" s="26"/>
      <c r="RXF88" s="26"/>
      <c r="RXJ88" s="26"/>
      <c r="RXN88" s="26"/>
      <c r="RXR88" s="26"/>
      <c r="RXV88" s="26"/>
      <c r="RXZ88" s="26"/>
      <c r="RYD88" s="26"/>
      <c r="RYH88" s="26"/>
      <c r="RYL88" s="26"/>
      <c r="RYP88" s="26"/>
      <c r="RYT88" s="26"/>
      <c r="RYX88" s="26"/>
      <c r="RZB88" s="26"/>
      <c r="RZF88" s="26"/>
      <c r="RZJ88" s="26"/>
      <c r="RZN88" s="26"/>
      <c r="RZR88" s="26"/>
      <c r="RZV88" s="26"/>
      <c r="RZZ88" s="26"/>
      <c r="SAD88" s="26"/>
      <c r="SAH88" s="26"/>
      <c r="SAL88" s="26"/>
      <c r="SAP88" s="26"/>
      <c r="SAT88" s="26"/>
      <c r="SAX88" s="26"/>
      <c r="SBB88" s="26"/>
      <c r="SBF88" s="26"/>
      <c r="SBJ88" s="26"/>
      <c r="SBN88" s="26"/>
      <c r="SBR88" s="26"/>
      <c r="SBV88" s="26"/>
      <c r="SBZ88" s="26"/>
      <c r="SCD88" s="26"/>
      <c r="SCH88" s="26"/>
      <c r="SCL88" s="26"/>
      <c r="SCP88" s="26"/>
      <c r="SCT88" s="26"/>
      <c r="SCX88" s="26"/>
      <c r="SDB88" s="26"/>
      <c r="SDF88" s="26"/>
      <c r="SDJ88" s="26"/>
      <c r="SDN88" s="26"/>
      <c r="SDR88" s="26"/>
      <c r="SDV88" s="26"/>
      <c r="SDZ88" s="26"/>
      <c r="SED88" s="26"/>
      <c r="SEH88" s="26"/>
      <c r="SEL88" s="26"/>
      <c r="SEP88" s="26"/>
      <c r="SET88" s="26"/>
      <c r="SEX88" s="26"/>
      <c r="SFB88" s="26"/>
      <c r="SFF88" s="26"/>
      <c r="SFJ88" s="26"/>
      <c r="SFN88" s="26"/>
      <c r="SFR88" s="26"/>
      <c r="SFV88" s="26"/>
      <c r="SFZ88" s="26"/>
      <c r="SGD88" s="26"/>
      <c r="SGH88" s="26"/>
      <c r="SGL88" s="26"/>
      <c r="SGP88" s="26"/>
      <c r="SGT88" s="26"/>
      <c r="SGX88" s="26"/>
      <c r="SHB88" s="26"/>
      <c r="SHF88" s="26"/>
      <c r="SHJ88" s="26"/>
      <c r="SHN88" s="26"/>
      <c r="SHR88" s="26"/>
      <c r="SHV88" s="26"/>
      <c r="SHZ88" s="26"/>
      <c r="SID88" s="26"/>
      <c r="SIH88" s="26"/>
      <c r="SIL88" s="26"/>
      <c r="SIP88" s="26"/>
      <c r="SIT88" s="26"/>
      <c r="SIX88" s="26"/>
      <c r="SJB88" s="26"/>
      <c r="SJF88" s="26"/>
      <c r="SJJ88" s="26"/>
      <c r="SJN88" s="26"/>
      <c r="SJR88" s="26"/>
      <c r="SJV88" s="26"/>
      <c r="SJZ88" s="26"/>
      <c r="SKD88" s="26"/>
      <c r="SKH88" s="26"/>
      <c r="SKL88" s="26"/>
      <c r="SKP88" s="26"/>
      <c r="SKT88" s="26"/>
      <c r="SKX88" s="26"/>
      <c r="SLB88" s="26"/>
      <c r="SLF88" s="26"/>
      <c r="SLJ88" s="26"/>
      <c r="SLN88" s="26"/>
      <c r="SLR88" s="26"/>
      <c r="SLV88" s="26"/>
      <c r="SLZ88" s="26"/>
      <c r="SMD88" s="26"/>
      <c r="SMH88" s="26"/>
      <c r="SML88" s="26"/>
      <c r="SMP88" s="26"/>
      <c r="SMT88" s="26"/>
      <c r="SMX88" s="26"/>
      <c r="SNB88" s="26"/>
      <c r="SNF88" s="26"/>
      <c r="SNJ88" s="26"/>
      <c r="SNN88" s="26"/>
      <c r="SNR88" s="26"/>
      <c r="SNV88" s="26"/>
      <c r="SNZ88" s="26"/>
      <c r="SOD88" s="26"/>
      <c r="SOH88" s="26"/>
      <c r="SOL88" s="26"/>
      <c r="SOP88" s="26"/>
      <c r="SOT88" s="26"/>
      <c r="SOX88" s="26"/>
      <c r="SPB88" s="26"/>
      <c r="SPF88" s="26"/>
      <c r="SPJ88" s="26"/>
      <c r="SPN88" s="26"/>
      <c r="SPR88" s="26"/>
      <c r="SPV88" s="26"/>
      <c r="SPZ88" s="26"/>
      <c r="SQD88" s="26"/>
      <c r="SQH88" s="26"/>
      <c r="SQL88" s="26"/>
      <c r="SQP88" s="26"/>
      <c r="SQT88" s="26"/>
      <c r="SQX88" s="26"/>
      <c r="SRB88" s="26"/>
      <c r="SRF88" s="26"/>
      <c r="SRJ88" s="26"/>
      <c r="SRN88" s="26"/>
      <c r="SRR88" s="26"/>
      <c r="SRV88" s="26"/>
      <c r="SRZ88" s="26"/>
      <c r="SSD88" s="26"/>
      <c r="SSH88" s="26"/>
      <c r="SSL88" s="26"/>
      <c r="SSP88" s="26"/>
      <c r="SST88" s="26"/>
      <c r="SSX88" s="26"/>
      <c r="STB88" s="26"/>
      <c r="STF88" s="26"/>
      <c r="STJ88" s="26"/>
      <c r="STN88" s="26"/>
      <c r="STR88" s="26"/>
      <c r="STV88" s="26"/>
      <c r="STZ88" s="26"/>
      <c r="SUD88" s="26"/>
      <c r="SUH88" s="26"/>
      <c r="SUL88" s="26"/>
      <c r="SUP88" s="26"/>
      <c r="SUT88" s="26"/>
      <c r="SUX88" s="26"/>
      <c r="SVB88" s="26"/>
      <c r="SVF88" s="26"/>
      <c r="SVJ88" s="26"/>
      <c r="SVN88" s="26"/>
      <c r="SVR88" s="26"/>
      <c r="SVV88" s="26"/>
      <c r="SVZ88" s="26"/>
      <c r="SWD88" s="26"/>
      <c r="SWH88" s="26"/>
      <c r="SWL88" s="26"/>
      <c r="SWP88" s="26"/>
      <c r="SWT88" s="26"/>
      <c r="SWX88" s="26"/>
      <c r="SXB88" s="26"/>
      <c r="SXF88" s="26"/>
      <c r="SXJ88" s="26"/>
      <c r="SXN88" s="26"/>
      <c r="SXR88" s="26"/>
      <c r="SXV88" s="26"/>
      <c r="SXZ88" s="26"/>
      <c r="SYD88" s="26"/>
      <c r="SYH88" s="26"/>
      <c r="SYL88" s="26"/>
      <c r="SYP88" s="26"/>
      <c r="SYT88" s="26"/>
      <c r="SYX88" s="26"/>
      <c r="SZB88" s="26"/>
      <c r="SZF88" s="26"/>
      <c r="SZJ88" s="26"/>
      <c r="SZN88" s="26"/>
      <c r="SZR88" s="26"/>
      <c r="SZV88" s="26"/>
      <c r="SZZ88" s="26"/>
      <c r="TAD88" s="26"/>
      <c r="TAH88" s="26"/>
      <c r="TAL88" s="26"/>
      <c r="TAP88" s="26"/>
      <c r="TAT88" s="26"/>
      <c r="TAX88" s="26"/>
      <c r="TBB88" s="26"/>
      <c r="TBF88" s="26"/>
      <c r="TBJ88" s="26"/>
      <c r="TBN88" s="26"/>
      <c r="TBR88" s="26"/>
      <c r="TBV88" s="26"/>
      <c r="TBZ88" s="26"/>
      <c r="TCD88" s="26"/>
      <c r="TCH88" s="26"/>
      <c r="TCL88" s="26"/>
      <c r="TCP88" s="26"/>
      <c r="TCT88" s="26"/>
      <c r="TCX88" s="26"/>
      <c r="TDB88" s="26"/>
      <c r="TDF88" s="26"/>
      <c r="TDJ88" s="26"/>
      <c r="TDN88" s="26"/>
      <c r="TDR88" s="26"/>
      <c r="TDV88" s="26"/>
      <c r="TDZ88" s="26"/>
      <c r="TED88" s="26"/>
      <c r="TEH88" s="26"/>
      <c r="TEL88" s="26"/>
      <c r="TEP88" s="26"/>
      <c r="TET88" s="26"/>
      <c r="TEX88" s="26"/>
      <c r="TFB88" s="26"/>
      <c r="TFF88" s="26"/>
      <c r="TFJ88" s="26"/>
      <c r="TFN88" s="26"/>
      <c r="TFR88" s="26"/>
      <c r="TFV88" s="26"/>
      <c r="TFZ88" s="26"/>
      <c r="TGD88" s="26"/>
      <c r="TGH88" s="26"/>
      <c r="TGL88" s="26"/>
      <c r="TGP88" s="26"/>
      <c r="TGT88" s="26"/>
      <c r="TGX88" s="26"/>
      <c r="THB88" s="26"/>
      <c r="THF88" s="26"/>
      <c r="THJ88" s="26"/>
      <c r="THN88" s="26"/>
      <c r="THR88" s="26"/>
      <c r="THV88" s="26"/>
      <c r="THZ88" s="26"/>
      <c r="TID88" s="26"/>
      <c r="TIH88" s="26"/>
      <c r="TIL88" s="26"/>
      <c r="TIP88" s="26"/>
      <c r="TIT88" s="26"/>
      <c r="TIX88" s="26"/>
      <c r="TJB88" s="26"/>
      <c r="TJF88" s="26"/>
      <c r="TJJ88" s="26"/>
      <c r="TJN88" s="26"/>
      <c r="TJR88" s="26"/>
      <c r="TJV88" s="26"/>
      <c r="TJZ88" s="26"/>
      <c r="TKD88" s="26"/>
      <c r="TKH88" s="26"/>
      <c r="TKL88" s="26"/>
      <c r="TKP88" s="26"/>
      <c r="TKT88" s="26"/>
      <c r="TKX88" s="26"/>
      <c r="TLB88" s="26"/>
      <c r="TLF88" s="26"/>
      <c r="TLJ88" s="26"/>
      <c r="TLN88" s="26"/>
      <c r="TLR88" s="26"/>
      <c r="TLV88" s="26"/>
      <c r="TLZ88" s="26"/>
      <c r="TMD88" s="26"/>
      <c r="TMH88" s="26"/>
      <c r="TML88" s="26"/>
      <c r="TMP88" s="26"/>
      <c r="TMT88" s="26"/>
      <c r="TMX88" s="26"/>
      <c r="TNB88" s="26"/>
      <c r="TNF88" s="26"/>
      <c r="TNJ88" s="26"/>
      <c r="TNN88" s="26"/>
      <c r="TNR88" s="26"/>
      <c r="TNV88" s="26"/>
      <c r="TNZ88" s="26"/>
      <c r="TOD88" s="26"/>
      <c r="TOH88" s="26"/>
      <c r="TOL88" s="26"/>
      <c r="TOP88" s="26"/>
      <c r="TOT88" s="26"/>
      <c r="TOX88" s="26"/>
      <c r="TPB88" s="26"/>
      <c r="TPF88" s="26"/>
      <c r="TPJ88" s="26"/>
      <c r="TPN88" s="26"/>
      <c r="TPR88" s="26"/>
      <c r="TPV88" s="26"/>
      <c r="TPZ88" s="26"/>
      <c r="TQD88" s="26"/>
      <c r="TQH88" s="26"/>
      <c r="TQL88" s="26"/>
      <c r="TQP88" s="26"/>
      <c r="TQT88" s="26"/>
      <c r="TQX88" s="26"/>
      <c r="TRB88" s="26"/>
      <c r="TRF88" s="26"/>
      <c r="TRJ88" s="26"/>
      <c r="TRN88" s="26"/>
      <c r="TRR88" s="26"/>
      <c r="TRV88" s="26"/>
      <c r="TRZ88" s="26"/>
      <c r="TSD88" s="26"/>
      <c r="TSH88" s="26"/>
      <c r="TSL88" s="26"/>
      <c r="TSP88" s="26"/>
      <c r="TST88" s="26"/>
      <c r="TSX88" s="26"/>
      <c r="TTB88" s="26"/>
      <c r="TTF88" s="26"/>
      <c r="TTJ88" s="26"/>
      <c r="TTN88" s="26"/>
      <c r="TTR88" s="26"/>
      <c r="TTV88" s="26"/>
      <c r="TTZ88" s="26"/>
      <c r="TUD88" s="26"/>
      <c r="TUH88" s="26"/>
      <c r="TUL88" s="26"/>
      <c r="TUP88" s="26"/>
      <c r="TUT88" s="26"/>
      <c r="TUX88" s="26"/>
      <c r="TVB88" s="26"/>
      <c r="TVF88" s="26"/>
      <c r="TVJ88" s="26"/>
      <c r="TVN88" s="26"/>
      <c r="TVR88" s="26"/>
      <c r="TVV88" s="26"/>
      <c r="TVZ88" s="26"/>
      <c r="TWD88" s="26"/>
      <c r="TWH88" s="26"/>
      <c r="TWL88" s="26"/>
      <c r="TWP88" s="26"/>
      <c r="TWT88" s="26"/>
      <c r="TWX88" s="26"/>
      <c r="TXB88" s="26"/>
      <c r="TXF88" s="26"/>
      <c r="TXJ88" s="26"/>
      <c r="TXN88" s="26"/>
      <c r="TXR88" s="26"/>
      <c r="TXV88" s="26"/>
      <c r="TXZ88" s="26"/>
      <c r="TYD88" s="26"/>
      <c r="TYH88" s="26"/>
      <c r="TYL88" s="26"/>
      <c r="TYP88" s="26"/>
      <c r="TYT88" s="26"/>
      <c r="TYX88" s="26"/>
      <c r="TZB88" s="26"/>
      <c r="TZF88" s="26"/>
      <c r="TZJ88" s="26"/>
      <c r="TZN88" s="26"/>
      <c r="TZR88" s="26"/>
      <c r="TZV88" s="26"/>
      <c r="TZZ88" s="26"/>
      <c r="UAD88" s="26"/>
      <c r="UAH88" s="26"/>
      <c r="UAL88" s="26"/>
      <c r="UAP88" s="26"/>
      <c r="UAT88" s="26"/>
      <c r="UAX88" s="26"/>
      <c r="UBB88" s="26"/>
      <c r="UBF88" s="26"/>
      <c r="UBJ88" s="26"/>
      <c r="UBN88" s="26"/>
      <c r="UBR88" s="26"/>
      <c r="UBV88" s="26"/>
      <c r="UBZ88" s="26"/>
      <c r="UCD88" s="26"/>
      <c r="UCH88" s="26"/>
      <c r="UCL88" s="26"/>
      <c r="UCP88" s="26"/>
      <c r="UCT88" s="26"/>
      <c r="UCX88" s="26"/>
      <c r="UDB88" s="26"/>
      <c r="UDF88" s="26"/>
      <c r="UDJ88" s="26"/>
      <c r="UDN88" s="26"/>
      <c r="UDR88" s="26"/>
      <c r="UDV88" s="26"/>
      <c r="UDZ88" s="26"/>
      <c r="UED88" s="26"/>
      <c r="UEH88" s="26"/>
      <c r="UEL88" s="26"/>
      <c r="UEP88" s="26"/>
      <c r="UET88" s="26"/>
      <c r="UEX88" s="26"/>
      <c r="UFB88" s="26"/>
      <c r="UFF88" s="26"/>
      <c r="UFJ88" s="26"/>
      <c r="UFN88" s="26"/>
      <c r="UFR88" s="26"/>
      <c r="UFV88" s="26"/>
      <c r="UFZ88" s="26"/>
      <c r="UGD88" s="26"/>
      <c r="UGH88" s="26"/>
      <c r="UGL88" s="26"/>
      <c r="UGP88" s="26"/>
      <c r="UGT88" s="26"/>
      <c r="UGX88" s="26"/>
      <c r="UHB88" s="26"/>
      <c r="UHF88" s="26"/>
      <c r="UHJ88" s="26"/>
      <c r="UHN88" s="26"/>
      <c r="UHR88" s="26"/>
      <c r="UHV88" s="26"/>
      <c r="UHZ88" s="26"/>
      <c r="UID88" s="26"/>
      <c r="UIH88" s="26"/>
      <c r="UIL88" s="26"/>
      <c r="UIP88" s="26"/>
      <c r="UIT88" s="26"/>
      <c r="UIX88" s="26"/>
      <c r="UJB88" s="26"/>
      <c r="UJF88" s="26"/>
      <c r="UJJ88" s="26"/>
      <c r="UJN88" s="26"/>
      <c r="UJR88" s="26"/>
      <c r="UJV88" s="26"/>
      <c r="UJZ88" s="26"/>
      <c r="UKD88" s="26"/>
      <c r="UKH88" s="26"/>
      <c r="UKL88" s="26"/>
      <c r="UKP88" s="26"/>
      <c r="UKT88" s="26"/>
      <c r="UKX88" s="26"/>
      <c r="ULB88" s="26"/>
      <c r="ULF88" s="26"/>
      <c r="ULJ88" s="26"/>
      <c r="ULN88" s="26"/>
      <c r="ULR88" s="26"/>
      <c r="ULV88" s="26"/>
      <c r="ULZ88" s="26"/>
      <c r="UMD88" s="26"/>
      <c r="UMH88" s="26"/>
      <c r="UML88" s="26"/>
      <c r="UMP88" s="26"/>
      <c r="UMT88" s="26"/>
      <c r="UMX88" s="26"/>
      <c r="UNB88" s="26"/>
      <c r="UNF88" s="26"/>
      <c r="UNJ88" s="26"/>
      <c r="UNN88" s="26"/>
      <c r="UNR88" s="26"/>
      <c r="UNV88" s="26"/>
      <c r="UNZ88" s="26"/>
      <c r="UOD88" s="26"/>
      <c r="UOH88" s="26"/>
      <c r="UOL88" s="26"/>
      <c r="UOP88" s="26"/>
      <c r="UOT88" s="26"/>
      <c r="UOX88" s="26"/>
      <c r="UPB88" s="26"/>
      <c r="UPF88" s="26"/>
      <c r="UPJ88" s="26"/>
      <c r="UPN88" s="26"/>
      <c r="UPR88" s="26"/>
      <c r="UPV88" s="26"/>
      <c r="UPZ88" s="26"/>
      <c r="UQD88" s="26"/>
      <c r="UQH88" s="26"/>
      <c r="UQL88" s="26"/>
      <c r="UQP88" s="26"/>
      <c r="UQT88" s="26"/>
      <c r="UQX88" s="26"/>
      <c r="URB88" s="26"/>
      <c r="URF88" s="26"/>
      <c r="URJ88" s="26"/>
      <c r="URN88" s="26"/>
      <c r="URR88" s="26"/>
      <c r="URV88" s="26"/>
      <c r="URZ88" s="26"/>
      <c r="USD88" s="26"/>
      <c r="USH88" s="26"/>
      <c r="USL88" s="26"/>
      <c r="USP88" s="26"/>
      <c r="UST88" s="26"/>
      <c r="USX88" s="26"/>
      <c r="UTB88" s="26"/>
      <c r="UTF88" s="26"/>
      <c r="UTJ88" s="26"/>
      <c r="UTN88" s="26"/>
      <c r="UTR88" s="26"/>
      <c r="UTV88" s="26"/>
      <c r="UTZ88" s="26"/>
      <c r="UUD88" s="26"/>
      <c r="UUH88" s="26"/>
      <c r="UUL88" s="26"/>
      <c r="UUP88" s="26"/>
      <c r="UUT88" s="26"/>
      <c r="UUX88" s="26"/>
      <c r="UVB88" s="26"/>
      <c r="UVF88" s="26"/>
      <c r="UVJ88" s="26"/>
      <c r="UVN88" s="26"/>
      <c r="UVR88" s="26"/>
      <c r="UVV88" s="26"/>
      <c r="UVZ88" s="26"/>
      <c r="UWD88" s="26"/>
      <c r="UWH88" s="26"/>
      <c r="UWL88" s="26"/>
      <c r="UWP88" s="26"/>
      <c r="UWT88" s="26"/>
      <c r="UWX88" s="26"/>
      <c r="UXB88" s="26"/>
      <c r="UXF88" s="26"/>
      <c r="UXJ88" s="26"/>
      <c r="UXN88" s="26"/>
      <c r="UXR88" s="26"/>
      <c r="UXV88" s="26"/>
      <c r="UXZ88" s="26"/>
      <c r="UYD88" s="26"/>
      <c r="UYH88" s="26"/>
      <c r="UYL88" s="26"/>
      <c r="UYP88" s="26"/>
      <c r="UYT88" s="26"/>
      <c r="UYX88" s="26"/>
      <c r="UZB88" s="26"/>
      <c r="UZF88" s="26"/>
      <c r="UZJ88" s="26"/>
      <c r="UZN88" s="26"/>
      <c r="UZR88" s="26"/>
      <c r="UZV88" s="26"/>
      <c r="UZZ88" s="26"/>
      <c r="VAD88" s="26"/>
      <c r="VAH88" s="26"/>
      <c r="VAL88" s="26"/>
      <c r="VAP88" s="26"/>
      <c r="VAT88" s="26"/>
      <c r="VAX88" s="26"/>
      <c r="VBB88" s="26"/>
      <c r="VBF88" s="26"/>
      <c r="VBJ88" s="26"/>
      <c r="VBN88" s="26"/>
      <c r="VBR88" s="26"/>
      <c r="VBV88" s="26"/>
      <c r="VBZ88" s="26"/>
      <c r="VCD88" s="26"/>
      <c r="VCH88" s="26"/>
      <c r="VCL88" s="26"/>
      <c r="VCP88" s="26"/>
      <c r="VCT88" s="26"/>
      <c r="VCX88" s="26"/>
      <c r="VDB88" s="26"/>
      <c r="VDF88" s="26"/>
      <c r="VDJ88" s="26"/>
      <c r="VDN88" s="26"/>
      <c r="VDR88" s="26"/>
      <c r="VDV88" s="26"/>
      <c r="VDZ88" s="26"/>
      <c r="VED88" s="26"/>
      <c r="VEH88" s="26"/>
      <c r="VEL88" s="26"/>
      <c r="VEP88" s="26"/>
      <c r="VET88" s="26"/>
      <c r="VEX88" s="26"/>
      <c r="VFB88" s="26"/>
      <c r="VFF88" s="26"/>
      <c r="VFJ88" s="26"/>
      <c r="VFN88" s="26"/>
      <c r="VFR88" s="26"/>
      <c r="VFV88" s="26"/>
      <c r="VFZ88" s="26"/>
      <c r="VGD88" s="26"/>
      <c r="VGH88" s="26"/>
      <c r="VGL88" s="26"/>
      <c r="VGP88" s="26"/>
      <c r="VGT88" s="26"/>
      <c r="VGX88" s="26"/>
      <c r="VHB88" s="26"/>
      <c r="VHF88" s="26"/>
      <c r="VHJ88" s="26"/>
      <c r="VHN88" s="26"/>
      <c r="VHR88" s="26"/>
      <c r="VHV88" s="26"/>
      <c r="VHZ88" s="26"/>
      <c r="VID88" s="26"/>
      <c r="VIH88" s="26"/>
      <c r="VIL88" s="26"/>
      <c r="VIP88" s="26"/>
      <c r="VIT88" s="26"/>
      <c r="VIX88" s="26"/>
      <c r="VJB88" s="26"/>
      <c r="VJF88" s="26"/>
      <c r="VJJ88" s="26"/>
      <c r="VJN88" s="26"/>
      <c r="VJR88" s="26"/>
      <c r="VJV88" s="26"/>
      <c r="VJZ88" s="26"/>
      <c r="VKD88" s="26"/>
      <c r="VKH88" s="26"/>
      <c r="VKL88" s="26"/>
      <c r="VKP88" s="26"/>
      <c r="VKT88" s="26"/>
      <c r="VKX88" s="26"/>
      <c r="VLB88" s="26"/>
      <c r="VLF88" s="26"/>
      <c r="VLJ88" s="26"/>
      <c r="VLN88" s="26"/>
      <c r="VLR88" s="26"/>
      <c r="VLV88" s="26"/>
      <c r="VLZ88" s="26"/>
      <c r="VMD88" s="26"/>
      <c r="VMH88" s="26"/>
      <c r="VML88" s="26"/>
      <c r="VMP88" s="26"/>
      <c r="VMT88" s="26"/>
      <c r="VMX88" s="26"/>
      <c r="VNB88" s="26"/>
      <c r="VNF88" s="26"/>
      <c r="VNJ88" s="26"/>
      <c r="VNN88" s="26"/>
      <c r="VNR88" s="26"/>
      <c r="VNV88" s="26"/>
      <c r="VNZ88" s="26"/>
      <c r="VOD88" s="26"/>
      <c r="VOH88" s="26"/>
      <c r="VOL88" s="26"/>
      <c r="VOP88" s="26"/>
      <c r="VOT88" s="26"/>
      <c r="VOX88" s="26"/>
      <c r="VPB88" s="26"/>
      <c r="VPF88" s="26"/>
      <c r="VPJ88" s="26"/>
      <c r="VPN88" s="26"/>
      <c r="VPR88" s="26"/>
      <c r="VPV88" s="26"/>
      <c r="VPZ88" s="26"/>
      <c r="VQD88" s="26"/>
      <c r="VQH88" s="26"/>
      <c r="VQL88" s="26"/>
      <c r="VQP88" s="26"/>
      <c r="VQT88" s="26"/>
      <c r="VQX88" s="26"/>
      <c r="VRB88" s="26"/>
      <c r="VRF88" s="26"/>
      <c r="VRJ88" s="26"/>
      <c r="VRN88" s="26"/>
      <c r="VRR88" s="26"/>
      <c r="VRV88" s="26"/>
      <c r="VRZ88" s="26"/>
      <c r="VSD88" s="26"/>
      <c r="VSH88" s="26"/>
      <c r="VSL88" s="26"/>
      <c r="VSP88" s="26"/>
      <c r="VST88" s="26"/>
      <c r="VSX88" s="26"/>
      <c r="VTB88" s="26"/>
      <c r="VTF88" s="26"/>
      <c r="VTJ88" s="26"/>
      <c r="VTN88" s="26"/>
      <c r="VTR88" s="26"/>
      <c r="VTV88" s="26"/>
      <c r="VTZ88" s="26"/>
      <c r="VUD88" s="26"/>
      <c r="VUH88" s="26"/>
      <c r="VUL88" s="26"/>
      <c r="VUP88" s="26"/>
      <c r="VUT88" s="26"/>
      <c r="VUX88" s="26"/>
      <c r="VVB88" s="26"/>
      <c r="VVF88" s="26"/>
      <c r="VVJ88" s="26"/>
      <c r="VVN88" s="26"/>
      <c r="VVR88" s="26"/>
      <c r="VVV88" s="26"/>
      <c r="VVZ88" s="26"/>
      <c r="VWD88" s="26"/>
      <c r="VWH88" s="26"/>
      <c r="VWL88" s="26"/>
      <c r="VWP88" s="26"/>
      <c r="VWT88" s="26"/>
      <c r="VWX88" s="26"/>
      <c r="VXB88" s="26"/>
      <c r="VXF88" s="26"/>
      <c r="VXJ88" s="26"/>
      <c r="VXN88" s="26"/>
      <c r="VXR88" s="26"/>
      <c r="VXV88" s="26"/>
      <c r="VXZ88" s="26"/>
      <c r="VYD88" s="26"/>
      <c r="VYH88" s="26"/>
      <c r="VYL88" s="26"/>
      <c r="VYP88" s="26"/>
      <c r="VYT88" s="26"/>
      <c r="VYX88" s="26"/>
      <c r="VZB88" s="26"/>
      <c r="VZF88" s="26"/>
      <c r="VZJ88" s="26"/>
      <c r="VZN88" s="26"/>
      <c r="VZR88" s="26"/>
      <c r="VZV88" s="26"/>
      <c r="VZZ88" s="26"/>
      <c r="WAD88" s="26"/>
      <c r="WAH88" s="26"/>
      <c r="WAL88" s="26"/>
      <c r="WAP88" s="26"/>
      <c r="WAT88" s="26"/>
      <c r="WAX88" s="26"/>
      <c r="WBB88" s="26"/>
      <c r="WBF88" s="26"/>
      <c r="WBJ88" s="26"/>
      <c r="WBN88" s="26"/>
      <c r="WBR88" s="26"/>
      <c r="WBV88" s="26"/>
      <c r="WBZ88" s="26"/>
      <c r="WCD88" s="26"/>
      <c r="WCH88" s="26"/>
      <c r="WCL88" s="26"/>
      <c r="WCP88" s="26"/>
      <c r="WCT88" s="26"/>
      <c r="WCX88" s="26"/>
      <c r="WDB88" s="26"/>
      <c r="WDF88" s="26"/>
      <c r="WDJ88" s="26"/>
      <c r="WDN88" s="26"/>
      <c r="WDR88" s="26"/>
      <c r="WDV88" s="26"/>
      <c r="WDZ88" s="26"/>
      <c r="WED88" s="26"/>
      <c r="WEH88" s="26"/>
      <c r="WEL88" s="26"/>
      <c r="WEP88" s="26"/>
      <c r="WET88" s="26"/>
      <c r="WEX88" s="26"/>
      <c r="WFB88" s="26"/>
      <c r="WFF88" s="26"/>
      <c r="WFJ88" s="26"/>
      <c r="WFN88" s="26"/>
      <c r="WFR88" s="26"/>
      <c r="WFV88" s="26"/>
      <c r="WFZ88" s="26"/>
      <c r="WGD88" s="26"/>
      <c r="WGH88" s="26"/>
      <c r="WGL88" s="26"/>
      <c r="WGP88" s="26"/>
      <c r="WGT88" s="26"/>
      <c r="WGX88" s="26"/>
      <c r="WHB88" s="26"/>
      <c r="WHF88" s="26"/>
      <c r="WHJ88" s="26"/>
      <c r="WHN88" s="26"/>
      <c r="WHR88" s="26"/>
      <c r="WHV88" s="26"/>
      <c r="WHZ88" s="26"/>
      <c r="WID88" s="26"/>
      <c r="WIH88" s="26"/>
      <c r="WIL88" s="26"/>
      <c r="WIP88" s="26"/>
      <c r="WIT88" s="26"/>
      <c r="WIX88" s="26"/>
      <c r="WJB88" s="26"/>
      <c r="WJF88" s="26"/>
      <c r="WJJ88" s="26"/>
      <c r="WJN88" s="26"/>
      <c r="WJR88" s="26"/>
      <c r="WJV88" s="26"/>
      <c r="WJZ88" s="26"/>
      <c r="WKD88" s="26"/>
      <c r="WKH88" s="26"/>
      <c r="WKL88" s="26"/>
      <c r="WKP88" s="26"/>
      <c r="WKT88" s="26"/>
      <c r="WKX88" s="26"/>
      <c r="WLB88" s="26"/>
      <c r="WLF88" s="26"/>
      <c r="WLJ88" s="26"/>
      <c r="WLN88" s="26"/>
      <c r="WLR88" s="26"/>
      <c r="WLV88" s="26"/>
      <c r="WLZ88" s="26"/>
      <c r="WMD88" s="26"/>
      <c r="WMH88" s="26"/>
      <c r="WML88" s="26"/>
      <c r="WMP88" s="26"/>
      <c r="WMT88" s="26"/>
      <c r="WMX88" s="26"/>
      <c r="WNB88" s="26"/>
      <c r="WNF88" s="26"/>
      <c r="WNJ88" s="26"/>
      <c r="WNN88" s="26"/>
      <c r="WNR88" s="26"/>
      <c r="WNV88" s="26"/>
      <c r="WNZ88" s="26"/>
      <c r="WOD88" s="26"/>
      <c r="WOH88" s="26"/>
      <c r="WOL88" s="26"/>
      <c r="WOP88" s="26"/>
      <c r="WOT88" s="26"/>
      <c r="WOX88" s="26"/>
      <c r="WPB88" s="26"/>
      <c r="WPF88" s="26"/>
      <c r="WPJ88" s="26"/>
      <c r="WPN88" s="26"/>
      <c r="WPR88" s="26"/>
      <c r="WPV88" s="26"/>
      <c r="WPZ88" s="26"/>
      <c r="WQD88" s="26"/>
      <c r="WQH88" s="26"/>
      <c r="WQL88" s="26"/>
      <c r="WQP88" s="26"/>
      <c r="WQT88" s="26"/>
      <c r="WQX88" s="26"/>
      <c r="WRB88" s="26"/>
      <c r="WRF88" s="26"/>
      <c r="WRJ88" s="26"/>
      <c r="WRN88" s="26"/>
      <c r="WRR88" s="26"/>
      <c r="WRV88" s="26"/>
      <c r="WRZ88" s="26"/>
      <c r="WSD88" s="26"/>
      <c r="WSH88" s="26"/>
      <c r="WSL88" s="26"/>
      <c r="WSP88" s="26"/>
      <c r="WST88" s="26"/>
      <c r="WSX88" s="26"/>
      <c r="WTB88" s="26"/>
      <c r="WTF88" s="26"/>
      <c r="WTJ88" s="26"/>
      <c r="WTN88" s="26"/>
      <c r="WTR88" s="26"/>
      <c r="WTV88" s="26"/>
      <c r="WTZ88" s="26"/>
      <c r="WUD88" s="26"/>
      <c r="WUH88" s="26"/>
      <c r="WUL88" s="26"/>
      <c r="WUP88" s="26"/>
      <c r="WUT88" s="26"/>
      <c r="WUX88" s="26"/>
      <c r="WVB88" s="26"/>
      <c r="WVF88" s="26"/>
      <c r="WVJ88" s="26"/>
      <c r="WVN88" s="26"/>
      <c r="WVR88" s="26"/>
      <c r="WVV88" s="26"/>
      <c r="WVZ88" s="26"/>
      <c r="WWD88" s="26"/>
      <c r="WWH88" s="26"/>
      <c r="WWL88" s="26"/>
      <c r="WWP88" s="26"/>
      <c r="WWT88" s="26"/>
      <c r="WWX88" s="26"/>
      <c r="WXB88" s="26"/>
      <c r="WXF88" s="26"/>
      <c r="WXJ88" s="26"/>
      <c r="WXN88" s="26"/>
      <c r="WXR88" s="26"/>
      <c r="WXV88" s="26"/>
      <c r="WXZ88" s="26"/>
      <c r="WYD88" s="26"/>
      <c r="WYH88" s="26"/>
      <c r="WYL88" s="26"/>
      <c r="WYP88" s="26"/>
      <c r="WYT88" s="26"/>
      <c r="WYX88" s="26"/>
      <c r="WZB88" s="26"/>
      <c r="WZF88" s="26"/>
      <c r="WZJ88" s="26"/>
      <c r="WZN88" s="26"/>
      <c r="WZR88" s="26"/>
      <c r="WZV88" s="26"/>
      <c r="WZZ88" s="26"/>
      <c r="XAD88" s="26"/>
      <c r="XAH88" s="26"/>
      <c r="XAL88" s="26"/>
      <c r="XAP88" s="26"/>
      <c r="XAT88" s="26"/>
      <c r="XAX88" s="26"/>
      <c r="XBB88" s="26"/>
      <c r="XBF88" s="26"/>
      <c r="XBJ88" s="26"/>
      <c r="XBN88" s="26"/>
      <c r="XBR88" s="26"/>
      <c r="XBV88" s="26"/>
      <c r="XBZ88" s="26"/>
      <c r="XCD88" s="26"/>
      <c r="XCH88" s="26"/>
      <c r="XCL88" s="26"/>
      <c r="XCP88" s="26"/>
      <c r="XCT88" s="26"/>
      <c r="XCX88" s="26"/>
      <c r="XDB88" s="26"/>
      <c r="XDF88" s="26"/>
      <c r="XDJ88" s="26"/>
      <c r="XDN88" s="26"/>
      <c r="XDR88" s="26"/>
      <c r="XDV88" s="26"/>
      <c r="XDZ88" s="26"/>
      <c r="XED88" s="26"/>
      <c r="XEH88" s="26"/>
      <c r="XEL88" s="26"/>
      <c r="XEP88" s="26"/>
      <c r="XET88" s="26"/>
      <c r="XEX88" s="26"/>
      <c r="XFB88" s="26"/>
    </row>
    <row r="89" spans="1:1022 1026:2046 2050:3070 3074:4094 4098:5118 5122:6142 6146:7166 7170:8190 8194:9214 9218:10238 10242:11262 11266:12286 12290:13310 13314:14334 14338:15358 15362:16382" x14ac:dyDescent="0.2">
      <c r="A89" t="s">
        <v>126</v>
      </c>
      <c r="B89" s="17">
        <v>53000</v>
      </c>
      <c r="D89" s="3" t="s">
        <v>128</v>
      </c>
    </row>
    <row r="90" spans="1:1022 1026:2046 2050:3070 3074:4094 4098:5118 5122:6142 6146:7166 7170:8190 8194:9214 9218:10238 10242:11262 11266:12286 12290:13310 13314:14334 14338:15358 15362:16382" x14ac:dyDescent="0.2">
      <c r="A90" t="s">
        <v>127</v>
      </c>
      <c r="B90" s="26">
        <v>0.41170000000000001</v>
      </c>
      <c r="D90" t="s">
        <v>142</v>
      </c>
    </row>
    <row r="91" spans="1:1022 1026:2046 2050:3070 3074:4094 4098:5118 5122:6142 6146:7166 7170:8190 8194:9214 9218:10238 10242:11262 11266:12286 12290:13310 13314:14334 14338:15358 15362:16382" x14ac:dyDescent="0.2">
      <c r="A91" t="s">
        <v>129</v>
      </c>
      <c r="B91" s="10">
        <f>B89*B90</f>
        <v>21820.100000000002</v>
      </c>
      <c r="D91" t="s">
        <v>38</v>
      </c>
    </row>
    <row r="92" spans="1:1022 1026:2046 2050:3070 3074:4094 4098:5118 5122:6142 6146:7166 7170:8190 8194:9214 9218:10238 10242:11262 11266:12286 12290:13310 13314:14334 14338:15358 15362:16382" ht="34" x14ac:dyDescent="0.2">
      <c r="A92" t="s">
        <v>130</v>
      </c>
      <c r="B92" s="28">
        <f>B77*0.1</f>
        <v>1800000</v>
      </c>
      <c r="C92" t="s">
        <v>115</v>
      </c>
      <c r="D92" s="27" t="s">
        <v>143</v>
      </c>
    </row>
    <row r="93" spans="1:1022 1026:2046 2050:3070 3074:4094 4098:5118 5122:6142 6146:7166 7170:8190 8194:9214 9218:10238 10242:11262 11266:12286 12290:13310 13314:14334 14338:15358 15362:16382" x14ac:dyDescent="0.2">
      <c r="A93" t="s">
        <v>131</v>
      </c>
      <c r="B93" s="29">
        <f>B92*B91</f>
        <v>39276180000.000008</v>
      </c>
      <c r="C93" t="s">
        <v>115</v>
      </c>
      <c r="D93" t="s">
        <v>38</v>
      </c>
    </row>
    <row r="94" spans="1:1022 1026:2046 2050:3070 3074:4094 4098:5118 5122:6142 6146:7166 7170:8190 8194:9214 9218:10238 10242:11262 11266:12286 12290:13310 13314:14334 14338:15358 15362:16382" ht="51" x14ac:dyDescent="0.2">
      <c r="A94" s="23" t="s">
        <v>132</v>
      </c>
      <c r="B94" s="29">
        <f>B93*B78</f>
        <v>19638090000.000004</v>
      </c>
      <c r="C94" t="s">
        <v>115</v>
      </c>
      <c r="D94" s="9" t="s">
        <v>133</v>
      </c>
    </row>
    <row r="95" spans="1:1022 1026:2046 2050:3070 3074:4094 4098:5118 5122:6142 6146:7166 7170:8190 8194:9214 9218:10238 10242:11262 11266:12286 12290:13310 13314:14334 14338:15358 15362:16382" x14ac:dyDescent="0.2">
      <c r="A95" s="23" t="s">
        <v>134</v>
      </c>
      <c r="B95" s="29">
        <f>B94*B104</f>
        <v>6218728500.0000019</v>
      </c>
      <c r="C95" t="s">
        <v>115</v>
      </c>
      <c r="D95" t="s">
        <v>137</v>
      </c>
    </row>
    <row r="96" spans="1:1022 1026:2046 2050:3070 3074:4094 4098:5118 5122:6142 6146:7166 7170:8190 8194:9214 9218:10238 10242:11262 11266:12286 12290:13310 13314:14334 14338:15358 15362:16382" x14ac:dyDescent="0.2">
      <c r="A96" s="23" t="s">
        <v>135</v>
      </c>
      <c r="B96" s="29">
        <f>B95*B88</f>
        <v>1337026627.5000005</v>
      </c>
      <c r="C96" t="s">
        <v>115</v>
      </c>
      <c r="D96" t="s">
        <v>139</v>
      </c>
    </row>
    <row r="99" spans="1:4" x14ac:dyDescent="0.2">
      <c r="A99" s="30" t="s">
        <v>149</v>
      </c>
    </row>
    <row r="101" spans="1:4" x14ac:dyDescent="0.2">
      <c r="A101" t="s">
        <v>140</v>
      </c>
      <c r="B101" s="1">
        <v>0.38</v>
      </c>
      <c r="D101" t="s">
        <v>146</v>
      </c>
    </row>
    <row r="102" spans="1:4" x14ac:dyDescent="0.2">
      <c r="A102" t="s">
        <v>141</v>
      </c>
      <c r="B102" s="1">
        <v>0.17</v>
      </c>
      <c r="D102" t="s">
        <v>146</v>
      </c>
    </row>
    <row r="103" spans="1:4" x14ac:dyDescent="0.2">
      <c r="A103" t="s">
        <v>144</v>
      </c>
      <c r="B103" s="1">
        <v>0.4</v>
      </c>
      <c r="D103" t="s">
        <v>145</v>
      </c>
    </row>
    <row r="104" spans="1:4" x14ac:dyDescent="0.2">
      <c r="A104" t="s">
        <v>147</v>
      </c>
      <c r="B104" s="1">
        <f>AVERAGE(B101:B103)</f>
        <v>0.31666666666666671</v>
      </c>
      <c r="D104" t="s">
        <v>147</v>
      </c>
    </row>
  </sheetData>
  <hyperlinks>
    <hyperlink ref="D13" r:id="rId1" xr:uid="{65108FEB-80E5-6548-9AA1-DB643D50E706}"/>
    <hyperlink ref="D15" r:id="rId2" xr:uid="{A44E1EAF-2C0C-0641-A614-E7D05F148EF7}"/>
    <hyperlink ref="D16" r:id="rId3" xr:uid="{CEA3BFF6-66E6-1345-91B1-47355714F72D}"/>
    <hyperlink ref="D89" r:id="rId4" xr:uid="{AA48CEBC-8F0A-6641-9B22-A82FBF069089}"/>
    <hyperlink ref="D92" r:id="rId5" display="https://a16z.com/generative-ai-enterprise-2024/" xr:uid="{60D805BE-E811-FA4F-8CBA-889EBA357F03}"/>
  </hyperlinks>
  <pageMargins left="0.7" right="0.7" top="0.75" bottom="0.75" header="0.3" footer="0.3"/>
  <pageSetup paperSize="9" orientation="portrait" horizontalDpi="0" verticalDpi="0"/>
  <ignoredErrors>
    <ignoredError sqref="B54 B5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6972-B072-D54C-B048-6762A6FD250E}">
  <dimension ref="B2:F22"/>
  <sheetViews>
    <sheetView zoomScale="120" zoomScaleNormal="120" workbookViewId="0">
      <selection activeCell="F17" sqref="F17:F19"/>
    </sheetView>
  </sheetViews>
  <sheetFormatPr baseColWidth="10" defaultRowHeight="16" x14ac:dyDescent="0.2"/>
  <cols>
    <col min="2" max="2" width="36.1640625" bestFit="1" customWidth="1"/>
    <col min="5" max="5" width="56.1640625" bestFit="1" customWidth="1"/>
  </cols>
  <sheetData>
    <row r="2" spans="2:6" x14ac:dyDescent="0.2">
      <c r="C2" t="s">
        <v>2</v>
      </c>
      <c r="D2" t="s">
        <v>3</v>
      </c>
      <c r="E2" t="s">
        <v>5</v>
      </c>
      <c r="F2" t="s">
        <v>6</v>
      </c>
    </row>
    <row r="3" spans="2:6" x14ac:dyDescent="0.2">
      <c r="B3" t="s">
        <v>0</v>
      </c>
      <c r="C3">
        <v>80</v>
      </c>
      <c r="D3" t="s">
        <v>4</v>
      </c>
      <c r="E3" t="s">
        <v>1</v>
      </c>
    </row>
    <row r="5" spans="2:6" x14ac:dyDescent="0.2">
      <c r="B5" t="s">
        <v>7</v>
      </c>
      <c r="C5" s="1">
        <v>0.7</v>
      </c>
    </row>
    <row r="6" spans="2:6" x14ac:dyDescent="0.2">
      <c r="B6" t="s">
        <v>8</v>
      </c>
      <c r="C6" s="1">
        <v>0.3</v>
      </c>
    </row>
    <row r="8" spans="2:6" x14ac:dyDescent="0.2">
      <c r="B8" t="s">
        <v>9</v>
      </c>
      <c r="C8">
        <f>C3*C5</f>
        <v>56</v>
      </c>
      <c r="D8" t="s">
        <v>4</v>
      </c>
    </row>
    <row r="9" spans="2:6" x14ac:dyDescent="0.2">
      <c r="B9" t="s">
        <v>15</v>
      </c>
      <c r="C9" s="1">
        <v>0.4</v>
      </c>
      <c r="F9" s="2" t="s">
        <v>11</v>
      </c>
    </row>
    <row r="10" spans="2:6" x14ac:dyDescent="0.2">
      <c r="B10" t="s">
        <v>16</v>
      </c>
      <c r="C10" s="1">
        <v>0.6</v>
      </c>
      <c r="F10" s="2" t="s">
        <v>12</v>
      </c>
    </row>
    <row r="11" spans="2:6" x14ac:dyDescent="0.2">
      <c r="B11" t="s">
        <v>25</v>
      </c>
      <c r="C11" s="1">
        <v>0.3</v>
      </c>
      <c r="E11" t="s">
        <v>26</v>
      </c>
      <c r="F11" s="2"/>
    </row>
    <row r="12" spans="2:6" x14ac:dyDescent="0.2">
      <c r="E12" s="2"/>
    </row>
    <row r="13" spans="2:6" x14ac:dyDescent="0.2">
      <c r="B13" t="s">
        <v>10</v>
      </c>
      <c r="C13">
        <v>3000000</v>
      </c>
      <c r="F13" s="3" t="s">
        <v>32</v>
      </c>
    </row>
    <row r="14" spans="2:6" x14ac:dyDescent="0.2">
      <c r="B14" t="s">
        <v>13</v>
      </c>
      <c r="C14">
        <v>120</v>
      </c>
      <c r="D14" t="s">
        <v>14</v>
      </c>
      <c r="F14" t="s">
        <v>31</v>
      </c>
    </row>
    <row r="15" spans="2:6" x14ac:dyDescent="0.2">
      <c r="B15" t="s">
        <v>21</v>
      </c>
      <c r="C15">
        <v>42</v>
      </c>
      <c r="D15" t="s">
        <v>22</v>
      </c>
    </row>
    <row r="17" spans="2:6" x14ac:dyDescent="0.2">
      <c r="B17" t="s">
        <v>17</v>
      </c>
      <c r="C17">
        <v>8391.16</v>
      </c>
      <c r="D17" t="s">
        <v>24</v>
      </c>
      <c r="F17" t="s">
        <v>27</v>
      </c>
    </row>
    <row r="18" spans="2:6" x14ac:dyDescent="0.2">
      <c r="B18" t="s">
        <v>18</v>
      </c>
      <c r="C18">
        <v>10705.25</v>
      </c>
      <c r="D18" t="s">
        <v>24</v>
      </c>
      <c r="F18" s="3" t="s">
        <v>23</v>
      </c>
    </row>
    <row r="19" spans="2:6" x14ac:dyDescent="0.2">
      <c r="B19" t="s">
        <v>19</v>
      </c>
      <c r="C19">
        <v>6</v>
      </c>
      <c r="D19" t="s">
        <v>14</v>
      </c>
      <c r="F19" t="s">
        <v>20</v>
      </c>
    </row>
    <row r="20" spans="2:6" x14ac:dyDescent="0.2">
      <c r="B20" t="s">
        <v>21</v>
      </c>
      <c r="C20">
        <v>4</v>
      </c>
      <c r="D20" t="s">
        <v>22</v>
      </c>
    </row>
    <row r="21" spans="2:6" x14ac:dyDescent="0.2">
      <c r="B21" t="s">
        <v>28</v>
      </c>
      <c r="C21">
        <v>8</v>
      </c>
      <c r="D21" t="s">
        <v>29</v>
      </c>
    </row>
    <row r="22" spans="2:6" x14ac:dyDescent="0.2">
      <c r="B22" t="s">
        <v>30</v>
      </c>
      <c r="C22">
        <f>C18+(C21*C17)</f>
        <v>77834.53</v>
      </c>
      <c r="D22" t="s">
        <v>24</v>
      </c>
    </row>
  </sheetData>
  <hyperlinks>
    <hyperlink ref="F9" r:id="rId1" xr:uid="{EC8C39B2-60C9-944C-A2D8-14A615B5719C}"/>
    <hyperlink ref="F10" r:id="rId2" xr:uid="{1D9B4AC9-239D-6D4C-AE6F-AFF331EEC82A}"/>
    <hyperlink ref="F18" r:id="rId3" xr:uid="{D45B43B3-617B-1B45-BA0E-575FDF515423}"/>
    <hyperlink ref="F13" r:id="rId4" display="https://x.com/firstadopter/status/1790034264580341828" xr:uid="{E4029C90-88DC-AD4E-A5E6-D1203A3CF06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 Inference Infra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Schulze</dc:creator>
  <cp:lastModifiedBy>Max Schulze</cp:lastModifiedBy>
  <dcterms:created xsi:type="dcterms:W3CDTF">2025-01-22T08:08:07Z</dcterms:created>
  <dcterms:modified xsi:type="dcterms:W3CDTF">2025-01-23T11:31:30Z</dcterms:modified>
</cp:coreProperties>
</file>