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8_{6E66DF3D-C780-4944-8B42-633FB2DD290D}" xr6:coauthVersionLast="44" xr6:coauthVersionMax="44" xr10:uidLastSave="{00000000-0000-0000-0000-000000000000}"/>
  <bookViews>
    <workbookView xWindow="-110" yWindow="-110" windowWidth="19420" windowHeight="10420" activeTab="1" xr2:uid="{C54D2F25-E4CB-49EF-9DA6-86488E0EAE50}"/>
  </bookViews>
  <sheets>
    <sheet name="Data for Health Metrics" sheetId="1" r:id="rId1"/>
    <sheet name="Health Metrics" sheetId="2" r:id="rId2"/>
  </sheets>
  <externalReferences>
    <externalReference r:id="rId3"/>
  </externalReferences>
  <definedNames>
    <definedName name="Budget">'[1]FISITA UK P&amp;L + Budgets'!#REF!</definedName>
    <definedName name="Budget1">'[1]FISITA UK P&amp;L + Budgets'!#REF!</definedName>
    <definedName name="EuroBrakeBudget">'[1]FISITA UK P&amp;L + Budgets'!#REF!</definedName>
    <definedName name="_xlnm.Print_Area" localSheetId="1">'Health Metrics'!$CZ$7:$EE$53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2" l="1"/>
  <c r="G33" i="2"/>
  <c r="I33" i="2"/>
  <c r="K33" i="2"/>
  <c r="M33" i="2"/>
  <c r="O33" i="2"/>
  <c r="Q33" i="2"/>
  <c r="E34" i="2"/>
  <c r="G34" i="2"/>
  <c r="I34" i="2"/>
  <c r="K34" i="2"/>
  <c r="M34" i="2"/>
  <c r="O34" i="2"/>
  <c r="Q34" i="2"/>
  <c r="E35" i="2"/>
  <c r="G35" i="2"/>
  <c r="I35" i="2"/>
  <c r="K35" i="2"/>
  <c r="M35" i="2"/>
  <c r="O35" i="2"/>
  <c r="Q35" i="2"/>
  <c r="E81" i="2"/>
  <c r="G81" i="2"/>
  <c r="I81" i="2"/>
  <c r="K81" i="2"/>
  <c r="M81" i="2"/>
  <c r="O81" i="2"/>
  <c r="Q81" i="2"/>
  <c r="G82" i="2"/>
  <c r="I82" i="2"/>
  <c r="K82" i="2"/>
  <c r="M82" i="2"/>
  <c r="O82" i="2"/>
  <c r="Q82" i="2"/>
  <c r="E83" i="2"/>
  <c r="G83" i="2"/>
  <c r="I83" i="2"/>
  <c r="K83" i="2"/>
  <c r="M83" i="2"/>
  <c r="O83" i="2"/>
  <c r="Q83" i="2"/>
  <c r="E133" i="2"/>
  <c r="G133" i="2"/>
  <c r="I133" i="2"/>
  <c r="K133" i="2"/>
  <c r="M133" i="2"/>
  <c r="O133" i="2"/>
  <c r="Q133" i="2"/>
  <c r="E134" i="2"/>
  <c r="G134" i="2"/>
  <c r="I134" i="2"/>
  <c r="K134" i="2"/>
  <c r="M134" i="2"/>
  <c r="O134" i="2"/>
  <c r="Q134" i="2"/>
  <c r="E135" i="2"/>
  <c r="G135" i="2"/>
  <c r="I135" i="2"/>
  <c r="K135" i="2"/>
  <c r="M135" i="2"/>
  <c r="O135" i="2"/>
  <c r="Q135" i="2"/>
  <c r="E185" i="2"/>
  <c r="G185" i="2"/>
  <c r="I185" i="2"/>
  <c r="K185" i="2"/>
  <c r="M185" i="2"/>
  <c r="O185" i="2"/>
  <c r="Q185" i="2"/>
  <c r="E186" i="2"/>
  <c r="G186" i="2"/>
  <c r="I186" i="2"/>
  <c r="K186" i="2"/>
  <c r="M186" i="2"/>
  <c r="O186" i="2"/>
  <c r="Q186" i="2"/>
  <c r="E187" i="2"/>
  <c r="G187" i="2"/>
  <c r="I187" i="2"/>
  <c r="K187" i="2"/>
  <c r="M187" i="2"/>
  <c r="O187" i="2"/>
  <c r="Q187" i="2"/>
  <c r="E241" i="2"/>
  <c r="G241" i="2"/>
  <c r="I241" i="2"/>
  <c r="K241" i="2"/>
  <c r="M241" i="2"/>
  <c r="O241" i="2"/>
  <c r="Q241" i="2"/>
  <c r="E242" i="2"/>
  <c r="G242" i="2"/>
  <c r="I242" i="2"/>
  <c r="K242" i="2"/>
  <c r="M242" i="2"/>
  <c r="O242" i="2"/>
  <c r="Q242" i="2"/>
  <c r="E291" i="2"/>
  <c r="G291" i="2"/>
  <c r="I291" i="2"/>
  <c r="K291" i="2"/>
  <c r="M291" i="2"/>
  <c r="O291" i="2"/>
  <c r="Q291" i="2"/>
  <c r="E292" i="2"/>
  <c r="G292" i="2"/>
  <c r="I292" i="2"/>
  <c r="K292" i="2"/>
  <c r="M292" i="2"/>
  <c r="O292" i="2"/>
  <c r="Q292" i="2"/>
  <c r="E293" i="2"/>
  <c r="G293" i="2"/>
  <c r="I293" i="2"/>
  <c r="K293" i="2"/>
  <c r="M293" i="2"/>
  <c r="O293" i="2"/>
  <c r="Q293" i="2"/>
</calcChain>
</file>

<file path=xl/sharedStrings.xml><?xml version="1.0" encoding="utf-8"?>
<sst xmlns="http://schemas.openxmlformats.org/spreadsheetml/2006/main" count="197" uniqueCount="130">
  <si>
    <t>Average Monthly Operating exps</t>
  </si>
  <si>
    <t>2019 Actual</t>
  </si>
  <si>
    <t>2018 Actual</t>
  </si>
  <si>
    <t>2017 Actual</t>
  </si>
  <si>
    <t>2020 Emergency Budget</t>
  </si>
  <si>
    <t>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</si>
  <si>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</si>
  <si>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</si>
  <si>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</si>
  <si>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</si>
  <si>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</si>
  <si>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</si>
  <si>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</si>
  <si>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</si>
  <si>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</si>
  <si>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</si>
  <si>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</si>
  <si>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</si>
  <si>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Avg Monthly Programme + Operating Costs (includes Student Travel Bursaries)</t>
  </si>
  <si>
    <t>Cumulative Programme + Operating Costs (includes Student Travel Bursaries)</t>
  </si>
  <si>
    <t>Average monthly revenue</t>
  </si>
  <si>
    <t>Avg Monthly Revenue</t>
  </si>
  <si>
    <t>Cumulative Revenue</t>
  </si>
  <si>
    <t>Free Cash FlowThreshold - Required to cover three months Operating costs</t>
  </si>
  <si>
    <t>3 Yr Avg</t>
  </si>
  <si>
    <t>Actual/Forecast Bank balances</t>
  </si>
  <si>
    <t>Financial Health: Free Cash Flow</t>
  </si>
  <si>
    <t>Prudency Threshold</t>
  </si>
  <si>
    <t>Ratio = Net Assets / Following year Operating exps</t>
  </si>
  <si>
    <t>Equity/Net Assets</t>
  </si>
  <si>
    <t>Programme + Operating Expenses</t>
  </si>
  <si>
    <t>Financial Health: Prudency</t>
  </si>
  <si>
    <t>Solvency Threshold</t>
  </si>
  <si>
    <t>Ratio</t>
  </si>
  <si>
    <t>Debt (Bank loans only)</t>
  </si>
  <si>
    <t>Financial Health: Solvency</t>
  </si>
  <si>
    <t>Threshold</t>
  </si>
  <si>
    <t>Current Liabilities</t>
  </si>
  <si>
    <t>Current Assets</t>
  </si>
  <si>
    <t>Financial Health: Liquidity</t>
  </si>
  <si>
    <t>Balance Sheet:-</t>
  </si>
  <si>
    <t>Operating Profit Percentage with Stretch Revenue Target</t>
  </si>
  <si>
    <t>Operating Profit in £'000</t>
  </si>
  <si>
    <t>Event + Operating Expenses (incl donations to FISITA Foundation) £'000</t>
  </si>
  <si>
    <t>Total Revenue with Stretch Target</t>
  </si>
  <si>
    <t>Stretch Target</t>
  </si>
  <si>
    <t>Revenue</t>
  </si>
  <si>
    <t>Growth Chart:</t>
  </si>
  <si>
    <t>Operating Profit Percentage</t>
  </si>
  <si>
    <t>Revenue in £'000</t>
  </si>
  <si>
    <t>Threshold - Revenue growth % year on year</t>
  </si>
  <si>
    <t>Threshold - Operating Profit = Break Even</t>
  </si>
  <si>
    <t>Congress percentage</t>
  </si>
  <si>
    <t>Percentage Revenue Increase year on year</t>
  </si>
  <si>
    <t>Revenue Year on year increase</t>
  </si>
  <si>
    <t>Total Revenue</t>
  </si>
  <si>
    <r>
      <rPr>
        <u/>
        <sz val="11"/>
        <color theme="1"/>
        <rFont val="Calibri"/>
        <family val="2"/>
        <scheme val="minor"/>
      </rPr>
      <t>Excluding</t>
    </r>
    <r>
      <rPr>
        <sz val="11"/>
        <color theme="1"/>
        <rFont val="Calibri"/>
        <family val="2"/>
        <scheme val="minor"/>
      </rPr>
      <t xml:space="preserve"> Congress:-</t>
    </r>
  </si>
  <si>
    <t>Congress Revenue</t>
  </si>
  <si>
    <t>Financial Performance: Profitability</t>
  </si>
  <si>
    <t>Margin</t>
  </si>
  <si>
    <t>Operating Profit/(Loss) Incl Travel Bursaries</t>
  </si>
  <si>
    <t>Others</t>
  </si>
  <si>
    <t>Intelligent Safety Conference</t>
  </si>
  <si>
    <t>FISITA Plus</t>
  </si>
  <si>
    <t>EuroBrake</t>
  </si>
  <si>
    <t>World Automotive Summit</t>
  </si>
  <si>
    <t>World Automotive Congress</t>
  </si>
  <si>
    <t>Corporate Memberships</t>
  </si>
  <si>
    <t>Member Societies</t>
  </si>
  <si>
    <t>Travel Bursary up to 2018. 2019 onward = donation to FISITA Foundation out of Operating Profits</t>
  </si>
  <si>
    <t>Other Operating Costs</t>
  </si>
  <si>
    <t>Staff</t>
  </si>
  <si>
    <t>Operating Costs:</t>
  </si>
  <si>
    <t>Original Revenue projection + Stretch</t>
  </si>
  <si>
    <t>Original Stretch target per initial Growth Chart</t>
  </si>
  <si>
    <t>Original Revenue per initial Grown Chart</t>
  </si>
  <si>
    <t>Total Revenue + Stretch</t>
  </si>
  <si>
    <t>Stretch target</t>
  </si>
  <si>
    <t>Engineers Certificate</t>
  </si>
  <si>
    <t>Revenue:</t>
  </si>
  <si>
    <t>2023 Projection</t>
  </si>
  <si>
    <t>2022 Projection</t>
  </si>
  <si>
    <t>2021 Projection</t>
  </si>
  <si>
    <t>2020 Budget</t>
  </si>
  <si>
    <t>2016 Actual</t>
  </si>
  <si>
    <t>2015 Actual</t>
  </si>
  <si>
    <t>2014 Actual</t>
  </si>
  <si>
    <t>2013 Actual</t>
  </si>
  <si>
    <t>2012 Actual</t>
  </si>
  <si>
    <t>Financial Performance and Health</t>
  </si>
  <si>
    <t>Budgetary growth has been balanced by expected investment return.</t>
  </si>
  <si>
    <t>The surplus funds accumulated from net profitability and net investment earnings are used to establish the FISITA prudency targets.</t>
  </si>
  <si>
    <t>six months of operating expenses + event staging costs).</t>
  </si>
  <si>
    <t>Operating Exps £'000</t>
  </si>
  <si>
    <t>Net Assets £'000</t>
  </si>
  <si>
    <t xml:space="preserve">        (Six months)</t>
  </si>
  <si>
    <t>Threshold &gt;50%</t>
  </si>
  <si>
    <t>Financial Health : Prudency</t>
  </si>
  <si>
    <t>calculated as operating cash flow minus capital expenditures.</t>
  </si>
  <si>
    <t>Generate a positive free cash flow using a three-year rolling average. Free cash flow is a measure of financial performance</t>
  </si>
  <si>
    <t>3 Yr Avg £'000</t>
  </si>
  <si>
    <t>Actual/Forecast £'000</t>
  </si>
  <si>
    <t>Financial Health : Free Cash Flow</t>
  </si>
  <si>
    <t>Typically, a Long Term debt ratio of less than 50% is considered good or healthy.</t>
  </si>
  <si>
    <t>Debt/Net Asset ratio is a measure of a company's financial leverage calculated by dividing its total debt by net assets.</t>
  </si>
  <si>
    <t>Debt £'000</t>
  </si>
  <si>
    <t>Threshold &lt;25%</t>
  </si>
  <si>
    <t>Financial Health : Solvency</t>
  </si>
  <si>
    <t>out of currently available funds.</t>
  </si>
  <si>
    <t>Liquidity represents the short-term financial strength of the organisation. It is the ability to meet the short-term obligations</t>
  </si>
  <si>
    <t>Current Liabilities £'000</t>
  </si>
  <si>
    <t>Current Assets £'000</t>
  </si>
  <si>
    <t xml:space="preserve">     Threshold &gt; 0.65</t>
  </si>
  <si>
    <t>Financial Health : Liquidity</t>
  </si>
  <si>
    <t>Profitability is defined as the difference between total operating revenues and total operating expenses.</t>
  </si>
  <si>
    <t>Profitability - Threshold &gt; £0.</t>
  </si>
  <si>
    <t>Percentage Profit</t>
  </si>
  <si>
    <t xml:space="preserve">         Threshold &gt; £0</t>
  </si>
  <si>
    <t>Financial Health : Profitability</t>
  </si>
  <si>
    <t>The inflation assumptions are based on forecasts by the UK Office for Budget Responsibility.</t>
  </si>
  <si>
    <t>Revenue Growth - FISITA threshold &gt; inflation.</t>
  </si>
  <si>
    <t xml:space="preserve">             Actual/Forecast incl Congress</t>
  </si>
  <si>
    <t xml:space="preserve">             Actual/Forecast excl Congress</t>
  </si>
  <si>
    <t>Threshold &gt; Inflation</t>
  </si>
  <si>
    <t>Financial Health : Growth</t>
  </si>
  <si>
    <t>Liquidity - Threshold &gt; 0.65.</t>
  </si>
  <si>
    <t>Debt to Net Asset Ratio - Threshold &lt; 25%.</t>
  </si>
  <si>
    <t xml:space="preserve">Free Cash Flow - Threshold represents cash balance to cover approximately three months of operating expenses. </t>
  </si>
  <si>
    <t>Prudency - Threshold = 50% of operating expenses + event staging costs (represents reserves to cover approximately</t>
  </si>
  <si>
    <t>Prudency targets are measured as net assets as a percentage of operating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</si>
</sst>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%;[Red]\(#,##0.0%\)"/>
    <numFmt numFmtId="166" formatCode="#,##0;[Red]\(#,##0\)"/>
    <numFmt numFmtId="167" formatCode="&quot;£&quot;#,##0"/>
    <numFmt numFmtId="168" formatCode="&quot;£&quot;#,##0_);[Red]&quot;£&quot;\(#,##0\)"/>
    <numFmt numFmtId="169" formatCode="#,##0.0%;\(#,##0.0%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3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22222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404346"/>
      <name val="Arial"/>
      <family val="2"/>
    </font>
    <font>
      <b/>
      <sz val="11"/>
      <color rgb="FF404346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404346"/>
      <name val="Arial"/>
      <family val="2"/>
    </font>
    <font>
      <b/>
      <sz val="14"/>
      <color rgb="FF404346"/>
      <name val="Calibri"/>
      <family val="2"/>
      <scheme val="minor"/>
    </font>
    <font>
      <sz val="16"/>
      <color rgb="FF404346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8" fontId="0" fillId="0" borderId="0" xfId="0" applyNumberFormat="1" applyAlignment="1">
      <alignment horizont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165" fontId="3" fillId="3" borderId="0" xfId="0" applyNumberFormat="1" applyFont="1" applyFill="1" applyAlignment="1">
      <alignment horizontal="right" vertical="center"/>
    </xf>
    <xf numFmtId="166" fontId="4" fillId="0" borderId="0" xfId="1" applyNumberFormat="1" applyFont="1" applyAlignment="1">
      <alignment vertical="center"/>
    </xf>
    <xf numFmtId="1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167" fontId="0" fillId="3" borderId="0" xfId="0" applyNumberFormat="1" applyFill="1"/>
    <xf numFmtId="3" fontId="0" fillId="0" borderId="1" xfId="0" applyNumberFormat="1" applyBorder="1"/>
    <xf numFmtId="0" fontId="0" fillId="0" borderId="2" xfId="0" applyBorder="1" applyAlignment="1">
      <alignment horizontal="left"/>
    </xf>
    <xf numFmtId="164" fontId="0" fillId="0" borderId="0" xfId="0" applyNumberFormat="1" applyAlignment="1">
      <alignment horizontal="center"/>
    </xf>
    <xf numFmtId="168" fontId="6" fillId="4" borderId="0" xfId="1" applyNumberFormat="1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167" fontId="0" fillId="4" borderId="0" xfId="0" applyNumberFormat="1" applyFill="1" applyAlignment="1">
      <alignment horizontal="center"/>
    </xf>
    <xf numFmtId="168" fontId="6" fillId="2" borderId="0" xfId="1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/>
    </xf>
    <xf numFmtId="166" fontId="4" fillId="0" borderId="0" xfId="1" applyNumberFormat="1" applyFont="1" applyAlignment="1">
      <alignment horizontal="center" vertic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3" fontId="2" fillId="6" borderId="0" xfId="0" applyNumberFormat="1" applyFont="1" applyFill="1" applyAlignment="1">
      <alignment horizontal="center"/>
    </xf>
    <xf numFmtId="3" fontId="2" fillId="7" borderId="0" xfId="0" applyNumberFormat="1" applyFont="1" applyFill="1" applyAlignment="1">
      <alignment horizontal="center" vertical="center" wrapText="1"/>
    </xf>
    <xf numFmtId="3" fontId="2" fillId="5" borderId="0" xfId="0" applyNumberFormat="1" applyFont="1" applyFill="1" applyAlignment="1">
      <alignment horizontal="center" vertical="center" wrapText="1"/>
    </xf>
    <xf numFmtId="3" fontId="2" fillId="6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 applyAlignment="1">
      <alignment wrapText="1"/>
    </xf>
    <xf numFmtId="164" fontId="18" fillId="0" borderId="0" xfId="0" applyNumberFormat="1" applyFont="1" applyAlignment="1">
      <alignment horizontal="center" vertical="center" wrapText="1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7" fontId="16" fillId="0" borderId="0" xfId="0" applyNumberFormat="1" applyFont="1" applyAlignment="1">
      <alignment horizontal="center"/>
    </xf>
    <xf numFmtId="167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3" fontId="10" fillId="0" borderId="0" xfId="0" applyNumberFormat="1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3" fontId="16" fillId="0" borderId="0" xfId="0" applyNumberFormat="1" applyFont="1"/>
    <xf numFmtId="3" fontId="2" fillId="0" borderId="0" xfId="0" applyNumberFormat="1" applyFont="1"/>
    <xf numFmtId="0" fontId="21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4" fontId="10" fillId="0" borderId="0" xfId="0" applyNumberFormat="1" applyFont="1"/>
    <xf numFmtId="4" fontId="16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0" fontId="21" fillId="0" borderId="0" xfId="0" applyFont="1" applyAlignment="1">
      <alignment horizontal="center"/>
    </xf>
    <xf numFmtId="167" fontId="10" fillId="0" borderId="0" xfId="0" applyNumberFormat="1" applyFont="1" applyAlignment="1">
      <alignment horizontal="center"/>
    </xf>
    <xf numFmtId="168" fontId="16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0" borderId="0" xfId="0" quotePrefix="1" applyFont="1"/>
    <xf numFmtId="169" fontId="16" fillId="0" borderId="0" xfId="0" applyNumberFormat="1" applyFont="1" applyAlignment="1">
      <alignment horizontal="center"/>
    </xf>
    <xf numFmtId="0" fontId="12" fillId="0" borderId="0" xfId="0" applyFont="1" applyAlignment="1"/>
  </cellXfs>
  <cellStyles count="2">
    <cellStyle name="Normal" xfId="0" builtinId="0"/>
    <cellStyle name="Normal 4 2" xfId="1" xr:uid="{5B560DCD-E215-4EDF-8294-500D66C638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202664245685"/>
          <c:y val="0.17477246752044601"/>
          <c:w val="0.80624126866712731"/>
          <c:h val="0.8049724769889985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for Health Metrics'!$A$64</c:f>
              <c:strCache>
                <c:ptCount val="1"/>
                <c:pt idx="0">
                  <c:v>Operating Profit in £'000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Metrics'!$G$64:$N$64</c:f>
              <c:numCache>
                <c:formatCode>#,##0;[Red]\(#,##0\)</c:formatCode>
                <c:ptCount val="8"/>
                <c:pt idx="0">
                  <c:v>45.091599999999744</c:v>
                </c:pt>
                <c:pt idx="1">
                  <c:v>-13.903489999999465</c:v>
                </c:pt>
                <c:pt idx="2">
                  <c:v>-7.6820503622227534</c:v>
                </c:pt>
                <c:pt idx="3">
                  <c:v>16.499402257936026</c:v>
                </c:pt>
                <c:pt idx="4">
                  <c:v>-149.99964206231766</c:v>
                </c:pt>
                <c:pt idx="5">
                  <c:v>-84.106207002322208</c:v>
                </c:pt>
                <c:pt idx="6">
                  <c:v>-229.52262254988</c:v>
                </c:pt>
                <c:pt idx="7">
                  <c:v>-74.144335881602046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F-4EDF-8106-32CD371C06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0271640"/>
        <c:axId val="2110274680"/>
      </c:barChart>
      <c:lineChart>
        <c:grouping val="standard"/>
        <c:varyColors val="0"/>
        <c:ser>
          <c:idx val="3"/>
          <c:order val="1"/>
          <c:tx>
            <c:strRef>
              <c:f>'Data for Health Metrics'!$A$58</c:f>
              <c:strCache>
                <c:ptCount val="1"/>
                <c:pt idx="0">
                  <c:v>Threshold - Operating Profit = Break Even</c:v>
                </c:pt>
              </c:strCache>
            </c:strRef>
          </c:tx>
          <c:spPr>
            <a:ln w="4762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Metrics'!$G$58:$N$58</c:f>
              <c:numCache>
                <c:formatCode>"£"#,##0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F-4EDF-8106-32CD371C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71640"/>
        <c:axId val="2110274680"/>
      </c:lineChart>
      <c:catAx>
        <c:axId val="211027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74680"/>
        <c:crosses val="autoZero"/>
        <c:auto val="1"/>
        <c:lblAlgn val="ctr"/>
        <c:lblOffset val="100"/>
        <c:noMultiLvlLbl val="0"/>
      </c:catAx>
      <c:valAx>
        <c:axId val="211027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&quot;£&quot;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716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5112197478382692"/>
          <c:y val="1.1511986604468987E-2"/>
          <c:w val="0.16184754909056634"/>
          <c:h val="7.2471080572790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48011241360105E-2"/>
          <c:y val="0.174319101753342"/>
          <c:w val="0.7838929538952325"/>
          <c:h val="0.79269198687009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Health Metrics'!$A$83</c:f>
              <c:strCache>
                <c:ptCount val="1"/>
                <c:pt idx="0">
                  <c:v>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Metrics'!$G$83:$N$83</c:f>
              <c:numCache>
                <c:formatCode>#,##0.00</c:formatCode>
                <c:ptCount val="8"/>
                <c:pt idx="0">
                  <c:v>0.90874207712327959</c:v>
                </c:pt>
                <c:pt idx="1">
                  <c:v>0.83762885384808905</c:v>
                </c:pt>
                <c:pt idx="2">
                  <c:v>0.76475550707298923</c:v>
                </c:pt>
                <c:pt idx="3">
                  <c:v>0.76475550707298923</c:v>
                </c:pt>
                <c:pt idx="4">
                  <c:v>0.68425492738109572</c:v>
                </c:pt>
                <c:pt idx="5">
                  <c:v>0.68425492738109572</c:v>
                </c:pt>
                <c:pt idx="6">
                  <c:v>0.68425492738109572</c:v>
                </c:pt>
                <c:pt idx="7">
                  <c:v>0.68425492738109572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9-4B9B-92D6-76434E605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7331880"/>
        <c:axId val="-2147328840"/>
      </c:barChart>
      <c:lineChart>
        <c:grouping val="standard"/>
        <c:varyColors val="0"/>
        <c:ser>
          <c:idx val="1"/>
          <c:order val="1"/>
          <c:tx>
            <c:strRef>
              <c:f>'Data for Health Metrics'!$A$84</c:f>
              <c:strCache>
                <c:ptCount val="1"/>
                <c:pt idx="0">
                  <c:v>Threshold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Metrics'!$G$84:$N$84</c:f>
              <c:numCache>
                <c:formatCode>#,##0.00</c:formatCode>
                <c:ptCount val="8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9-4B9B-92D6-76434E605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7331880"/>
        <c:axId val="-2147328840"/>
      </c:lineChart>
      <c:catAx>
        <c:axId val="-214733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28840"/>
        <c:crosses val="autoZero"/>
        <c:auto val="1"/>
        <c:lblAlgn val="ctr"/>
        <c:lblOffset val="100"/>
        <c:noMultiLvlLbl val="0"/>
      </c:catAx>
      <c:valAx>
        <c:axId val="-21473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318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0345809427452852"/>
          <c:y val="6.8924291958239806E-2"/>
          <c:w val="8.110837048983334E-2"/>
          <c:h val="7.4461020378590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0586972083037"/>
          <c:y val="0.17976377952755906"/>
          <c:w val="0.78951702708566052"/>
          <c:h val="0.78257841862326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Health Metrics'!$A$89</c:f>
              <c:strCache>
                <c:ptCount val="1"/>
                <c:pt idx="0">
                  <c:v>Ratio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Metrics'!$G$89:$N$89</c:f>
              <c:numCache>
                <c:formatCode>0.0%</c:formatCode>
                <c:ptCount val="8"/>
                <c:pt idx="0">
                  <c:v>0.16721538042732198</c:v>
                </c:pt>
                <c:pt idx="1">
                  <c:v>0.16412449975141599</c:v>
                </c:pt>
                <c:pt idx="2">
                  <c:v>0.13322651353815204</c:v>
                </c:pt>
                <c:pt idx="3">
                  <c:v>0.11294060418770309</c:v>
                </c:pt>
                <c:pt idx="4">
                  <c:v>0.14645450402572582</c:v>
                </c:pt>
                <c:pt idx="5">
                  <c:v>0.1228882206705301</c:v>
                </c:pt>
                <c:pt idx="6">
                  <c:v>0.10057048784575941</c:v>
                </c:pt>
                <c:pt idx="7">
                  <c:v>7.9448566586609759E-2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8-4A19-B3F1-EBA99B90FC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7374408"/>
        <c:axId val="2099691480"/>
      </c:barChart>
      <c:lineChart>
        <c:grouping val="standard"/>
        <c:varyColors val="0"/>
        <c:ser>
          <c:idx val="1"/>
          <c:order val="1"/>
          <c:tx>
            <c:strRef>
              <c:f>'Data for Health Metrics'!$A$90</c:f>
              <c:strCache>
                <c:ptCount val="1"/>
                <c:pt idx="0">
                  <c:v>Solvency Threshold</c:v>
                </c:pt>
              </c:strCache>
            </c:strRef>
          </c:tx>
          <c:spPr>
            <a:ln w="4762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Metrics'!$G$90:$N$90</c:f>
              <c:numCache>
                <c:formatCode>0.0%</c:formatCode>
                <c:ptCount val="8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8-4A19-B3F1-EBA99B90FC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7374408"/>
        <c:axId val="2099691480"/>
      </c:lineChart>
      <c:catAx>
        <c:axId val="-214737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91480"/>
        <c:crosses val="autoZero"/>
        <c:auto val="1"/>
        <c:lblAlgn val="ctr"/>
        <c:lblOffset val="100"/>
        <c:noMultiLvlLbl val="0"/>
      </c:catAx>
      <c:valAx>
        <c:axId val="209969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744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3997354860272111"/>
          <c:y val="6.4807517393995082E-2"/>
          <c:w val="7.5268548748479616E-2"/>
          <c:h val="0.10476023354249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1540074390947"/>
          <c:y val="0.17045022793203479"/>
          <c:w val="0.81433508840415503"/>
          <c:h val="0.78550882718607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Health Metrics'!$A$99</c:f>
              <c:strCache>
                <c:ptCount val="1"/>
                <c:pt idx="0">
                  <c:v>Actual/Forecast Bank balances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Metrics'!$G$99:$N$99</c:f>
              <c:numCache>
                <c:formatCode>#,##0</c:formatCode>
                <c:ptCount val="8"/>
                <c:pt idx="0">
                  <c:v>316644</c:v>
                </c:pt>
                <c:pt idx="1">
                  <c:v>389984.17</c:v>
                </c:pt>
                <c:pt idx="2">
                  <c:v>271552.25</c:v>
                </c:pt>
                <c:pt idx="3">
                  <c:v>279698.8175</c:v>
                </c:pt>
                <c:pt idx="4">
                  <c:v>279698.8175</c:v>
                </c:pt>
                <c:pt idx="5">
                  <c:v>288089.78202500002</c:v>
                </c:pt>
                <c:pt idx="6">
                  <c:v>296732.47548575001</c:v>
                </c:pt>
                <c:pt idx="7">
                  <c:v>305634.4497503225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9-42B8-8E22-AE1C30B7B8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0272888"/>
        <c:axId val="2100275640"/>
      </c:barChart>
      <c:lineChart>
        <c:grouping val="standard"/>
        <c:varyColors val="0"/>
        <c:ser>
          <c:idx val="1"/>
          <c:order val="1"/>
          <c:tx>
            <c:strRef>
              <c:f>'Data for Health Metrics'!$A$100</c:f>
              <c:strCache>
                <c:ptCount val="1"/>
                <c:pt idx="0">
                  <c:v>3 Yr Avg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Metrics'!$G$100:$N$100</c:f>
              <c:numCache>
                <c:formatCode>#,##0</c:formatCode>
                <c:ptCount val="8"/>
                <c:pt idx="0">
                  <c:v>287118.33333333331</c:v>
                </c:pt>
                <c:pt idx="1">
                  <c:v>357227.72333333333</c:v>
                </c:pt>
                <c:pt idx="2">
                  <c:v>326060.13999999996</c:v>
                </c:pt>
                <c:pt idx="3">
                  <c:v>313745.07916666666</c:v>
                </c:pt>
                <c:pt idx="4">
                  <c:v>313745.07916666666</c:v>
                </c:pt>
                <c:pt idx="5">
                  <c:v>279780.28317499999</c:v>
                </c:pt>
                <c:pt idx="6">
                  <c:v>288173.69167024997</c:v>
                </c:pt>
                <c:pt idx="7">
                  <c:v>296818.90242035751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9-42B8-8E22-AE1C30B7B830}"/>
            </c:ext>
          </c:extLst>
        </c:ser>
        <c:ser>
          <c:idx val="2"/>
          <c:order val="2"/>
          <c:tx>
            <c:strRef>
              <c:f>'Data for Health Metrics'!$A$101</c:f>
              <c:strCache>
                <c:ptCount val="1"/>
                <c:pt idx="0">
                  <c:v>Free Cash FlowThreshold - Required to cover three months Operating costs</c:v>
                </c:pt>
              </c:strCache>
            </c:strRef>
          </c:tx>
          <c:spPr>
            <a:ln w="4762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Metrics'!$G$101:$N$101</c:f>
              <c:numCache>
                <c:formatCode>#,##0</c:formatCode>
                <c:ptCount val="8"/>
                <c:pt idx="0">
                  <c:v>204087.5675</c:v>
                </c:pt>
                <c:pt idx="1">
                  <c:v>201607.86249999999</c:v>
                </c:pt>
                <c:pt idx="2">
                  <c:v>241154.73932666669</c:v>
                </c:pt>
                <c:pt idx="3">
                  <c:v>264874.99794742075</c:v>
                </c:pt>
                <c:pt idx="4">
                  <c:v>250624.99968224589</c:v>
                </c:pt>
                <c:pt idx="5">
                  <c:v>274145.62287558045</c:v>
                </c:pt>
                <c:pt idx="6">
                  <c:v>280999.26344746997</c:v>
                </c:pt>
                <c:pt idx="7">
                  <c:v>289429.2413508941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9-42B8-8E22-AE1C30B7B8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0272888"/>
        <c:axId val="2100275640"/>
      </c:lineChart>
      <c:catAx>
        <c:axId val="210027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75640"/>
        <c:crosses val="autoZero"/>
        <c:auto val="1"/>
        <c:lblAlgn val="ctr"/>
        <c:lblOffset val="100"/>
        <c:noMultiLvlLbl val="0"/>
      </c:catAx>
      <c:valAx>
        <c:axId val="21002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&quot;£&quot;#,##0_);\(&quot;£&quot;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72888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52365846566864"/>
          <c:y val="1.61068157998627E-2"/>
          <c:w val="0.25193643290275891"/>
          <c:h val="0.14237402068934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0586972083037"/>
          <c:y val="0.17976377952755906"/>
          <c:w val="0.78951702708566052"/>
          <c:h val="0.78257841862326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Health Metrics'!$A$95</c:f>
              <c:strCache>
                <c:ptCount val="1"/>
                <c:pt idx="0">
                  <c:v>Ratio = Net Assets / Following year Operating exps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Metrics'!$G$95:$N$95</c:f>
              <c:numCache>
                <c:formatCode>0.0%</c:formatCode>
                <c:ptCount val="8"/>
                <c:pt idx="0">
                  <c:v>1.0868069244863923</c:v>
                </c:pt>
                <c:pt idx="1">
                  <c:v>0.94183200331581585</c:v>
                </c:pt>
                <c:pt idx="2">
                  <c:v>0.87050996959444815</c:v>
                </c:pt>
                <c:pt idx="3">
                  <c:v>0.92331994859291566</c:v>
                </c:pt>
                <c:pt idx="4">
                  <c:v>0.76196306437279437</c:v>
                </c:pt>
                <c:pt idx="5">
                  <c:v>0.74291308745257512</c:v>
                </c:pt>
                <c:pt idx="6">
                  <c:v>0.77847987326023116</c:v>
                </c:pt>
                <c:pt idx="7">
                  <c:v>0.77847987326023116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41BE-8039-E8FD57815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7374408"/>
        <c:axId val="2099691480"/>
      </c:barChart>
      <c:lineChart>
        <c:grouping val="standard"/>
        <c:varyColors val="0"/>
        <c:ser>
          <c:idx val="1"/>
          <c:order val="1"/>
          <c:tx>
            <c:strRef>
              <c:f>'Data for Health Metrics'!$A$96</c:f>
              <c:strCache>
                <c:ptCount val="1"/>
                <c:pt idx="0">
                  <c:v>Prudency Threshold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Metrics'!$G$96:$N$96</c:f>
              <c:numCache>
                <c:formatCode>0.0%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7-41BE-8039-E8FD57815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7374408"/>
        <c:axId val="2099691480"/>
      </c:lineChart>
      <c:catAx>
        <c:axId val="-214737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91480"/>
        <c:crosses val="autoZero"/>
        <c:auto val="1"/>
        <c:lblAlgn val="ctr"/>
        <c:lblOffset val="100"/>
        <c:noMultiLvlLbl val="0"/>
      </c:catAx>
      <c:valAx>
        <c:axId val="209969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744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9805922684543267"/>
          <c:y val="4.8870971115338585E-2"/>
          <c:w val="0.28926812359278997"/>
          <c:h val="5.9197687699375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36752959836851E-2"/>
          <c:y val="6.4434518555135767E-2"/>
          <c:w val="0.88227121452444346"/>
          <c:h val="0.88815584222184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 for Health Metrics'!$A$54</c:f>
              <c:strCache>
                <c:ptCount val="1"/>
                <c:pt idx="0">
                  <c:v>Percentage Revenue Increase year on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Metrics'!$G$54:$N$54</c:f>
              <c:numCache>
                <c:formatCode>0.0%</c:formatCode>
                <c:ptCount val="8"/>
                <c:pt idx="0">
                  <c:v>0.11063579660091702</c:v>
                </c:pt>
                <c:pt idx="1">
                  <c:v>5.8417322852072649E-2</c:v>
                </c:pt>
                <c:pt idx="2">
                  <c:v>9.6737162727911899E-2</c:v>
                </c:pt>
                <c:pt idx="3">
                  <c:v>0.15003281245277597</c:v>
                </c:pt>
                <c:pt idx="4">
                  <c:v>-0.3735653496915764</c:v>
                </c:pt>
                <c:pt idx="5">
                  <c:v>0.68451940020823721</c:v>
                </c:pt>
                <c:pt idx="6">
                  <c:v>2.193425335464581E-2</c:v>
                </c:pt>
                <c:pt idx="7">
                  <c:v>2.4239133910043485E-2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E-4056-BBAB-57B2AD8E51F8}"/>
            </c:ext>
          </c:extLst>
        </c:ser>
        <c:ser>
          <c:idx val="1"/>
          <c:order val="1"/>
          <c:tx>
            <c:strRef>
              <c:f>'Data for Health Metrics'!$A$55</c:f>
              <c:strCache>
                <c:ptCount val="1"/>
                <c:pt idx="0">
                  <c:v>Congress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Metrics'!$G$55:$N$55</c:f>
              <c:numCache>
                <c:formatCode>0.0%</c:formatCode>
                <c:ptCount val="8"/>
                <c:pt idx="1">
                  <c:v>3.627495725351864E-2</c:v>
                </c:pt>
                <c:pt idx="3">
                  <c:v>4.5650069339680327E-2</c:v>
                </c:pt>
                <c:pt idx="4">
                  <c:v>1.0393059264686144E-2</c:v>
                </c:pt>
                <c:pt idx="5">
                  <c:v>4.4192108725400359E-2</c:v>
                </c:pt>
                <c:pt idx="7">
                  <c:v>4.3178432093277611E-2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E-4056-BBAB-57B2AD8E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156112"/>
        <c:axId val="711158080"/>
      </c:barChart>
      <c:lineChart>
        <c:grouping val="standard"/>
        <c:varyColors val="0"/>
        <c:ser>
          <c:idx val="2"/>
          <c:order val="2"/>
          <c:tx>
            <c:strRef>
              <c:f>'Data for Health Metrics'!$A$59</c:f>
              <c:strCache>
                <c:ptCount val="1"/>
                <c:pt idx="0">
                  <c:v>Threshold - Revenue growth % year on 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for Health Metrics'!$G$3:$N$3</c:f>
              <c:strCache>
                <c:ptCount val="8"/>
                <c:pt idx="0">
                  <c:v>2017 Actual</c:v>
                </c:pt>
                <c:pt idx="1">
                  <c:v>2018 Actual</c:v>
                </c:pt>
                <c:pt idx="2">
                  <c:v>2019 Actual</c:v>
                </c:pt>
                <c:pt idx="3">
                  <c:v>2020 Budget</c:v>
                </c:pt>
                <c:pt idx="4">
                  <c:v>2020 Emergency Budget</c:v>
                </c:pt>
                <c:pt idx="5">
                  <c:v>2021 Projection</c:v>
                </c:pt>
                <c:pt idx="6">
                  <c:v>2022 Projection</c:v>
                </c:pt>
                <c:pt idx="7">
                  <c:v>2023 Projection</c:v>
                </c:pt>
              </c:strCache>
            </c:strRef>
          </c:cat>
          <c:val>
            <c:numRef>
              <c:f>'Data for Health Metrics'!$G$59:$N$59</c:f>
              <c:numCache>
                <c:formatCode>0.0%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E-4056-BBAB-57B2AD8E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56112"/>
        <c:axId val="711158080"/>
      </c:lineChart>
      <c:catAx>
        <c:axId val="71115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58080"/>
        <c:crosses val="autoZero"/>
        <c:auto val="1"/>
        <c:lblAlgn val="ctr"/>
        <c:lblOffset val="100"/>
        <c:noMultiLvlLbl val="0"/>
      </c:catAx>
      <c:valAx>
        <c:axId val="7111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07174103237094"/>
          <c:y val="6.1858671512214809E-2"/>
          <c:w val="0.263928258967629"/>
          <c:h val="0.17394346860488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50</xdr:row>
      <xdr:rowOff>177800</xdr:rowOff>
    </xdr:from>
    <xdr:to>
      <xdr:col>18</xdr:col>
      <xdr:colOff>330200</xdr:colOff>
      <xdr:row>80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702BA-646E-46EE-9CAA-16857E8CD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99</xdr:row>
      <xdr:rowOff>50800</xdr:rowOff>
    </xdr:from>
    <xdr:to>
      <xdr:col>19</xdr:col>
      <xdr:colOff>609600</xdr:colOff>
      <xdr:row>131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87406-42EF-4E98-BC52-920211E5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365125</xdr:colOff>
      <xdr:row>150</xdr:row>
      <xdr:rowOff>241299</xdr:rowOff>
    </xdr:from>
    <xdr:to>
      <xdr:col>18</xdr:col>
      <xdr:colOff>860425</xdr:colOff>
      <xdr:row>182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C3FD8-0926-4CFA-9837-E86C96223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255815</xdr:colOff>
      <xdr:row>207</xdr:row>
      <xdr:rowOff>81643</xdr:rowOff>
    </xdr:from>
    <xdr:to>
      <xdr:col>18</xdr:col>
      <xdr:colOff>547915</xdr:colOff>
      <xdr:row>239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06179E-A59D-40D7-B7E1-92FD60F44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428625</xdr:colOff>
      <xdr:row>257</xdr:row>
      <xdr:rowOff>63499</xdr:rowOff>
    </xdr:from>
    <xdr:to>
      <xdr:col>19</xdr:col>
      <xdr:colOff>47625</xdr:colOff>
      <xdr:row>288</xdr:row>
      <xdr:rowOff>254000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1177D2-8DEB-462B-9D63-36FF595CC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558800</xdr:colOff>
      <xdr:row>3</xdr:row>
      <xdr:rowOff>215900</xdr:rowOff>
    </xdr:from>
    <xdr:to>
      <xdr:col>18</xdr:col>
      <xdr:colOff>330200</xdr:colOff>
      <xdr:row>31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D1BFDC-75D8-4166-BACD-2548D60C4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vid%20Foster%20Confidential\Management%20accounts%20Feb20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ITA P&amp;L 2017Download from QB"/>
      <sheetName val="FISITA BS 2017 Download from QB"/>
      <sheetName val="Final FISITA Assoc TB Dec17"/>
      <sheetName val="FISITA Assoc AR Dec17"/>
      <sheetName val="Final FISITA Assoc TB Dec18"/>
      <sheetName val="FISITA Assoc AR Dec18"/>
      <sheetName val="Final FISITA Assoc TB Dec19"/>
      <sheetName val="FISITA Assoc AR Jan19"/>
      <sheetName val="FISITA Assoc AR Feb19"/>
      <sheetName val="FISITA Assoc AR Mar19"/>
      <sheetName val="FISITA Assoc AR Apr19"/>
      <sheetName val="FISITA Assoc AR May19"/>
      <sheetName val="FISITA Assoc AR Jun19"/>
      <sheetName val="FISITA Assoc AR Jul19"/>
      <sheetName val="FISITA Assoc AR Aug19"/>
      <sheetName val="FISITA Assoc AR Sep19"/>
      <sheetName val="FISITA Assoc AR Oct19"/>
      <sheetName val="FISITA Assoc AR Nov19"/>
      <sheetName val="FISITA Assoc AR Dec19"/>
      <sheetName val="FISITA Assoc AR Jan20"/>
      <sheetName val="FISITA Assoc AR Feb20"/>
      <sheetName val="FISITA Assoc TB Feb20"/>
      <sheetName val="Final FISITA UK TB Dec17"/>
      <sheetName val="CorpMembers 2018"/>
      <sheetName val="Final FISITA UK TB Dec18"/>
      <sheetName val="Final FISITA UK TB Dec19"/>
      <sheetName val="Fisita UK TB Feb20"/>
      <sheetName val="CorpMembers 2020 Budget"/>
      <sheetName val="CorpMembers 2020 Emer Budget"/>
      <sheetName val="CorpMembers 2020"/>
      <sheetName val="CorpMembers"/>
      <sheetName val="BS 2017 download from QB"/>
      <sheetName val="Fixed Asset Register 2018"/>
      <sheetName val="Salaries 2018 Q2RF"/>
      <sheetName val="World Forum"/>
      <sheetName val="AR Mar19"/>
      <sheetName val="AR Feb19"/>
      <sheetName val="AR Jan19"/>
      <sheetName val="AR Dec18"/>
      <sheetName val="AR Nov18"/>
      <sheetName val="AR Oct18"/>
      <sheetName val="AR Sep18"/>
      <sheetName val="AR Aug18"/>
      <sheetName val="AR Jul18"/>
      <sheetName val="AR Jun18"/>
      <sheetName val="AR May18"/>
      <sheetName val="AR Apr18"/>
      <sheetName val="AR Mar18"/>
      <sheetName val="AR Feb18"/>
      <sheetName val="AR Jan18"/>
      <sheetName val="AR Dec17"/>
      <sheetName val="AR Nov17"/>
      <sheetName val="AR Oct17"/>
      <sheetName val="AR Sep17"/>
      <sheetName val="AR Aug17"/>
      <sheetName val="AR Jul17"/>
      <sheetName val="AR Jun17"/>
      <sheetName val="AR May17"/>
      <sheetName val="AR Apr17"/>
      <sheetName val="AR Mar17"/>
      <sheetName val="AR Feb17"/>
      <sheetName val="AR Jan17"/>
      <sheetName val="AR Apr19"/>
      <sheetName val="AR May19"/>
      <sheetName val="AR Jun19"/>
      <sheetName val="AR Jul19"/>
      <sheetName val="Fixed Asset Register 2020"/>
      <sheetName val="AR Aug19"/>
      <sheetName val="AR Sep19"/>
      <sheetName val="AR Oct19"/>
      <sheetName val="AR Nov19"/>
      <sheetName val="AR Dec19"/>
      <sheetName val="AR Jan20"/>
      <sheetName val="AR Feb20"/>
      <sheetName val="AR Graph Data"/>
      <sheetName val="Growth"/>
      <sheetName val="Histogram 2018"/>
      <sheetName val="Histogram 2019"/>
      <sheetName val="Histogram 2020"/>
      <sheetName val="Histogram 2021"/>
      <sheetName val="Histogram 2022"/>
      <sheetName val="FISITA (UK) P&amp;L BUDGET SUMMARY"/>
      <sheetName val="2018 Corporate Members"/>
      <sheetName val="FISITA (UK) 2018 Budget"/>
      <sheetName val="EuroBrake 2018 Budget"/>
      <sheetName val="FISITA Plus 2018 Budget"/>
      <sheetName val="Summit 2018 Budget"/>
      <sheetName val="Congress 2018 Budget"/>
      <sheetName val="FISITA (UK) P&amp;L Q2RF SUMMARY"/>
      <sheetName val="FISITA (UK) 2018 Q2RF"/>
      <sheetName val="EuroBrake 2018 Q2RF"/>
      <sheetName val="FISITA Plus 2018 Q2RF"/>
      <sheetName val="Summit 2018 Q2RF"/>
      <sheetName val="Congress 2018 Q2RF"/>
      <sheetName val="Total Travel 2018 Q2RF"/>
      <sheetName val="Detroit 2018"/>
      <sheetName val="Total Travel 2018 Budget"/>
      <sheetName val="Graphics Data for monthly accts"/>
      <sheetName val="Consolidated Bal Sheets"/>
      <sheetName val="Data for Health Metrics"/>
      <sheetName val="Health Metrics"/>
      <sheetName val="Health Metrics 2"/>
      <sheetName val="Health Metrics 3"/>
      <sheetName val="Financial Risks"/>
      <sheetName val="DS Inv Sch v2"/>
      <sheetName val="Deferred Tax"/>
      <sheetName val="PO system budget reconciliation"/>
      <sheetName val="PO system download"/>
      <sheetName val="Bank Loans"/>
      <sheetName val="Deferred Revenue &amp; Cost"/>
      <sheetName val="FISITA Foundation"/>
      <sheetName val="FISITA Consolidated 2020 Budget"/>
      <sheetName val="FISITA Cons Emer 2020 Budget"/>
      <sheetName val="Corporation Tax"/>
      <sheetName val="Cashflow"/>
      <sheetName val="FISITA Consolidated P&amp;L's"/>
      <sheetName val="FISITA UK P&amp;L + Budgets"/>
      <sheetName val="FISITA Assoc P&amp;L + Budgets"/>
      <sheetName val="2020 Emer Event Budget Charts"/>
      <sheetName val="2020 Event Budget Charts"/>
      <sheetName val="FISITA Consolidated Budgets CM"/>
      <sheetName val="Software &amp; OBS 2020 Budget"/>
      <sheetName val="Software &amp; OBS 2020 Emer Budget"/>
      <sheetName val="Advertising 2020 Budget"/>
      <sheetName val="Adv 2020 Emergency Budget"/>
      <sheetName val="Travel 2020 Budget"/>
      <sheetName val="Travel 2020 Emergency Budget"/>
      <sheetName val="Congress ad rates comparisons"/>
      <sheetName val="Salaries 2019 Budget"/>
      <sheetName val="2019 Event Budget Charts"/>
      <sheetName val="2019 Event Revise Budget Charts"/>
      <sheetName val="Salaries 2019 Revised Budget"/>
      <sheetName val="Commission"/>
      <sheetName val="Salaries 2020 Budget"/>
      <sheetName val="Salaries 2020 Emergency Budget"/>
      <sheetName val="EB 2020 Test Invoices"/>
      <sheetName val="Hol Pay accrual Dec19"/>
      <sheetName val="Transaction Detail Jan-Feb20"/>
      <sheetName val="Advertising 2019 Budget"/>
      <sheetName val="Advertising 2019 Revised Budget"/>
      <sheetName val="Software &amp; OBS 2019"/>
      <sheetName val="Travel 2019 Budget"/>
      <sheetName val="Travel 2019 Revised Budget"/>
      <sheetName val="CorpMembers 2019 Budget"/>
      <sheetName val="EuroBrake 2018 costs"/>
      <sheetName val="EuroBrake 2019 costs"/>
      <sheetName val="EuroBrake 2020 cost analysis"/>
      <sheetName val="EuroBrake 2020 Revenue FINAL"/>
      <sheetName val="EB Sponsors Actuals 2019"/>
      <sheetName val="EB Exhibitors Actuals 2019"/>
      <sheetName val="EB - ESOP Sponsors Actuals 2019"/>
      <sheetName val="EB Adverts Actuals 2019"/>
      <sheetName val="EB 2019 Ticket Sales Summary"/>
      <sheetName val="EB 2019 Ticket Sales"/>
      <sheetName val="EB A R Ageing Detail"/>
      <sheetName val="EB 2020 Ticket Sales"/>
      <sheetName val="EB 2020 Ticket Sales Summary"/>
      <sheetName val="QB Download"/>
      <sheetName val="EuroBrake 2017 trans detail"/>
      <sheetName val="EuroBrake 2018 trans detail"/>
      <sheetName val="ESOP 2018"/>
      <sheetName val="EuroBrake 2017 Attendees"/>
      <sheetName val="EuroBrake 2018 Attendees"/>
      <sheetName val="EB Invoices 2017"/>
      <sheetName val="EB Invoices 2018"/>
      <sheetName val="Salaries 2018 Budget"/>
      <sheetName val="Stats CMs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06A9-C769-4AD6-8D5B-0DD76C1F4C35}">
  <sheetPr>
    <tabColor rgb="FF00FFCC"/>
  </sheetPr>
  <dimension ref="A1:U131"/>
  <sheetViews>
    <sheetView zoomScale="60" zoomScaleNormal="60" workbookViewId="0">
      <pane xSplit="1" ySplit="3" topLeftCell="B4" activePane="bottomRight" state="frozen"/>
      <selection activeCell="A36" sqref="A36"/>
      <selection pane="topRight" activeCell="A36" sqref="A36"/>
      <selection pane="bottomLeft" activeCell="A36" sqref="A36"/>
      <selection pane="bottomRight"/>
    </sheetView>
  </sheetViews>
  <sheetFormatPr defaultColWidth="8.7265625" defaultRowHeight="18" customHeight="1" x14ac:dyDescent="0.35"/>
  <cols>
    <col min="1" max="1" width="97" customWidth="1"/>
    <col min="2" max="6" width="15.54296875" customWidth="1"/>
    <col min="7" max="7" width="17.26953125" customWidth="1"/>
    <col min="8" max="8" width="18" customWidth="1"/>
    <col min="9" max="11" width="17" customWidth="1"/>
    <col min="12" max="13" width="18.453125" customWidth="1"/>
    <col min="14" max="15" width="19.453125" customWidth="1"/>
    <col min="16" max="16" width="12.453125" customWidth="1"/>
    <col min="17" max="19" width="15.54296875" style="1" customWidth="1"/>
    <col min="20" max="20" width="15.54296875" customWidth="1"/>
  </cols>
  <sheetData>
    <row r="1" spans="1:21" ht="39" customHeight="1" x14ac:dyDescent="0.35">
      <c r="A1" s="53" t="s">
        <v>89</v>
      </c>
      <c r="Q1" s="3"/>
      <c r="R1" s="3"/>
      <c r="S1" s="3"/>
      <c r="T1" s="2"/>
      <c r="U1" s="2"/>
    </row>
    <row r="2" spans="1:21" ht="18" customHeight="1" x14ac:dyDescent="0.35">
      <c r="A2" s="52"/>
      <c r="Q2" s="3"/>
      <c r="R2" s="3"/>
      <c r="S2" s="3"/>
      <c r="T2" s="2"/>
      <c r="U2" s="2"/>
    </row>
    <row r="3" spans="1:21" s="10" customFormat="1" ht="64.5" customHeight="1" x14ac:dyDescent="0.35">
      <c r="A3" s="51"/>
      <c r="B3" s="49" t="s">
        <v>88</v>
      </c>
      <c r="C3" s="49" t="s">
        <v>87</v>
      </c>
      <c r="D3" s="49" t="s">
        <v>86</v>
      </c>
      <c r="E3" s="49" t="s">
        <v>85</v>
      </c>
      <c r="F3" s="49" t="s">
        <v>84</v>
      </c>
      <c r="G3" s="49" t="s">
        <v>3</v>
      </c>
      <c r="H3" s="49" t="s">
        <v>2</v>
      </c>
      <c r="I3" s="50" t="s">
        <v>1</v>
      </c>
      <c r="J3" s="49" t="s">
        <v>83</v>
      </c>
      <c r="K3" s="49" t="s">
        <v>4</v>
      </c>
      <c r="L3" s="49" t="s">
        <v>82</v>
      </c>
      <c r="M3" s="49" t="s">
        <v>81</v>
      </c>
      <c r="N3" s="49" t="s">
        <v>80</v>
      </c>
      <c r="O3" s="49"/>
      <c r="Q3" s="48" t="s">
        <v>82</v>
      </c>
      <c r="R3" s="47" t="s">
        <v>81</v>
      </c>
      <c r="S3" s="46" t="s">
        <v>80</v>
      </c>
      <c r="U3" s="12"/>
    </row>
    <row r="4" spans="1:21" ht="18" customHeight="1" x14ac:dyDescent="0.35">
      <c r="A4" t="s">
        <v>79</v>
      </c>
      <c r="Q4" s="23"/>
      <c r="R4" s="23"/>
      <c r="U4" s="2"/>
    </row>
    <row r="5" spans="1:21" ht="18" customHeight="1" x14ac:dyDescent="0.35">
      <c r="A5" t="s">
        <v>68</v>
      </c>
      <c r="G5" s="30">
        <v>37780.11</v>
      </c>
      <c r="H5" s="30">
        <v>47678.59</v>
      </c>
      <c r="I5" s="30">
        <v>43657.43</v>
      </c>
      <c r="J5" s="30">
        <v>44000</v>
      </c>
      <c r="K5" s="30">
        <v>44322</v>
      </c>
      <c r="L5" s="3">
        <v>44322</v>
      </c>
      <c r="M5" s="3">
        <v>44322</v>
      </c>
      <c r="N5" s="3">
        <v>44322</v>
      </c>
      <c r="O5" s="3"/>
      <c r="Q5" s="23">
        <v>0</v>
      </c>
      <c r="R5" s="23">
        <v>0</v>
      </c>
      <c r="S5" s="23">
        <v>0</v>
      </c>
      <c r="U5" s="2">
        <v>342.56999999999971</v>
      </c>
    </row>
    <row r="6" spans="1:21" ht="18" customHeight="1" x14ac:dyDescent="0.35">
      <c r="A6" t="s">
        <v>67</v>
      </c>
      <c r="G6" s="30">
        <v>495178.22</v>
      </c>
      <c r="H6" s="30">
        <v>491725.3</v>
      </c>
      <c r="I6" s="30">
        <v>541679.23694444436</v>
      </c>
      <c r="J6" s="30">
        <v>667999.83333333326</v>
      </c>
      <c r="K6" s="30">
        <v>534399.86666666623</v>
      </c>
      <c r="L6" s="3">
        <v>545087.86399999959</v>
      </c>
      <c r="M6" s="3">
        <v>555989.62127999961</v>
      </c>
      <c r="N6" s="3">
        <v>567109.41370559961</v>
      </c>
      <c r="O6" s="3"/>
      <c r="Q6" s="23">
        <v>0.02</v>
      </c>
      <c r="R6" s="23">
        <v>0.02</v>
      </c>
      <c r="S6" s="23">
        <v>0.02</v>
      </c>
      <c r="U6" s="2">
        <v>126320.59638888889</v>
      </c>
    </row>
    <row r="7" spans="1:21" ht="18" customHeight="1" x14ac:dyDescent="0.35">
      <c r="A7" t="s">
        <v>66</v>
      </c>
      <c r="G7" s="30">
        <v>1725.21</v>
      </c>
      <c r="H7" s="30">
        <v>51957.440000000002</v>
      </c>
      <c r="I7" s="30">
        <v>0</v>
      </c>
      <c r="J7" s="30">
        <v>75900</v>
      </c>
      <c r="K7" s="30">
        <v>17280</v>
      </c>
      <c r="L7" s="3">
        <v>75900</v>
      </c>
      <c r="M7" s="3">
        <v>0</v>
      </c>
      <c r="N7" s="3">
        <v>77418</v>
      </c>
      <c r="O7" s="3"/>
      <c r="Q7" s="23">
        <v>0</v>
      </c>
      <c r="R7" s="23">
        <v>-1</v>
      </c>
      <c r="S7" s="23">
        <v>0.02</v>
      </c>
      <c r="U7" s="2">
        <v>75900</v>
      </c>
    </row>
    <row r="8" spans="1:21" ht="18" customHeight="1" x14ac:dyDescent="0.35">
      <c r="A8" t="s">
        <v>65</v>
      </c>
      <c r="G8" s="30">
        <v>18284</v>
      </c>
      <c r="H8" s="30">
        <v>90413.13</v>
      </c>
      <c r="I8" s="30">
        <v>79055</v>
      </c>
      <c r="J8" s="30">
        <v>77000</v>
      </c>
      <c r="K8" s="30">
        <v>0</v>
      </c>
      <c r="L8" s="3">
        <v>77000</v>
      </c>
      <c r="M8" s="3">
        <v>78540</v>
      </c>
      <c r="N8" s="3">
        <v>80503.5</v>
      </c>
      <c r="O8" s="3"/>
      <c r="Q8" s="23">
        <v>0</v>
      </c>
      <c r="R8" s="23">
        <v>0.02</v>
      </c>
      <c r="S8" s="23">
        <v>2.5000000000000001E-2</v>
      </c>
      <c r="U8" s="2">
        <v>-2055</v>
      </c>
    </row>
    <row r="9" spans="1:21" ht="18" customHeight="1" x14ac:dyDescent="0.35">
      <c r="A9" t="s">
        <v>64</v>
      </c>
      <c r="B9" s="2">
        <v>411878</v>
      </c>
      <c r="C9" s="2">
        <v>542161</v>
      </c>
      <c r="D9" s="2">
        <v>546987</v>
      </c>
      <c r="E9" s="2">
        <v>622872</v>
      </c>
      <c r="F9" s="2">
        <v>807000</v>
      </c>
      <c r="G9" s="30">
        <v>838264.51</v>
      </c>
      <c r="H9" s="30">
        <v>866023.07000000007</v>
      </c>
      <c r="I9" s="30">
        <v>966545.99000000011</v>
      </c>
      <c r="J9" s="30">
        <v>1027999.5607142857</v>
      </c>
      <c r="K9" s="30">
        <v>458718.04999999993</v>
      </c>
      <c r="L9" s="3">
        <v>990709.63975000009</v>
      </c>
      <c r="M9" s="3">
        <v>1010523.8325450001</v>
      </c>
      <c r="N9" s="3">
        <v>1035786.9283586252</v>
      </c>
      <c r="O9" s="3"/>
      <c r="Q9" s="23">
        <v>2.5000000000000001E-2</v>
      </c>
      <c r="R9" s="23">
        <v>0.02</v>
      </c>
      <c r="S9" s="23">
        <v>2.5000000000000001E-2</v>
      </c>
      <c r="U9" s="2">
        <v>61453.570714285597</v>
      </c>
    </row>
    <row r="10" spans="1:21" ht="18" customHeight="1" x14ac:dyDescent="0.35">
      <c r="A10" t="s">
        <v>63</v>
      </c>
      <c r="G10" s="30">
        <v>28921.73</v>
      </c>
      <c r="H10" s="30">
        <v>14230</v>
      </c>
      <c r="I10" s="30">
        <v>13280</v>
      </c>
      <c r="J10" s="30">
        <v>60000</v>
      </c>
      <c r="K10" s="30">
        <v>0</v>
      </c>
      <c r="L10" s="3">
        <v>61500</v>
      </c>
      <c r="M10" s="3">
        <v>62730</v>
      </c>
      <c r="N10" s="3">
        <v>64298.25</v>
      </c>
      <c r="O10" s="3"/>
      <c r="Q10" s="23">
        <v>2.5000000000000001E-2</v>
      </c>
      <c r="R10" s="23">
        <v>0.02</v>
      </c>
      <c r="S10" s="23">
        <v>2.5000000000000001E-2</v>
      </c>
      <c r="U10" s="2">
        <v>46720</v>
      </c>
    </row>
    <row r="11" spans="1:21" ht="18" customHeight="1" x14ac:dyDescent="0.35">
      <c r="A11" t="s">
        <v>62</v>
      </c>
      <c r="G11" s="30">
        <v>0</v>
      </c>
      <c r="H11" s="30">
        <v>0</v>
      </c>
      <c r="I11" s="30">
        <v>0</v>
      </c>
      <c r="J11" s="30">
        <v>31000</v>
      </c>
      <c r="K11" s="30">
        <v>0</v>
      </c>
      <c r="L11" s="3">
        <v>31775</v>
      </c>
      <c r="M11" s="3">
        <v>36731.582249999999</v>
      </c>
      <c r="N11" s="3">
        <v>40235.77519665</v>
      </c>
      <c r="O11" s="3"/>
      <c r="Q11" s="23">
        <v>2.5000000000000001E-2</v>
      </c>
      <c r="R11" s="23">
        <v>0.15598999999999999</v>
      </c>
      <c r="S11" s="23">
        <v>9.5399999999999999E-2</v>
      </c>
      <c r="U11" s="2">
        <v>31000</v>
      </c>
    </row>
    <row r="12" spans="1:21" ht="18" customHeight="1" x14ac:dyDescent="0.35">
      <c r="A12" t="s">
        <v>78</v>
      </c>
      <c r="G12" s="30">
        <v>0</v>
      </c>
      <c r="H12" s="30">
        <v>0</v>
      </c>
      <c r="I12" s="30">
        <v>18430.419999999998</v>
      </c>
      <c r="J12" s="30">
        <v>0</v>
      </c>
      <c r="K12" s="30">
        <v>0</v>
      </c>
      <c r="L12" s="3">
        <v>0</v>
      </c>
      <c r="M12" s="3">
        <v>0</v>
      </c>
      <c r="N12" s="3">
        <v>0</v>
      </c>
      <c r="O12" s="3"/>
      <c r="Q12" s="23">
        <v>0</v>
      </c>
      <c r="R12" s="23">
        <v>0</v>
      </c>
      <c r="S12" s="23">
        <v>0</v>
      </c>
      <c r="U12" s="2">
        <v>-18430.419999999998</v>
      </c>
    </row>
    <row r="13" spans="1:21" ht="18" customHeight="1" x14ac:dyDescent="0.35">
      <c r="A13" t="s">
        <v>61</v>
      </c>
      <c r="G13" s="30">
        <v>12168.79</v>
      </c>
      <c r="H13" s="30">
        <v>5924.93</v>
      </c>
      <c r="I13" s="30">
        <v>0</v>
      </c>
      <c r="J13" s="30">
        <v>4100.45</v>
      </c>
      <c r="K13" s="30">
        <v>4100.45</v>
      </c>
      <c r="L13" s="3">
        <v>4100.45</v>
      </c>
      <c r="M13" s="3">
        <v>4141.4544999999998</v>
      </c>
      <c r="N13" s="3">
        <v>4182.8690449999995</v>
      </c>
      <c r="O13" s="3"/>
      <c r="Q13" s="23">
        <v>0</v>
      </c>
      <c r="R13" s="23">
        <v>0.01</v>
      </c>
      <c r="S13" s="23">
        <v>0.01</v>
      </c>
      <c r="U13" s="2">
        <v>4100.45</v>
      </c>
    </row>
    <row r="14" spans="1:21" ht="18" customHeight="1" x14ac:dyDescent="0.35">
      <c r="G14" s="3"/>
      <c r="H14" s="3"/>
      <c r="I14" s="3"/>
      <c r="J14" s="3"/>
      <c r="K14" s="3"/>
      <c r="L14" s="3"/>
      <c r="M14" s="3"/>
      <c r="N14" s="3"/>
      <c r="O14" s="1"/>
      <c r="Q14" s="23"/>
      <c r="R14" s="23"/>
      <c r="U14" s="2"/>
    </row>
    <row r="15" spans="1:21" ht="18" customHeight="1" x14ac:dyDescent="0.35">
      <c r="A15" s="40" t="s">
        <v>55</v>
      </c>
      <c r="B15" s="29"/>
      <c r="C15" s="29"/>
      <c r="D15" s="29"/>
      <c r="E15" s="29"/>
      <c r="F15" s="29"/>
      <c r="G15" s="29">
        <v>1432322.5699999998</v>
      </c>
      <c r="H15" s="29">
        <v>1567952.4600000002</v>
      </c>
      <c r="I15" s="29">
        <v>1662648.0769444443</v>
      </c>
      <c r="J15" s="29">
        <v>1987999.8440476188</v>
      </c>
      <c r="K15" s="29">
        <v>1058820.366666666</v>
      </c>
      <c r="L15" s="45">
        <v>1830394.9537499996</v>
      </c>
      <c r="M15" s="44">
        <v>1792978.4905749997</v>
      </c>
      <c r="N15" s="44">
        <v>1913856.7363058748</v>
      </c>
      <c r="O15" s="44"/>
      <c r="Q15" s="43"/>
      <c r="R15" s="42"/>
      <c r="S15" s="42"/>
      <c r="U15" s="2"/>
    </row>
    <row r="16" spans="1:21" ht="18" customHeight="1" x14ac:dyDescent="0.35">
      <c r="A16" s="40" t="s">
        <v>77</v>
      </c>
      <c r="B16" s="39"/>
      <c r="C16" s="39"/>
      <c r="D16" s="39"/>
      <c r="E16" s="39"/>
      <c r="F16" s="39"/>
      <c r="G16" s="39"/>
      <c r="H16" s="39"/>
      <c r="I16" s="39"/>
      <c r="J16" s="39">
        <v>12000.155952381203</v>
      </c>
      <c r="K16" s="39">
        <v>41180</v>
      </c>
      <c r="L16" s="39">
        <v>169605.04625000036</v>
      </c>
      <c r="M16" s="39">
        <v>357021.50942500029</v>
      </c>
      <c r="N16" s="39">
        <v>211143.26369412523</v>
      </c>
      <c r="O16" s="39"/>
      <c r="Q16" s="41"/>
      <c r="R16" s="41"/>
      <c r="S16" s="41"/>
      <c r="U16" s="2"/>
    </row>
    <row r="17" spans="1:21" ht="18" customHeight="1" x14ac:dyDescent="0.35">
      <c r="A17" s="40" t="s">
        <v>76</v>
      </c>
      <c r="B17" s="40"/>
      <c r="C17" s="40"/>
      <c r="D17" s="40"/>
      <c r="E17" s="40"/>
      <c r="F17" s="40"/>
      <c r="G17" s="39"/>
      <c r="H17" s="39"/>
      <c r="I17" s="39"/>
      <c r="J17" s="39">
        <v>2000000</v>
      </c>
      <c r="K17" s="39">
        <v>1100000.366666666</v>
      </c>
      <c r="L17" s="39">
        <v>2000000</v>
      </c>
      <c r="M17" s="39">
        <v>2150000</v>
      </c>
      <c r="N17" s="39">
        <v>2125000</v>
      </c>
      <c r="O17" s="39"/>
      <c r="Q17" s="3"/>
      <c r="R17" s="3"/>
      <c r="S17" s="3"/>
      <c r="U17" s="2"/>
    </row>
    <row r="18" spans="1:21" ht="18" customHeight="1" x14ac:dyDescent="0.35">
      <c r="G18" s="3"/>
      <c r="H18" s="3"/>
      <c r="I18" s="3"/>
      <c r="J18" s="3"/>
      <c r="K18" s="3"/>
      <c r="L18" s="3"/>
      <c r="M18" s="3"/>
      <c r="N18" s="3"/>
      <c r="O18" s="3"/>
      <c r="Q18" s="3"/>
      <c r="R18" s="3"/>
      <c r="S18" s="3"/>
      <c r="U18" s="2"/>
    </row>
    <row r="19" spans="1:21" ht="18" customHeight="1" x14ac:dyDescent="0.35">
      <c r="A19" t="s">
        <v>75</v>
      </c>
      <c r="G19" s="3"/>
      <c r="H19" s="3"/>
      <c r="I19" s="3"/>
      <c r="J19" s="38">
        <v>1814000</v>
      </c>
      <c r="K19" s="37">
        <v>1814000</v>
      </c>
      <c r="L19" s="37">
        <v>1871000</v>
      </c>
      <c r="M19" s="37">
        <v>2050000</v>
      </c>
      <c r="N19" s="36">
        <v>2050000</v>
      </c>
      <c r="O19" s="3"/>
      <c r="Q19" s="3"/>
      <c r="R19" s="3"/>
      <c r="S19" s="3"/>
      <c r="U19" s="2"/>
    </row>
    <row r="20" spans="1:21" ht="18" customHeight="1" x14ac:dyDescent="0.35">
      <c r="A20" t="s">
        <v>74</v>
      </c>
      <c r="G20" s="3"/>
      <c r="H20" s="3"/>
      <c r="I20" s="3"/>
      <c r="J20" s="35">
        <v>186000</v>
      </c>
      <c r="K20" s="3">
        <v>186000</v>
      </c>
      <c r="L20" s="3">
        <v>129000</v>
      </c>
      <c r="M20" s="3">
        <v>100000</v>
      </c>
      <c r="N20" s="34">
        <v>75000</v>
      </c>
      <c r="O20" s="3"/>
      <c r="Q20" s="3"/>
      <c r="R20" s="3"/>
      <c r="S20" s="3"/>
      <c r="U20" s="2"/>
    </row>
    <row r="21" spans="1:21" ht="18" customHeight="1" x14ac:dyDescent="0.35">
      <c r="A21" t="s">
        <v>73</v>
      </c>
      <c r="G21" s="3"/>
      <c r="H21" s="3"/>
      <c r="I21" s="3"/>
      <c r="J21" s="33">
        <v>2000000</v>
      </c>
      <c r="K21" s="32">
        <v>2000000</v>
      </c>
      <c r="L21" s="32">
        <v>2000000</v>
      </c>
      <c r="M21" s="32">
        <v>2150000</v>
      </c>
      <c r="N21" s="31">
        <v>2125000</v>
      </c>
      <c r="O21" s="3"/>
      <c r="Q21" s="3"/>
      <c r="R21" s="3"/>
      <c r="S21" s="3"/>
      <c r="U21" s="2"/>
    </row>
    <row r="22" spans="1:21" ht="18" customHeight="1" x14ac:dyDescent="0.35">
      <c r="G22" s="3"/>
      <c r="H22" s="3"/>
      <c r="I22" s="3"/>
      <c r="J22" s="3"/>
      <c r="K22" s="3"/>
      <c r="L22" s="3"/>
      <c r="M22" s="3"/>
      <c r="N22" s="3"/>
      <c r="O22" s="3"/>
      <c r="Q22" s="3"/>
      <c r="R22" s="3"/>
      <c r="S22" s="3"/>
      <c r="U22" s="2"/>
    </row>
    <row r="23" spans="1:21" ht="18" customHeight="1" x14ac:dyDescent="0.35">
      <c r="G23" s="3"/>
      <c r="H23" s="3"/>
      <c r="I23" s="3"/>
      <c r="J23" s="3"/>
      <c r="K23" s="3"/>
      <c r="L23" s="3"/>
      <c r="M23" s="3"/>
      <c r="N23" s="1"/>
      <c r="O23" s="1"/>
      <c r="Q23" s="23"/>
      <c r="R23" s="23"/>
      <c r="U23" s="2"/>
    </row>
    <row r="24" spans="1:21" ht="18" customHeight="1" x14ac:dyDescent="0.35">
      <c r="A24" t="s">
        <v>72</v>
      </c>
      <c r="G24" s="3"/>
      <c r="H24" s="3"/>
      <c r="I24" s="3"/>
      <c r="J24" s="3"/>
      <c r="K24" s="3"/>
      <c r="L24" s="3"/>
      <c r="M24" s="3"/>
      <c r="N24" s="1"/>
      <c r="O24" s="1"/>
      <c r="Q24" s="23"/>
      <c r="R24" s="23"/>
      <c r="U24" s="2"/>
    </row>
    <row r="25" spans="1:21" ht="18" customHeight="1" x14ac:dyDescent="0.35">
      <c r="G25" s="1"/>
      <c r="H25" s="1"/>
      <c r="I25" s="1"/>
      <c r="J25" s="1"/>
      <c r="K25" s="1"/>
      <c r="L25" s="1"/>
      <c r="M25" s="1"/>
      <c r="N25" s="1"/>
      <c r="O25" s="1"/>
      <c r="U25" s="2"/>
    </row>
    <row r="26" spans="1:21" ht="18" customHeight="1" x14ac:dyDescent="0.35">
      <c r="A26" t="s">
        <v>71</v>
      </c>
      <c r="G26" s="30">
        <v>539902.62</v>
      </c>
      <c r="H26" s="30">
        <v>585998.18999999983</v>
      </c>
      <c r="I26" s="30">
        <v>672866.82730666676</v>
      </c>
      <c r="J26" s="30">
        <v>811699.991789683</v>
      </c>
      <c r="K26" s="30">
        <v>804999.99872898369</v>
      </c>
      <c r="L26" s="3">
        <v>840109.49150232191</v>
      </c>
      <c r="M26" s="3">
        <v>861112.22878987994</v>
      </c>
      <c r="N26" s="3">
        <v>886945.59565357631</v>
      </c>
      <c r="O26" s="3"/>
      <c r="Q26" s="23">
        <v>3.5000000000000003E-2</v>
      </c>
      <c r="R26" s="23">
        <v>2.5000000000000001E-2</v>
      </c>
      <c r="S26" s="23">
        <v>0.03</v>
      </c>
      <c r="U26" s="2"/>
    </row>
    <row r="27" spans="1:21" ht="18" customHeight="1" x14ac:dyDescent="0.35">
      <c r="A27" t="s">
        <v>70</v>
      </c>
      <c r="G27" s="30">
        <v>276447.64999999991</v>
      </c>
      <c r="H27" s="30">
        <v>220433.26000000013</v>
      </c>
      <c r="I27" s="30">
        <v>291752.13</v>
      </c>
      <c r="J27" s="30">
        <v>247800</v>
      </c>
      <c r="K27" s="30">
        <v>197500</v>
      </c>
      <c r="L27" s="3">
        <v>256473</v>
      </c>
      <c r="M27" s="3">
        <v>262884.82500000001</v>
      </c>
      <c r="N27" s="3">
        <v>270771.36975000001</v>
      </c>
      <c r="O27" s="3"/>
      <c r="Q27" s="23">
        <v>3.5000000000000003E-2</v>
      </c>
      <c r="R27" s="23">
        <v>2.5000000000000001E-2</v>
      </c>
      <c r="S27" s="23">
        <v>0.03</v>
      </c>
      <c r="U27" s="2"/>
    </row>
    <row r="28" spans="1:21" ht="18" customHeight="1" x14ac:dyDescent="0.35">
      <c r="A28" t="s">
        <v>69</v>
      </c>
      <c r="G28" s="30">
        <v>87721.5</v>
      </c>
      <c r="H28" s="30">
        <v>85531.43</v>
      </c>
      <c r="I28" s="30">
        <v>34881.78</v>
      </c>
      <c r="J28" s="30">
        <v>45000</v>
      </c>
      <c r="K28" s="30">
        <v>0</v>
      </c>
      <c r="L28" s="3">
        <v>45000</v>
      </c>
      <c r="M28" s="3">
        <v>45000</v>
      </c>
      <c r="N28" s="3">
        <v>45000</v>
      </c>
      <c r="O28" s="3"/>
      <c r="Q28" s="23">
        <v>0</v>
      </c>
      <c r="R28" s="23">
        <v>0</v>
      </c>
      <c r="S28" s="23">
        <v>0</v>
      </c>
      <c r="U28" s="2"/>
    </row>
    <row r="29" spans="1:21" ht="18" customHeight="1" x14ac:dyDescent="0.35">
      <c r="A29" t="s">
        <v>68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">
        <v>0</v>
      </c>
      <c r="M29" s="3">
        <v>0</v>
      </c>
      <c r="N29" s="3">
        <v>0</v>
      </c>
      <c r="O29" s="3"/>
      <c r="Q29" s="23">
        <v>3.5000000000000003E-2</v>
      </c>
      <c r="R29" s="23">
        <v>0.02</v>
      </c>
      <c r="S29" s="23">
        <v>0.02</v>
      </c>
      <c r="U29" s="2"/>
    </row>
    <row r="30" spans="1:21" ht="18" customHeight="1" x14ac:dyDescent="0.35">
      <c r="A30" t="s">
        <v>67</v>
      </c>
      <c r="G30" s="30">
        <v>1451.25</v>
      </c>
      <c r="H30" s="30">
        <v>750</v>
      </c>
      <c r="I30" s="30">
        <v>3347.5</v>
      </c>
      <c r="J30" s="30">
        <v>12499.999999999998</v>
      </c>
      <c r="K30" s="30">
        <v>12500</v>
      </c>
      <c r="L30" s="3">
        <v>12937.499999999998</v>
      </c>
      <c r="M30" s="3">
        <v>13196.249999999998</v>
      </c>
      <c r="N30" s="3">
        <v>13460.174999999997</v>
      </c>
      <c r="O30" s="3"/>
      <c r="Q30" s="23">
        <v>3.5000000000000003E-2</v>
      </c>
      <c r="R30" s="23">
        <v>0.02</v>
      </c>
      <c r="S30" s="23">
        <v>0.02</v>
      </c>
      <c r="U30" s="2"/>
    </row>
    <row r="31" spans="1:21" ht="18" customHeight="1" x14ac:dyDescent="0.35">
      <c r="A31" t="s">
        <v>66</v>
      </c>
      <c r="G31" s="30">
        <v>0</v>
      </c>
      <c r="H31" s="30">
        <v>59191.62999999999</v>
      </c>
      <c r="I31" s="30">
        <v>0</v>
      </c>
      <c r="J31" s="30">
        <v>62500.4</v>
      </c>
      <c r="K31" s="30">
        <v>4642.4799999999996</v>
      </c>
      <c r="L31" s="3">
        <v>0</v>
      </c>
      <c r="M31" s="3">
        <v>63750.408000000003</v>
      </c>
      <c r="N31" s="3">
        <v>0</v>
      </c>
      <c r="O31" s="3"/>
      <c r="Q31" s="23">
        <v>-1</v>
      </c>
      <c r="R31" s="23">
        <v>0.02</v>
      </c>
      <c r="S31" s="23">
        <v>0</v>
      </c>
      <c r="U31" s="2"/>
    </row>
    <row r="32" spans="1:21" ht="18" customHeight="1" x14ac:dyDescent="0.35">
      <c r="A32" t="s">
        <v>65</v>
      </c>
      <c r="G32" s="30">
        <v>99671.42</v>
      </c>
      <c r="H32" s="30">
        <v>141240.39000000001</v>
      </c>
      <c r="I32" s="30">
        <v>168208.29</v>
      </c>
      <c r="J32" s="30">
        <v>158500.5</v>
      </c>
      <c r="K32" s="30">
        <v>7000.58</v>
      </c>
      <c r="L32" s="3">
        <v>179898.0675</v>
      </c>
      <c r="M32" s="3">
        <v>183496.02885</v>
      </c>
      <c r="N32" s="3">
        <v>161908.26075000002</v>
      </c>
      <c r="O32" s="3"/>
      <c r="Q32" s="23">
        <v>0.13500000000000001</v>
      </c>
      <c r="R32" s="23">
        <v>0.02</v>
      </c>
      <c r="S32" s="23">
        <v>-0.1</v>
      </c>
      <c r="U32" s="2"/>
    </row>
    <row r="33" spans="1:21" ht="18" customHeight="1" x14ac:dyDescent="0.35">
      <c r="A33" t="s">
        <v>64</v>
      </c>
      <c r="G33" s="30">
        <v>404265.78</v>
      </c>
      <c r="H33" s="30">
        <v>502419.68</v>
      </c>
      <c r="I33" s="30">
        <v>441038.09</v>
      </c>
      <c r="J33" s="30">
        <v>560999.5</v>
      </c>
      <c r="K33" s="30">
        <v>150991.43</v>
      </c>
      <c r="L33" s="3">
        <v>504899.55</v>
      </c>
      <c r="M33" s="3">
        <v>516259.78987500002</v>
      </c>
      <c r="N33" s="3">
        <v>531747.58357124997</v>
      </c>
      <c r="O33" s="3"/>
      <c r="Q33" s="23">
        <v>-0.1</v>
      </c>
      <c r="R33" s="23">
        <v>2.2499999999999999E-2</v>
      </c>
      <c r="S33" s="23">
        <v>0.03</v>
      </c>
      <c r="U33" s="2"/>
    </row>
    <row r="34" spans="1:21" ht="18" customHeight="1" x14ac:dyDescent="0.35">
      <c r="A34" t="s">
        <v>63</v>
      </c>
      <c r="G34" s="30">
        <v>62336.55</v>
      </c>
      <c r="H34" s="30">
        <v>54439.92</v>
      </c>
      <c r="I34" s="30">
        <v>53439.560000000019</v>
      </c>
      <c r="J34" s="30">
        <v>59999.9</v>
      </c>
      <c r="K34" s="30">
        <v>30685.520000000004</v>
      </c>
      <c r="L34" s="3">
        <v>62099.896500000003</v>
      </c>
      <c r="M34" s="3">
        <v>63341.89443</v>
      </c>
      <c r="N34" s="3">
        <v>64925.441790750003</v>
      </c>
      <c r="O34" s="3"/>
      <c r="Q34" s="23">
        <v>3.5000000000000003E-2</v>
      </c>
      <c r="R34" s="23">
        <v>0.02</v>
      </c>
      <c r="S34" s="23">
        <v>2.5000000000000001E-2</v>
      </c>
      <c r="U34" s="2"/>
    </row>
    <row r="35" spans="1:21" ht="18" customHeight="1" x14ac:dyDescent="0.35">
      <c r="A35" t="s">
        <v>62</v>
      </c>
      <c r="G35" s="30">
        <v>0</v>
      </c>
      <c r="H35" s="30">
        <v>0</v>
      </c>
      <c r="I35" s="30">
        <v>0</v>
      </c>
      <c r="J35" s="30">
        <v>11999.65</v>
      </c>
      <c r="K35" s="30">
        <v>0</v>
      </c>
      <c r="L35" s="3">
        <v>12419.63775</v>
      </c>
      <c r="M35" s="3">
        <v>12668.030505000001</v>
      </c>
      <c r="N35" s="3">
        <v>13048.071420150001</v>
      </c>
      <c r="O35" s="3"/>
      <c r="Q35" s="23">
        <v>3.5000000000000003E-2</v>
      </c>
      <c r="R35" s="23">
        <v>0.02</v>
      </c>
      <c r="S35" s="23">
        <v>0.03</v>
      </c>
      <c r="U35" s="2"/>
    </row>
    <row r="36" spans="1:21" ht="18" customHeight="1" x14ac:dyDescent="0.35">
      <c r="A36" t="s">
        <v>61</v>
      </c>
      <c r="G36" s="30">
        <v>-84565.8</v>
      </c>
      <c r="H36" s="30">
        <v>-68148.549999999988</v>
      </c>
      <c r="I36" s="30">
        <v>4795.9499999999971</v>
      </c>
      <c r="J36" s="30">
        <v>500.49999999999818</v>
      </c>
      <c r="K36" s="30">
        <v>500</v>
      </c>
      <c r="L36" s="3">
        <v>664.01749999999811</v>
      </c>
      <c r="M36" s="3">
        <v>791.65767499999811</v>
      </c>
      <c r="N36" s="3">
        <v>194.5742517499981</v>
      </c>
      <c r="O36" s="3"/>
      <c r="Q36" s="23">
        <v>3.5000000000000003E-2</v>
      </c>
      <c r="R36" s="23">
        <v>0.01</v>
      </c>
      <c r="S36" s="23">
        <v>0.01</v>
      </c>
      <c r="U36" s="2"/>
    </row>
    <row r="37" spans="1:21" ht="18" customHeight="1" x14ac:dyDescent="0.35">
      <c r="G37" s="1"/>
      <c r="H37" s="1"/>
      <c r="I37" s="3"/>
      <c r="J37" s="3"/>
      <c r="K37" s="3"/>
      <c r="L37" s="3"/>
      <c r="M37" s="3"/>
      <c r="N37" s="1"/>
      <c r="O37" s="1"/>
      <c r="Q37" s="3"/>
      <c r="R37" s="3"/>
      <c r="U37" s="2"/>
    </row>
    <row r="38" spans="1:21" ht="18" customHeight="1" x14ac:dyDescent="0.35">
      <c r="B38" s="29"/>
      <c r="C38" s="29"/>
      <c r="D38" s="29"/>
      <c r="E38" s="29"/>
      <c r="F38" s="29"/>
      <c r="G38" s="29">
        <v>1387230.97</v>
      </c>
      <c r="H38" s="29">
        <v>1581855.9499999997</v>
      </c>
      <c r="I38" s="29">
        <v>1670330.1273066669</v>
      </c>
      <c r="J38" s="28">
        <v>1971500.4417896827</v>
      </c>
      <c r="K38" s="28">
        <v>1208820.0087289836</v>
      </c>
      <c r="L38" s="24">
        <v>1914501.1607523218</v>
      </c>
      <c r="M38" s="24">
        <v>2022501.1131248798</v>
      </c>
      <c r="N38" s="24">
        <v>1988001.0721874768</v>
      </c>
      <c r="O38" s="24"/>
      <c r="Q38" s="27"/>
      <c r="R38" s="27"/>
      <c r="S38" s="27"/>
      <c r="U38" s="2"/>
    </row>
    <row r="39" spans="1:21" ht="18" customHeight="1" x14ac:dyDescent="0.35">
      <c r="G39" s="1"/>
      <c r="H39" s="1"/>
      <c r="I39" s="3"/>
      <c r="J39" s="3"/>
      <c r="K39" s="3"/>
      <c r="L39" s="3"/>
      <c r="M39" s="3"/>
      <c r="N39" s="3"/>
      <c r="O39" s="3"/>
      <c r="Q39" s="23"/>
      <c r="R39" s="23"/>
      <c r="S39" s="23"/>
      <c r="U39" s="2"/>
    </row>
    <row r="40" spans="1:21" s="10" customFormat="1" ht="37" customHeight="1" x14ac:dyDescent="0.35">
      <c r="A40" s="26" t="s">
        <v>60</v>
      </c>
      <c r="B40" s="24"/>
      <c r="C40" s="24"/>
      <c r="D40" s="24"/>
      <c r="E40" s="24"/>
      <c r="F40" s="24"/>
      <c r="G40" s="24">
        <v>45091.59999999986</v>
      </c>
      <c r="H40" s="24">
        <v>-13903.489999999525</v>
      </c>
      <c r="I40" s="24">
        <v>-7682.0503622225951</v>
      </c>
      <c r="J40" s="24">
        <v>16499.402257936075</v>
      </c>
      <c r="K40" s="24">
        <v>-149999.64206231758</v>
      </c>
      <c r="L40" s="24">
        <v>-84106.20700232219</v>
      </c>
      <c r="M40" s="24">
        <v>-229522.62254988006</v>
      </c>
      <c r="N40" s="24">
        <v>-74144.335881602019</v>
      </c>
      <c r="O40" s="24"/>
      <c r="Q40" s="24"/>
      <c r="R40" s="24"/>
      <c r="S40" s="24"/>
      <c r="U40" s="12"/>
    </row>
    <row r="41" spans="1:21" s="10" customFormat="1" ht="24" customHeight="1" x14ac:dyDescent="0.35">
      <c r="A41" s="26" t="s">
        <v>59</v>
      </c>
      <c r="B41" s="24"/>
      <c r="C41" s="24"/>
      <c r="D41" s="24"/>
      <c r="E41" s="24"/>
      <c r="F41" s="24"/>
      <c r="G41" s="25">
        <v>3.1481456024252875E-2</v>
      </c>
      <c r="H41" s="25">
        <v>-8.8672905299689523E-3</v>
      </c>
      <c r="I41" s="25">
        <v>-4.6203706417177557E-3</v>
      </c>
      <c r="J41" s="25">
        <v>8.2994987687437984E-3</v>
      </c>
      <c r="K41" s="25">
        <v>-0.14166675177824561</v>
      </c>
      <c r="L41" s="25">
        <v>-4.5949759001471573E-2</v>
      </c>
      <c r="M41" s="25">
        <v>-0.12801192192566305</v>
      </c>
      <c r="N41" s="25">
        <v>-3.8740797299548858E-2</v>
      </c>
      <c r="O41" s="25"/>
      <c r="Q41" s="24"/>
      <c r="R41" s="24"/>
      <c r="S41" s="24"/>
      <c r="U41" s="12"/>
    </row>
    <row r="42" spans="1:21" ht="18" customHeight="1" x14ac:dyDescent="0.35">
      <c r="G42" s="3"/>
      <c r="H42" s="3"/>
      <c r="I42" s="3"/>
      <c r="J42" s="3"/>
      <c r="K42" s="3"/>
      <c r="L42" s="3"/>
      <c r="M42" s="3"/>
      <c r="N42" s="3"/>
      <c r="O42" s="3"/>
      <c r="Q42" s="23"/>
      <c r="R42" s="23"/>
      <c r="S42" s="23"/>
      <c r="U42" s="2"/>
    </row>
    <row r="43" spans="1:21" ht="18" customHeight="1" x14ac:dyDescent="0.35">
      <c r="U43" s="2"/>
    </row>
    <row r="44" spans="1:21" s="10" customFormat="1" ht="39.65" customHeight="1" x14ac:dyDescent="0.35">
      <c r="A44" s="7" t="s">
        <v>58</v>
      </c>
      <c r="G44" s="11"/>
      <c r="H44" s="11"/>
      <c r="I44" s="11"/>
      <c r="J44" s="11"/>
      <c r="K44" s="11"/>
      <c r="Q44" s="11"/>
      <c r="R44" s="11"/>
      <c r="S44" s="11"/>
      <c r="U44" s="12"/>
    </row>
    <row r="45" spans="1:21" ht="18" customHeight="1" x14ac:dyDescent="0.35">
      <c r="A45" t="s">
        <v>55</v>
      </c>
      <c r="B45" s="2">
        <v>1061968</v>
      </c>
      <c r="C45" s="2">
        <v>1086514</v>
      </c>
      <c r="D45" s="2">
        <v>1176904</v>
      </c>
      <c r="E45" s="2">
        <v>1147978</v>
      </c>
      <c r="F45" s="2">
        <v>1359178</v>
      </c>
      <c r="G45" s="2">
        <v>1432322.5699999998</v>
      </c>
      <c r="H45" s="2">
        <v>1567952.4600000002</v>
      </c>
      <c r="I45" s="2">
        <v>1662648.0769444443</v>
      </c>
      <c r="J45" s="2">
        <v>1987999.8440476188</v>
      </c>
      <c r="K45" s="2">
        <v>1058820.366666666</v>
      </c>
      <c r="L45" s="2">
        <v>1830394.9537499996</v>
      </c>
      <c r="M45" s="2">
        <v>1792978.4905749997</v>
      </c>
      <c r="N45" s="2">
        <v>1913856.7363058748</v>
      </c>
      <c r="O45" s="2"/>
      <c r="Q45" s="3"/>
      <c r="R45" s="3"/>
      <c r="U45" s="2"/>
    </row>
    <row r="46" spans="1:21" ht="18" customHeight="1" x14ac:dyDescent="0.35">
      <c r="A46" t="s">
        <v>54</v>
      </c>
      <c r="B46" s="2">
        <v>493522</v>
      </c>
      <c r="C46" s="2">
        <v>24546</v>
      </c>
      <c r="D46" s="2">
        <v>90390</v>
      </c>
      <c r="E46" s="2">
        <v>-28926</v>
      </c>
      <c r="F46" s="2">
        <v>211200</v>
      </c>
      <c r="G46" s="2">
        <v>73144.569999999832</v>
      </c>
      <c r="H46" s="2">
        <v>135629.89000000036</v>
      </c>
      <c r="I46" s="2">
        <v>94695.616944444133</v>
      </c>
      <c r="J46" s="2">
        <v>325351.76710317447</v>
      </c>
      <c r="K46" s="2">
        <v>-603827.71027777833</v>
      </c>
      <c r="L46" s="2">
        <v>771574.58708333364</v>
      </c>
      <c r="M46" s="2">
        <v>-37416.463174999924</v>
      </c>
      <c r="N46" s="2">
        <v>120878.24573087506</v>
      </c>
      <c r="O46" s="2"/>
      <c r="Q46" s="3"/>
      <c r="R46" s="3"/>
      <c r="U46" s="2"/>
    </row>
    <row r="47" spans="1:21" ht="18" customHeight="1" x14ac:dyDescent="0.35">
      <c r="A47" t="s">
        <v>53</v>
      </c>
      <c r="D47" s="8">
        <v>8.3192669399565947E-2</v>
      </c>
      <c r="E47" s="8">
        <v>-2.4578045448056935E-2</v>
      </c>
      <c r="F47" s="8">
        <v>0.18397565110132771</v>
      </c>
      <c r="G47" s="8">
        <v>5.3815298658453734E-2</v>
      </c>
      <c r="H47" s="8">
        <v>9.4692280105591289E-2</v>
      </c>
      <c r="I47" s="8">
        <v>6.0394443938972565E-2</v>
      </c>
      <c r="J47" s="8">
        <v>0.1956828817924563</v>
      </c>
      <c r="K47" s="8">
        <v>-0.36317229042689025</v>
      </c>
      <c r="L47" s="8">
        <v>0.72871150893363756</v>
      </c>
      <c r="M47" s="8">
        <v>-2.0441742968283098E-2</v>
      </c>
      <c r="N47" s="8">
        <v>6.7417566003321092E-2</v>
      </c>
      <c r="O47" s="8"/>
      <c r="Q47" s="3"/>
      <c r="R47" s="3"/>
      <c r="U47" s="2"/>
    </row>
    <row r="48" spans="1:21" ht="18" customHeight="1" x14ac:dyDescent="0.35">
      <c r="U48" s="2"/>
    </row>
    <row r="49" spans="1:21" ht="18" customHeight="1" x14ac:dyDescent="0.35">
      <c r="A49" s="22" t="s">
        <v>57</v>
      </c>
      <c r="B49" s="21">
        <v>119466</v>
      </c>
      <c r="C49" s="21">
        <v>0</v>
      </c>
      <c r="D49" s="21">
        <v>931.5</v>
      </c>
      <c r="E49" s="21">
        <v>0</v>
      </c>
      <c r="F49" s="21">
        <v>69536</v>
      </c>
      <c r="G49" s="21">
        <v>0</v>
      </c>
      <c r="H49" s="21">
        <v>51957.440000000002</v>
      </c>
      <c r="I49" s="21">
        <v>0</v>
      </c>
      <c r="J49" s="21">
        <v>75900</v>
      </c>
      <c r="K49" s="21">
        <v>17280</v>
      </c>
      <c r="L49" s="21">
        <v>75900</v>
      </c>
      <c r="M49" s="21">
        <v>0</v>
      </c>
      <c r="N49" s="21">
        <v>77418</v>
      </c>
      <c r="O49" s="2"/>
      <c r="U49" s="2"/>
    </row>
    <row r="50" spans="1:21" ht="18" customHeight="1" x14ac:dyDescent="0.35">
      <c r="A50" s="5"/>
      <c r="D50" s="8"/>
      <c r="E50" s="8"/>
      <c r="F50" s="2"/>
      <c r="G50" s="2"/>
      <c r="H50" s="2"/>
      <c r="I50" s="2"/>
      <c r="J50" s="2"/>
      <c r="K50" s="2"/>
      <c r="L50" s="2"/>
      <c r="M50" s="2"/>
      <c r="U50" s="2"/>
    </row>
    <row r="51" spans="1:21" ht="18" customHeight="1" x14ac:dyDescent="0.35">
      <c r="A51" t="s">
        <v>56</v>
      </c>
      <c r="Q51" s="3"/>
      <c r="R51" s="3"/>
      <c r="S51" s="3"/>
      <c r="T51" s="2"/>
      <c r="U51" s="2"/>
    </row>
    <row r="52" spans="1:21" ht="18" customHeight="1" x14ac:dyDescent="0.35">
      <c r="A52" t="s">
        <v>55</v>
      </c>
      <c r="B52" s="2">
        <v>942502</v>
      </c>
      <c r="C52" s="2">
        <v>1086514</v>
      </c>
      <c r="D52" s="2">
        <v>1175972.5</v>
      </c>
      <c r="E52" s="2">
        <v>1147978</v>
      </c>
      <c r="F52" s="2">
        <v>1289642</v>
      </c>
      <c r="G52" s="2">
        <v>1432322.5699999998</v>
      </c>
      <c r="H52" s="2">
        <v>1515995.0200000003</v>
      </c>
      <c r="I52" s="2">
        <v>1662648.0769444443</v>
      </c>
      <c r="J52" s="2">
        <v>1912099.8440476188</v>
      </c>
      <c r="K52" s="2">
        <v>1041540.366666666</v>
      </c>
      <c r="L52" s="2">
        <v>1754494.9537499996</v>
      </c>
      <c r="M52" s="2">
        <v>1792978.4905749997</v>
      </c>
      <c r="N52" s="2">
        <v>1836438.7363058748</v>
      </c>
      <c r="O52" s="2"/>
      <c r="Q52" s="3"/>
      <c r="R52" s="3"/>
      <c r="S52" s="3"/>
      <c r="T52" s="2"/>
      <c r="U52" s="2"/>
    </row>
    <row r="53" spans="1:21" ht="18" customHeight="1" x14ac:dyDescent="0.35">
      <c r="A53" t="s">
        <v>54</v>
      </c>
      <c r="B53" s="2">
        <v>374056</v>
      </c>
      <c r="C53" s="2">
        <v>144012</v>
      </c>
      <c r="D53" s="2">
        <v>89458.5</v>
      </c>
      <c r="E53" s="2">
        <v>-27994.5</v>
      </c>
      <c r="F53" s="2">
        <v>141664</v>
      </c>
      <c r="G53" s="2">
        <v>142680.56999999983</v>
      </c>
      <c r="H53" s="2">
        <v>83672.450000000419</v>
      </c>
      <c r="I53" s="2">
        <v>146653.05694444408</v>
      </c>
      <c r="J53" s="2">
        <v>249451.76710317447</v>
      </c>
      <c r="K53" s="2">
        <v>-621107.71027777833</v>
      </c>
      <c r="L53" s="2">
        <v>712954.58708333364</v>
      </c>
      <c r="M53" s="2">
        <v>38483.536825000076</v>
      </c>
      <c r="N53" s="2">
        <v>43460.24573087506</v>
      </c>
      <c r="O53" s="2"/>
      <c r="Q53" s="3"/>
      <c r="R53" s="3"/>
      <c r="S53" s="3"/>
      <c r="T53" s="2"/>
      <c r="U53" s="2"/>
    </row>
    <row r="54" spans="1:21" ht="18" customHeight="1" x14ac:dyDescent="0.35">
      <c r="A54" t="s">
        <v>53</v>
      </c>
      <c r="B54" s="8">
        <v>0.65803260116176387</v>
      </c>
      <c r="C54" s="8">
        <v>0.15279755374524404</v>
      </c>
      <c r="D54" s="8">
        <v>8.2335340363768897E-2</v>
      </c>
      <c r="E54" s="8">
        <v>-2.3805403612754551E-2</v>
      </c>
      <c r="F54" s="8">
        <v>0.12340306173114816</v>
      </c>
      <c r="G54" s="8">
        <v>0.11063579660091702</v>
      </c>
      <c r="H54" s="8">
        <v>5.8417322852072649E-2</v>
      </c>
      <c r="I54" s="8">
        <v>9.6737162727911899E-2</v>
      </c>
      <c r="J54" s="8">
        <v>0.15003281245277597</v>
      </c>
      <c r="K54" s="8">
        <v>-0.3735653496915764</v>
      </c>
      <c r="L54" s="8">
        <v>0.68451940020823721</v>
      </c>
      <c r="M54" s="8">
        <v>2.193425335464581E-2</v>
      </c>
      <c r="N54" s="8">
        <v>2.4239133910043485E-2</v>
      </c>
      <c r="O54" s="8"/>
      <c r="Q54" s="3"/>
      <c r="R54" s="3"/>
      <c r="S54" s="3"/>
      <c r="T54" s="2"/>
      <c r="U54" s="2"/>
    </row>
    <row r="55" spans="1:21" ht="18" customHeight="1" x14ac:dyDescent="0.35">
      <c r="A55" t="s">
        <v>52</v>
      </c>
      <c r="F55" s="8">
        <v>6.057258937017955E-2</v>
      </c>
      <c r="G55" s="8"/>
      <c r="H55" s="8">
        <v>3.627495725351864E-2</v>
      </c>
      <c r="I55" s="8"/>
      <c r="J55" s="8">
        <v>4.5650069339680327E-2</v>
      </c>
      <c r="K55" s="8">
        <v>1.0393059264686144E-2</v>
      </c>
      <c r="L55" s="8">
        <v>4.4192108725400359E-2</v>
      </c>
      <c r="M55" s="8"/>
      <c r="N55" s="8">
        <v>4.3178432093277611E-2</v>
      </c>
      <c r="O55" s="8"/>
      <c r="Q55" s="3"/>
      <c r="R55" s="3"/>
      <c r="S55" s="3"/>
      <c r="T55" s="2"/>
      <c r="U55" s="2"/>
    </row>
    <row r="56" spans="1:21" ht="18" customHeight="1" x14ac:dyDescent="0.35">
      <c r="Q56" s="3"/>
      <c r="R56" s="3"/>
      <c r="S56" s="3"/>
      <c r="T56" s="2"/>
      <c r="U56" s="2"/>
    </row>
    <row r="57" spans="1:21" ht="18" customHeight="1" x14ac:dyDescent="0.35">
      <c r="Q57" s="3"/>
      <c r="R57" s="3"/>
      <c r="S57" s="3"/>
      <c r="T57" s="2"/>
      <c r="U57" s="2"/>
    </row>
    <row r="58" spans="1:21" ht="18" customHeight="1" x14ac:dyDescent="0.35">
      <c r="A58" s="19" t="s">
        <v>51</v>
      </c>
      <c r="B58" s="18"/>
      <c r="C58" s="18"/>
      <c r="D58" s="17"/>
      <c r="E58" s="17"/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/>
    </row>
    <row r="59" spans="1:21" ht="18" customHeight="1" x14ac:dyDescent="0.35">
      <c r="A59" s="19" t="s">
        <v>50</v>
      </c>
      <c r="B59" s="18"/>
      <c r="C59" s="18"/>
      <c r="D59" s="17"/>
      <c r="E59" s="17"/>
      <c r="F59" s="17">
        <v>0.02</v>
      </c>
      <c r="G59" s="17">
        <v>0.02</v>
      </c>
      <c r="H59" s="17">
        <v>0.02</v>
      </c>
      <c r="I59" s="17">
        <v>0.02</v>
      </c>
      <c r="J59" s="17">
        <v>0.02</v>
      </c>
      <c r="K59" s="17">
        <v>0.02</v>
      </c>
      <c r="L59" s="17">
        <v>0.02</v>
      </c>
      <c r="M59" s="17">
        <v>0.02</v>
      </c>
      <c r="N59" s="17">
        <v>0.02</v>
      </c>
      <c r="O59" s="17"/>
      <c r="Q59" s="3"/>
      <c r="R59" s="3"/>
      <c r="S59" s="3"/>
      <c r="T59" s="2"/>
      <c r="U59" s="2"/>
    </row>
    <row r="60" spans="1:21" ht="18" customHeight="1" x14ac:dyDescent="0.35">
      <c r="Q60" s="3"/>
      <c r="R60" s="3"/>
      <c r="S60" s="3"/>
      <c r="T60" s="2"/>
      <c r="U60" s="2"/>
    </row>
    <row r="61" spans="1:21" ht="18" customHeight="1" x14ac:dyDescent="0.35">
      <c r="Q61" s="3"/>
      <c r="R61" s="3"/>
      <c r="S61" s="3"/>
      <c r="T61" s="2"/>
      <c r="U61" s="2"/>
    </row>
    <row r="62" spans="1:21" ht="18" customHeight="1" x14ac:dyDescent="0.35">
      <c r="A62" t="s">
        <v>49</v>
      </c>
      <c r="B62" s="2">
        <v>1061.9680000000001</v>
      </c>
      <c r="C62" s="2">
        <v>1086.5139999999999</v>
      </c>
      <c r="D62" s="2">
        <v>1176.904</v>
      </c>
      <c r="E62" s="2">
        <v>1147.9780000000001</v>
      </c>
      <c r="F62" s="2">
        <v>1359.1780000000001</v>
      </c>
      <c r="G62" s="2">
        <v>1432.3225699999998</v>
      </c>
      <c r="H62" s="2">
        <v>1567.9524600000002</v>
      </c>
      <c r="I62" s="2">
        <v>1662.6480769444443</v>
      </c>
      <c r="J62" s="2">
        <v>1987.9998440476188</v>
      </c>
      <c r="K62" s="2">
        <v>1058.8203666666659</v>
      </c>
      <c r="L62" s="2">
        <v>1830.3949537499996</v>
      </c>
      <c r="M62" s="2">
        <v>1792.9784905749998</v>
      </c>
      <c r="N62" s="2">
        <v>1913.8567363058748</v>
      </c>
      <c r="O62" s="2"/>
      <c r="Q62" s="3"/>
      <c r="R62" s="3"/>
      <c r="S62" s="3"/>
      <c r="T62" s="2"/>
      <c r="U62" s="2"/>
    </row>
    <row r="63" spans="1:21" ht="18" customHeight="1" x14ac:dyDescent="0.35">
      <c r="A63" t="s">
        <v>43</v>
      </c>
      <c r="B63" s="2">
        <v>833.59500000000003</v>
      </c>
      <c r="C63" s="2">
        <v>898.303</v>
      </c>
      <c r="D63" s="2">
        <v>929.04499999999996</v>
      </c>
      <c r="E63" s="2">
        <v>1078.0840000000001</v>
      </c>
      <c r="F63" s="2">
        <v>1352.2090000000001</v>
      </c>
      <c r="G63" s="2">
        <v>1387.2309700000001</v>
      </c>
      <c r="H63" s="2">
        <v>1581.8559499999997</v>
      </c>
      <c r="I63" s="2">
        <v>1670.330127306667</v>
      </c>
      <c r="J63" s="2">
        <v>1971.5004417896828</v>
      </c>
      <c r="K63" s="2">
        <v>1208.8200087289836</v>
      </c>
      <c r="L63" s="2">
        <v>1914.5011607523218</v>
      </c>
      <c r="M63" s="2">
        <v>2022.5011131248798</v>
      </c>
      <c r="N63" s="2">
        <v>1988.0010721874769</v>
      </c>
      <c r="O63" s="2"/>
      <c r="Q63" s="3"/>
      <c r="R63" s="3"/>
      <c r="S63" s="3"/>
      <c r="T63" s="2"/>
      <c r="U63" s="2"/>
    </row>
    <row r="64" spans="1:21" ht="18" customHeight="1" x14ac:dyDescent="0.35">
      <c r="A64" t="s">
        <v>42</v>
      </c>
      <c r="B64" s="15">
        <v>228.37300000000005</v>
      </c>
      <c r="C64" s="15">
        <v>188.2109999999999</v>
      </c>
      <c r="D64" s="15">
        <v>247.85900000000004</v>
      </c>
      <c r="E64" s="15">
        <v>69.894000000000005</v>
      </c>
      <c r="F64" s="15">
        <v>6.9690000000000509</v>
      </c>
      <c r="G64" s="15">
        <v>45.091599999999744</v>
      </c>
      <c r="H64" s="15">
        <v>-13.903489999999465</v>
      </c>
      <c r="I64" s="15">
        <v>-7.6820503622227534</v>
      </c>
      <c r="J64" s="15">
        <v>16.499402257936026</v>
      </c>
      <c r="K64" s="15">
        <v>-149.99964206231766</v>
      </c>
      <c r="L64" s="15">
        <v>-84.106207002322208</v>
      </c>
      <c r="M64" s="15">
        <v>-229.52262254988</v>
      </c>
      <c r="N64" s="15">
        <v>-74.144335881602046</v>
      </c>
      <c r="O64" s="15"/>
      <c r="Q64" s="3"/>
      <c r="R64" s="3"/>
      <c r="S64" s="3"/>
      <c r="T64" s="2"/>
      <c r="U64" s="2"/>
    </row>
    <row r="65" spans="1:21" ht="18" customHeight="1" x14ac:dyDescent="0.35">
      <c r="A65" t="s">
        <v>48</v>
      </c>
      <c r="B65" s="14">
        <v>0.21504696940020795</v>
      </c>
      <c r="C65" s="14">
        <v>0.17322464321674633</v>
      </c>
      <c r="D65" s="14">
        <v>0.21060256401541674</v>
      </c>
      <c r="E65" s="14">
        <v>6.0884442036345646E-2</v>
      </c>
      <c r="F65" s="14">
        <v>5.1273637448517049E-3</v>
      </c>
      <c r="G65" s="14">
        <v>3.1481456024252799E-2</v>
      </c>
      <c r="H65" s="14">
        <v>-8.8672905299689141E-3</v>
      </c>
      <c r="I65" s="14">
        <v>-4.6203706417178511E-3</v>
      </c>
      <c r="J65" s="14">
        <v>8.2994987687437741E-3</v>
      </c>
      <c r="K65" s="14">
        <v>-0.1416667517782457</v>
      </c>
      <c r="L65" s="14">
        <v>-4.5949759001471586E-2</v>
      </c>
      <c r="M65" s="14">
        <v>-0.12801192192566302</v>
      </c>
      <c r="N65" s="14">
        <v>-3.8740797299548865E-2</v>
      </c>
      <c r="O65" s="14"/>
      <c r="Q65" s="3"/>
      <c r="R65" s="3"/>
      <c r="S65" s="3"/>
      <c r="T65" s="3"/>
      <c r="U65" s="3"/>
    </row>
    <row r="66" spans="1:21" ht="18" customHeight="1" x14ac:dyDescent="0.35">
      <c r="Q66" s="3"/>
      <c r="R66" s="3"/>
      <c r="S66" s="3"/>
      <c r="T66" s="2"/>
      <c r="U66" s="2"/>
    </row>
    <row r="67" spans="1:21" ht="18" customHeight="1" x14ac:dyDescent="0.35">
      <c r="A67" s="5" t="s">
        <v>47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3"/>
      <c r="R67" s="3"/>
      <c r="S67" s="3"/>
      <c r="T67" s="2"/>
      <c r="U67" s="2"/>
    </row>
    <row r="68" spans="1:21" ht="18" customHeight="1" x14ac:dyDescent="0.35">
      <c r="A68" s="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Q68" s="3"/>
      <c r="R68" s="3"/>
      <c r="S68" s="3"/>
      <c r="T68" s="2"/>
      <c r="U68" s="2"/>
    </row>
    <row r="69" spans="1:21" ht="18" customHeight="1" x14ac:dyDescent="0.35">
      <c r="A69" s="5" t="s">
        <v>46</v>
      </c>
      <c r="B69" s="2">
        <v>1061.9680000000001</v>
      </c>
      <c r="C69" s="2">
        <v>1086.5139999999999</v>
      </c>
      <c r="D69" s="2">
        <v>1176.904</v>
      </c>
      <c r="E69" s="2">
        <v>1147.9780000000001</v>
      </c>
      <c r="F69" s="2">
        <v>1359.1780000000001</v>
      </c>
      <c r="G69" s="2">
        <v>1432.3225699999998</v>
      </c>
      <c r="H69" s="2">
        <v>1567.9524600000002</v>
      </c>
      <c r="I69" s="2">
        <v>1662.6480769444443</v>
      </c>
      <c r="J69" s="2">
        <v>1814</v>
      </c>
      <c r="K69" s="2">
        <v>1814</v>
      </c>
      <c r="L69" s="2">
        <v>1871</v>
      </c>
      <c r="M69" s="2">
        <v>2050</v>
      </c>
      <c r="N69" s="2">
        <v>2050</v>
      </c>
      <c r="O69" s="2"/>
      <c r="Q69" s="3"/>
      <c r="R69" s="3"/>
      <c r="S69" s="3"/>
      <c r="T69" s="2"/>
      <c r="U69" s="2"/>
    </row>
    <row r="70" spans="1:21" ht="18" customHeight="1" x14ac:dyDescent="0.35">
      <c r="A70" s="5" t="s">
        <v>45</v>
      </c>
      <c r="B70" s="2"/>
      <c r="C70" s="2"/>
      <c r="D70" s="2"/>
      <c r="E70" s="2"/>
      <c r="F70" s="2"/>
      <c r="G70" s="2"/>
      <c r="H70" s="2"/>
      <c r="I70" s="2"/>
      <c r="J70" s="2">
        <v>186</v>
      </c>
      <c r="K70" s="2">
        <v>186</v>
      </c>
      <c r="L70" s="2">
        <v>129</v>
      </c>
      <c r="M70" s="2">
        <v>100</v>
      </c>
      <c r="N70" s="2">
        <v>75</v>
      </c>
      <c r="O70" s="2"/>
      <c r="Q70" s="3"/>
      <c r="R70" s="3"/>
      <c r="S70" s="3"/>
      <c r="T70" s="2"/>
      <c r="U70" s="2"/>
    </row>
    <row r="71" spans="1:21" ht="18" customHeight="1" x14ac:dyDescent="0.35">
      <c r="A71" s="5" t="s">
        <v>44</v>
      </c>
      <c r="B71" s="2">
        <v>1061.9680000000001</v>
      </c>
      <c r="C71" s="2">
        <v>1086.5139999999999</v>
      </c>
      <c r="D71" s="2">
        <v>1176.904</v>
      </c>
      <c r="E71" s="2">
        <v>1147.9780000000001</v>
      </c>
      <c r="F71" s="2">
        <v>1359.1780000000001</v>
      </c>
      <c r="G71" s="2">
        <v>1432.3225699999998</v>
      </c>
      <c r="H71" s="2">
        <v>1567.9524600000002</v>
      </c>
      <c r="I71" s="2">
        <v>1662.6480769444443</v>
      </c>
      <c r="J71" s="2">
        <v>2000</v>
      </c>
      <c r="K71" s="2">
        <v>2000</v>
      </c>
      <c r="L71" s="2">
        <v>2000</v>
      </c>
      <c r="M71" s="2">
        <v>2150</v>
      </c>
      <c r="N71" s="2">
        <v>2125</v>
      </c>
      <c r="O71" s="2"/>
      <c r="Q71" s="3"/>
      <c r="R71" s="3"/>
      <c r="S71" s="3"/>
      <c r="T71" s="2"/>
      <c r="U71" s="2"/>
    </row>
    <row r="72" spans="1:21" ht="18" customHeight="1" x14ac:dyDescent="0.35">
      <c r="A72" t="s">
        <v>43</v>
      </c>
      <c r="B72" s="2">
        <v>833.59500000000003</v>
      </c>
      <c r="C72" s="2">
        <v>898.303</v>
      </c>
      <c r="D72" s="2">
        <v>929.04499999999996</v>
      </c>
      <c r="E72" s="2">
        <v>1078.0840000000001</v>
      </c>
      <c r="F72" s="2">
        <v>1352.2090000000001</v>
      </c>
      <c r="G72" s="2">
        <v>1387.2309700000001</v>
      </c>
      <c r="H72" s="2">
        <v>1581.8559499999997</v>
      </c>
      <c r="I72" s="2">
        <v>1670.330127306667</v>
      </c>
      <c r="J72" s="2">
        <v>1971.5004417896828</v>
      </c>
      <c r="K72" s="2">
        <v>1208.8200087289836</v>
      </c>
      <c r="L72" s="2">
        <v>1943.2186781636065</v>
      </c>
      <c r="M72" s="2">
        <v>2073.0636409530016</v>
      </c>
      <c r="N72" s="2">
        <v>2042.6711016726326</v>
      </c>
      <c r="O72" s="2"/>
    </row>
    <row r="73" spans="1:21" ht="18" customHeight="1" x14ac:dyDescent="0.35">
      <c r="A73" t="s">
        <v>42</v>
      </c>
      <c r="B73" s="15">
        <v>228.37300000000005</v>
      </c>
      <c r="C73" s="15">
        <v>188.2109999999999</v>
      </c>
      <c r="D73" s="15">
        <v>247.85900000000004</v>
      </c>
      <c r="E73" s="15">
        <v>69.894000000000005</v>
      </c>
      <c r="F73" s="15">
        <v>6.9690000000000509</v>
      </c>
      <c r="G73" s="15">
        <v>45.091599999999744</v>
      </c>
      <c r="H73" s="15">
        <v>-13.903489999999465</v>
      </c>
      <c r="I73" s="15">
        <v>-7.6820503622227534</v>
      </c>
      <c r="J73" s="15">
        <v>28.499558210317218</v>
      </c>
      <c r="K73" s="15">
        <v>791.17999127101643</v>
      </c>
      <c r="L73" s="15">
        <v>56.781321836393545</v>
      </c>
      <c r="M73" s="15">
        <v>76.936359046998405</v>
      </c>
      <c r="N73" s="15">
        <v>82.328898327367369</v>
      </c>
      <c r="O73" s="15"/>
    </row>
    <row r="74" spans="1:21" ht="18" customHeight="1" x14ac:dyDescent="0.35">
      <c r="A74" t="s">
        <v>41</v>
      </c>
      <c r="B74" s="14">
        <v>0.21504696940020795</v>
      </c>
      <c r="C74" s="14">
        <v>0.17322464321674633</v>
      </c>
      <c r="D74" s="14">
        <v>0.21060256401541674</v>
      </c>
      <c r="E74" s="14">
        <v>6.0884442036345646E-2</v>
      </c>
      <c r="F74" s="14">
        <v>5.1273637448517049E-3</v>
      </c>
      <c r="G74" s="14">
        <v>3.1481456024252799E-2</v>
      </c>
      <c r="H74" s="14">
        <v>-8.8672905299689141E-3</v>
      </c>
      <c r="I74" s="14">
        <v>-4.6203706417178511E-3</v>
      </c>
      <c r="J74" s="14">
        <v>1.424977910515861E-2</v>
      </c>
      <c r="K74" s="14">
        <v>0.39558999563550823</v>
      </c>
      <c r="L74" s="14">
        <v>2.8390660918196774E-2</v>
      </c>
      <c r="M74" s="14">
        <v>3.5784353045115534E-2</v>
      </c>
      <c r="N74" s="14">
        <v>3.8743010977584647E-2</v>
      </c>
      <c r="O74" s="14"/>
      <c r="Q74" s="3"/>
      <c r="R74" s="3"/>
      <c r="S74" s="3"/>
      <c r="T74" s="2"/>
      <c r="U74" s="2"/>
    </row>
    <row r="75" spans="1:21" ht="18" customHeight="1" x14ac:dyDescent="0.35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3"/>
      <c r="R75" s="3"/>
      <c r="S75" s="3"/>
      <c r="T75" s="2"/>
      <c r="U75" s="2"/>
    </row>
    <row r="76" spans="1:21" ht="18" customHeight="1" x14ac:dyDescent="0.35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3"/>
      <c r="R76" s="3"/>
      <c r="S76" s="3"/>
      <c r="T76" s="3"/>
      <c r="U76" s="3"/>
    </row>
    <row r="78" spans="1:21" s="10" customFormat="1" ht="41.5" customHeight="1" x14ac:dyDescent="0.35">
      <c r="A78" s="7" t="s">
        <v>40</v>
      </c>
      <c r="B78" s="13"/>
      <c r="C78" s="13"/>
      <c r="D78" s="12"/>
      <c r="E78" s="12"/>
      <c r="F78" s="12"/>
      <c r="G78" s="12"/>
      <c r="H78" s="12"/>
      <c r="I78" s="12"/>
      <c r="J78" s="12"/>
      <c r="K78" s="12"/>
      <c r="L78" s="12"/>
      <c r="M78" s="12"/>
      <c r="Q78" s="11"/>
      <c r="R78" s="11"/>
      <c r="S78" s="11"/>
    </row>
    <row r="79" spans="1:21" ht="18" customHeight="1" x14ac:dyDescent="0.35">
      <c r="F79" s="2"/>
      <c r="G79" s="2"/>
      <c r="H79" s="2"/>
      <c r="I79" s="2"/>
      <c r="J79" s="2"/>
      <c r="K79" s="2"/>
      <c r="Q79" s="3"/>
      <c r="R79" s="3"/>
      <c r="S79" s="3"/>
      <c r="T79" s="2"/>
      <c r="U79" s="2"/>
    </row>
    <row r="80" spans="1:21" ht="34" customHeight="1" x14ac:dyDescent="0.35">
      <c r="A80" s="7" t="s">
        <v>39</v>
      </c>
      <c r="F80" s="2"/>
      <c r="G80" s="2"/>
      <c r="H80" s="2"/>
      <c r="I80" s="2"/>
      <c r="J80" s="2"/>
      <c r="K80" s="2"/>
      <c r="Q80" s="3"/>
      <c r="R80" s="3"/>
      <c r="S80" s="3"/>
      <c r="T80" s="2"/>
      <c r="U80" s="2"/>
    </row>
    <row r="81" spans="1:21" ht="18" customHeight="1" x14ac:dyDescent="0.35">
      <c r="A81" t="s">
        <v>38</v>
      </c>
      <c r="B81" s="2">
        <v>253442</v>
      </c>
      <c r="C81" s="2">
        <v>538455</v>
      </c>
      <c r="D81" s="2">
        <v>298854</v>
      </c>
      <c r="E81" s="2">
        <v>397074</v>
      </c>
      <c r="F81" s="2">
        <v>780649</v>
      </c>
      <c r="G81" s="2">
        <v>707403</v>
      </c>
      <c r="H81" s="2">
        <v>710044.77</v>
      </c>
      <c r="I81" s="2">
        <v>776094.56083333341</v>
      </c>
      <c r="J81" s="2">
        <v>799377.39765833342</v>
      </c>
      <c r="K81" s="2">
        <v>659680.37670833338</v>
      </c>
      <c r="L81" s="2">
        <v>679470.78800958337</v>
      </c>
      <c r="M81" s="2">
        <v>699854.91164987092</v>
      </c>
      <c r="N81" s="2">
        <v>720850.55899936706</v>
      </c>
      <c r="O81" s="2"/>
      <c r="Q81" s="3"/>
      <c r="R81" s="3"/>
      <c r="S81" s="3"/>
      <c r="T81" s="2"/>
      <c r="U81" s="2"/>
    </row>
    <row r="82" spans="1:21" ht="18" customHeight="1" x14ac:dyDescent="0.35">
      <c r="A82" t="s">
        <v>37</v>
      </c>
      <c r="B82" s="2">
        <v>312566</v>
      </c>
      <c r="C82" s="2">
        <v>431252</v>
      </c>
      <c r="D82" s="2">
        <v>368984</v>
      </c>
      <c r="E82" s="2">
        <v>332872</v>
      </c>
      <c r="F82" s="2">
        <v>756561</v>
      </c>
      <c r="G82" s="2">
        <v>778442</v>
      </c>
      <c r="H82" s="2">
        <v>847684.2300000001</v>
      </c>
      <c r="I82" s="2">
        <v>1014827.0311955556</v>
      </c>
      <c r="J82" s="2">
        <v>1045271.8421314223</v>
      </c>
      <c r="K82" s="2">
        <v>964085.67963577772</v>
      </c>
      <c r="L82" s="2">
        <v>993008.25002485106</v>
      </c>
      <c r="M82" s="2">
        <v>1022798.4975255966</v>
      </c>
      <c r="N82" s="2">
        <v>1053482.4524513646</v>
      </c>
      <c r="O82" s="2"/>
    </row>
    <row r="83" spans="1:21" ht="18" customHeight="1" x14ac:dyDescent="0.35">
      <c r="A83" t="s">
        <v>33</v>
      </c>
      <c r="B83" s="9">
        <v>0.81084314992673545</v>
      </c>
      <c r="C83" s="9">
        <v>1.2485855138063129</v>
      </c>
      <c r="D83" s="9">
        <v>0.8099375582681092</v>
      </c>
      <c r="E83" s="9">
        <v>1.1928729361436228</v>
      </c>
      <c r="F83" s="9">
        <v>1.0318388074457976</v>
      </c>
      <c r="G83" s="9">
        <v>0.90874207712327959</v>
      </c>
      <c r="H83" s="9">
        <v>0.83762885384808905</v>
      </c>
      <c r="I83" s="9">
        <v>0.76475550707298923</v>
      </c>
      <c r="J83" s="9">
        <v>0.76475550707298923</v>
      </c>
      <c r="K83" s="9">
        <v>0.68425492738109572</v>
      </c>
      <c r="L83" s="9">
        <v>0.68425492738109572</v>
      </c>
      <c r="M83" s="9">
        <v>0.68425492738109572</v>
      </c>
      <c r="N83" s="9">
        <v>0.68425492738109572</v>
      </c>
      <c r="O83" s="9"/>
    </row>
    <row r="84" spans="1:21" ht="18" customHeight="1" x14ac:dyDescent="0.35">
      <c r="A84" t="s">
        <v>36</v>
      </c>
      <c r="B84" s="9">
        <v>0.65</v>
      </c>
      <c r="C84" s="9">
        <v>0.65</v>
      </c>
      <c r="D84" s="9">
        <v>0.65</v>
      </c>
      <c r="E84" s="9">
        <v>0.65</v>
      </c>
      <c r="F84" s="9">
        <v>0.65</v>
      </c>
      <c r="G84" s="9">
        <v>0.65</v>
      </c>
      <c r="H84" s="9">
        <v>0.65</v>
      </c>
      <c r="I84" s="9">
        <v>0.65</v>
      </c>
      <c r="J84" s="9">
        <v>0.65</v>
      </c>
      <c r="K84" s="9">
        <v>0.65</v>
      </c>
      <c r="L84" s="9">
        <v>0.65</v>
      </c>
      <c r="M84" s="9">
        <v>0.65</v>
      </c>
      <c r="N84" s="9">
        <v>0.65</v>
      </c>
      <c r="O84" s="9"/>
    </row>
    <row r="85" spans="1:21" ht="18" customHeight="1" x14ac:dyDescent="0.35">
      <c r="F85" s="2"/>
      <c r="G85" s="2"/>
      <c r="H85" s="2"/>
      <c r="I85" s="2"/>
      <c r="J85" s="2"/>
      <c r="K85" s="2"/>
    </row>
    <row r="86" spans="1:21" ht="38.15" customHeight="1" x14ac:dyDescent="0.35">
      <c r="A86" s="7" t="s">
        <v>35</v>
      </c>
      <c r="F86" s="2"/>
      <c r="G86" s="2"/>
      <c r="H86" s="2"/>
      <c r="I86" s="2"/>
      <c r="J86" s="2"/>
      <c r="K86" s="2"/>
    </row>
    <row r="87" spans="1:21" ht="18" customHeight="1" x14ac:dyDescent="0.35">
      <c r="A87" t="s">
        <v>29</v>
      </c>
      <c r="D87" s="2"/>
      <c r="E87" s="2"/>
      <c r="F87" s="2">
        <v>1619560</v>
      </c>
      <c r="G87" s="2">
        <v>1719172</v>
      </c>
      <c r="H87" s="2">
        <v>1573170.3699999999</v>
      </c>
      <c r="I87" s="2">
        <v>1716210.7896377777</v>
      </c>
      <c r="J87" s="2">
        <v>1767697.1133269111</v>
      </c>
      <c r="K87" s="2">
        <v>1458779.171192111</v>
      </c>
      <c r="L87" s="2">
        <v>1502542.5463278743</v>
      </c>
      <c r="M87" s="2">
        <v>1547618.8227177106</v>
      </c>
      <c r="N87" s="2">
        <v>1594047.387399242</v>
      </c>
      <c r="O87" s="2"/>
    </row>
    <row r="88" spans="1:21" ht="18" customHeight="1" x14ac:dyDescent="0.35">
      <c r="A88" t="s">
        <v>34</v>
      </c>
      <c r="D88" s="2"/>
      <c r="E88" s="2"/>
      <c r="F88" s="2">
        <v>315751</v>
      </c>
      <c r="G88" s="2">
        <v>287472</v>
      </c>
      <c r="H88" s="2">
        <v>258195.8</v>
      </c>
      <c r="I88" s="2">
        <v>228644.78</v>
      </c>
      <c r="J88" s="2">
        <v>199644.78</v>
      </c>
      <c r="K88" s="2">
        <v>213644.78</v>
      </c>
      <c r="L88" s="2">
        <v>184644.78</v>
      </c>
      <c r="M88" s="2">
        <v>155644.78</v>
      </c>
      <c r="N88" s="2">
        <v>126644.78</v>
      </c>
      <c r="O88" s="2"/>
    </row>
    <row r="89" spans="1:21" ht="18" customHeight="1" x14ac:dyDescent="0.35">
      <c r="A89" t="s">
        <v>33</v>
      </c>
      <c r="D89" s="8"/>
      <c r="E89" s="8"/>
      <c r="F89" s="8">
        <v>0.19496097705549656</v>
      </c>
      <c r="G89" s="8">
        <v>0.16721538042732198</v>
      </c>
      <c r="H89" s="8">
        <v>0.16412449975141599</v>
      </c>
      <c r="I89" s="8">
        <v>0.13322651353815204</v>
      </c>
      <c r="J89" s="8">
        <v>0.11294060418770309</v>
      </c>
      <c r="K89" s="8">
        <v>0.14645450402572582</v>
      </c>
      <c r="L89" s="8">
        <v>0.1228882206705301</v>
      </c>
      <c r="M89" s="8">
        <v>0.10057048784575941</v>
      </c>
      <c r="N89" s="8">
        <v>7.9448566586609759E-2</v>
      </c>
      <c r="O89" s="8"/>
    </row>
    <row r="90" spans="1:21" ht="18" customHeight="1" x14ac:dyDescent="0.35">
      <c r="A90" t="s">
        <v>32</v>
      </c>
      <c r="D90" s="8"/>
      <c r="E90" s="8"/>
      <c r="F90" s="8">
        <v>0.25</v>
      </c>
      <c r="G90" s="8">
        <v>0.25</v>
      </c>
      <c r="H90" s="8">
        <v>0.25</v>
      </c>
      <c r="I90" s="8">
        <v>0.25</v>
      </c>
      <c r="J90" s="8">
        <v>0.25</v>
      </c>
      <c r="K90" s="8">
        <v>0.25</v>
      </c>
      <c r="L90" s="8">
        <v>0.25</v>
      </c>
      <c r="M90" s="8">
        <v>0.25</v>
      </c>
      <c r="N90" s="8">
        <v>0.25</v>
      </c>
      <c r="O90" s="8"/>
    </row>
    <row r="91" spans="1:21" ht="18" customHeight="1" x14ac:dyDescent="0.35">
      <c r="F91" s="2"/>
      <c r="G91" s="2"/>
      <c r="H91" s="2"/>
      <c r="I91" s="2"/>
      <c r="J91" s="2"/>
      <c r="K91" s="2"/>
    </row>
    <row r="92" spans="1:21" ht="39" customHeight="1" x14ac:dyDescent="0.35">
      <c r="A92" s="7" t="s">
        <v>31</v>
      </c>
      <c r="F92" s="2"/>
      <c r="G92" s="2"/>
      <c r="H92" s="2"/>
      <c r="I92" s="2"/>
      <c r="J92" s="2"/>
      <c r="K92" s="2"/>
    </row>
    <row r="93" spans="1:21" ht="18" customHeight="1" x14ac:dyDescent="0.35">
      <c r="A93" t="s">
        <v>30</v>
      </c>
      <c r="F93" s="2"/>
      <c r="G93" s="2">
        <v>1387230.97</v>
      </c>
      <c r="H93" s="2">
        <v>1581855.9499999997</v>
      </c>
      <c r="I93" s="2">
        <v>1670330.1273066669</v>
      </c>
      <c r="J93" s="2">
        <v>1971500.4417896827</v>
      </c>
      <c r="K93" s="2">
        <v>1208820.0087289836</v>
      </c>
      <c r="L93" s="2">
        <v>1914501.1607523218</v>
      </c>
      <c r="M93" s="2">
        <v>2022501.1131248798</v>
      </c>
      <c r="N93" s="2">
        <v>1988001.0721874768</v>
      </c>
      <c r="O93" s="2">
        <v>2047641.1043531012</v>
      </c>
    </row>
    <row r="94" spans="1:21" ht="18" customHeight="1" x14ac:dyDescent="0.35">
      <c r="A94" t="s">
        <v>29</v>
      </c>
      <c r="F94" s="2">
        <v>1619560</v>
      </c>
      <c r="G94" s="2">
        <v>1719172</v>
      </c>
      <c r="H94" s="2">
        <v>1573170.3699999999</v>
      </c>
      <c r="I94" s="2">
        <v>1716210.7896377777</v>
      </c>
      <c r="J94" s="2">
        <v>1767697.1133269111</v>
      </c>
      <c r="K94" s="2">
        <v>1458779.171192111</v>
      </c>
      <c r="L94" s="2">
        <v>1502542.5463278743</v>
      </c>
      <c r="M94" s="2">
        <v>1547618.8227177106</v>
      </c>
      <c r="N94" s="2">
        <v>1594047.387399242</v>
      </c>
      <c r="O94" s="2"/>
    </row>
    <row r="95" spans="1:21" ht="18" customHeight="1" x14ac:dyDescent="0.35">
      <c r="A95" t="s">
        <v>28</v>
      </c>
      <c r="E95" s="8"/>
      <c r="F95" s="8">
        <v>1.1674768189467397</v>
      </c>
      <c r="G95" s="8">
        <v>1.0868069244863923</v>
      </c>
      <c r="H95" s="8">
        <v>0.94183200331581585</v>
      </c>
      <c r="I95" s="8">
        <v>0.87050996959444815</v>
      </c>
      <c r="J95" s="8">
        <v>0.92331994859291566</v>
      </c>
      <c r="K95" s="8">
        <v>0.76196306437279437</v>
      </c>
      <c r="L95" s="8">
        <v>0.74291308745257512</v>
      </c>
      <c r="M95" s="8">
        <v>0.77847987326023116</v>
      </c>
      <c r="N95" s="8">
        <v>0.77847987326023116</v>
      </c>
      <c r="O95" s="8"/>
    </row>
    <row r="96" spans="1:21" ht="18" customHeight="1" x14ac:dyDescent="0.35">
      <c r="A96" t="s">
        <v>27</v>
      </c>
      <c r="F96" s="8">
        <v>0.5</v>
      </c>
      <c r="G96" s="8">
        <v>0.5</v>
      </c>
      <c r="H96" s="8">
        <v>0.5</v>
      </c>
      <c r="I96" s="8">
        <v>0.5</v>
      </c>
      <c r="J96" s="8">
        <v>0.5</v>
      </c>
      <c r="K96" s="8">
        <v>0.5</v>
      </c>
      <c r="L96" s="8">
        <v>0.5</v>
      </c>
      <c r="M96" s="8">
        <v>0.5</v>
      </c>
      <c r="N96" s="8">
        <v>0.5</v>
      </c>
      <c r="O96" s="8"/>
    </row>
    <row r="97" spans="1:15" ht="18" customHeight="1" x14ac:dyDescent="0.35">
      <c r="F97" s="2"/>
      <c r="G97" s="2"/>
      <c r="H97" s="2"/>
      <c r="I97" s="2"/>
      <c r="J97" s="2"/>
      <c r="K97" s="2"/>
    </row>
    <row r="98" spans="1:15" ht="39.65" customHeight="1" x14ac:dyDescent="0.35">
      <c r="A98" s="7" t="s">
        <v>26</v>
      </c>
      <c r="F98" s="2"/>
      <c r="G98" s="2"/>
      <c r="H98" s="2"/>
      <c r="I98" s="2"/>
      <c r="J98" s="2"/>
      <c r="K98" s="2"/>
    </row>
    <row r="99" spans="1:15" ht="18" customHeight="1" x14ac:dyDescent="0.35">
      <c r="A99" t="s">
        <v>25</v>
      </c>
      <c r="B99" s="2"/>
      <c r="C99" s="2"/>
      <c r="D99" s="2">
        <v>141993</v>
      </c>
      <c r="E99" s="2">
        <v>179656</v>
      </c>
      <c r="F99" s="2">
        <v>365055</v>
      </c>
      <c r="G99" s="2">
        <v>316644</v>
      </c>
      <c r="H99" s="2">
        <v>389984.17</v>
      </c>
      <c r="I99" s="2">
        <v>271552.25</v>
      </c>
      <c r="J99" s="2">
        <v>279698.8175</v>
      </c>
      <c r="K99" s="2">
        <v>279698.8175</v>
      </c>
      <c r="L99" s="2">
        <v>288089.78202500002</v>
      </c>
      <c r="M99" s="2">
        <v>296732.47548575001</v>
      </c>
      <c r="N99" s="2">
        <v>305634.4497503225</v>
      </c>
      <c r="O99" s="2"/>
    </row>
    <row r="100" spans="1:15" ht="18" customHeight="1" x14ac:dyDescent="0.35">
      <c r="A100" t="s">
        <v>24</v>
      </c>
      <c r="D100" s="2"/>
      <c r="E100" s="2"/>
      <c r="F100" s="2">
        <v>228901.33333333334</v>
      </c>
      <c r="G100" s="2">
        <v>287118.33333333331</v>
      </c>
      <c r="H100" s="2">
        <v>357227.72333333333</v>
      </c>
      <c r="I100" s="2">
        <v>326060.13999999996</v>
      </c>
      <c r="J100" s="2">
        <v>313745.07916666666</v>
      </c>
      <c r="K100" s="2">
        <v>313745.07916666666</v>
      </c>
      <c r="L100" s="2">
        <v>279780.28317499999</v>
      </c>
      <c r="M100" s="2">
        <v>288173.69167024997</v>
      </c>
      <c r="N100" s="2">
        <v>296818.90242035751</v>
      </c>
      <c r="O100" s="2"/>
    </row>
    <row r="101" spans="1:15" ht="18" customHeight="1" x14ac:dyDescent="0.35">
      <c r="A101" t="s">
        <v>23</v>
      </c>
      <c r="F101" s="2">
        <v>160428.25</v>
      </c>
      <c r="G101" s="2">
        <v>204087.5675</v>
      </c>
      <c r="H101" s="2">
        <v>201607.86249999999</v>
      </c>
      <c r="I101" s="2">
        <v>241154.73932666669</v>
      </c>
      <c r="J101" s="2">
        <v>264874.99794742075</v>
      </c>
      <c r="K101" s="2">
        <v>250624.99968224589</v>
      </c>
      <c r="L101" s="2">
        <v>274145.62287558045</v>
      </c>
      <c r="M101" s="2">
        <v>280999.26344746997</v>
      </c>
      <c r="N101" s="2">
        <v>289429.2413508941</v>
      </c>
      <c r="O101" s="2"/>
    </row>
    <row r="107" spans="1:15" ht="34.5" customHeight="1" x14ac:dyDescent="0.35">
      <c r="A107" s="4" t="s">
        <v>22</v>
      </c>
      <c r="B107" s="1" t="s">
        <v>17</v>
      </c>
      <c r="C107" s="1" t="s">
        <v>16</v>
      </c>
      <c r="D107" s="3" t="s">
        <v>15</v>
      </c>
      <c r="E107" s="3" t="s">
        <v>14</v>
      </c>
      <c r="F107" s="3" t="s">
        <v>13</v>
      </c>
      <c r="G107" s="3" t="s">
        <v>12</v>
      </c>
      <c r="H107" s="3" t="s">
        <v>11</v>
      </c>
      <c r="I107" s="3" t="s">
        <v>10</v>
      </c>
      <c r="J107" s="3" t="s">
        <v>9</v>
      </c>
      <c r="K107" s="3" t="s">
        <v>8</v>
      </c>
      <c r="L107" s="3" t="s">
        <v>7</v>
      </c>
      <c r="M107" s="3" t="s">
        <v>6</v>
      </c>
    </row>
    <row r="108" spans="1:15" ht="18" customHeight="1" x14ac:dyDescent="0.35">
      <c r="A108" s="1" t="s">
        <v>4</v>
      </c>
      <c r="B108" s="2">
        <v>0</v>
      </c>
      <c r="C108" s="2">
        <v>721444.66638888861</v>
      </c>
      <c r="D108" s="2">
        <v>614465.09833333315</v>
      </c>
      <c r="E108" s="2">
        <v>662000.26499999978</v>
      </c>
      <c r="F108" s="2">
        <v>710118.76499999978</v>
      </c>
      <c r="G108" s="2">
        <v>758403.93166666641</v>
      </c>
      <c r="H108" s="2">
        <v>807272.43166666641</v>
      </c>
      <c r="I108" s="2">
        <v>856724.26499999966</v>
      </c>
      <c r="J108" s="2">
        <v>906926.09833333292</v>
      </c>
      <c r="K108" s="2">
        <v>957294.59833333292</v>
      </c>
      <c r="L108" s="2">
        <v>1007663.0983333329</v>
      </c>
      <c r="M108" s="2">
        <v>1058820.3666666662</v>
      </c>
      <c r="N108" s="2"/>
    </row>
    <row r="109" spans="1:15" ht="18" customHeight="1" x14ac:dyDescent="0.35">
      <c r="A109" s="6" t="s">
        <v>3</v>
      </c>
      <c r="B109" s="2">
        <v>60403</v>
      </c>
      <c r="C109" s="2">
        <v>613925</v>
      </c>
      <c r="D109" s="2">
        <v>837155</v>
      </c>
      <c r="E109" s="2">
        <v>1003424</v>
      </c>
      <c r="F109" s="2">
        <v>1078238</v>
      </c>
      <c r="G109" s="2">
        <v>1170566</v>
      </c>
      <c r="H109" s="2">
        <v>1212668</v>
      </c>
      <c r="I109" s="2">
        <v>1259924</v>
      </c>
      <c r="J109" s="2">
        <v>1299942</v>
      </c>
      <c r="K109" s="2">
        <v>1343429</v>
      </c>
      <c r="L109" s="2">
        <v>1388220</v>
      </c>
      <c r="M109" s="2">
        <v>1432323</v>
      </c>
      <c r="N109" s="2"/>
    </row>
    <row r="110" spans="1:15" ht="18" customHeight="1" x14ac:dyDescent="0.35">
      <c r="A110" s="6" t="s">
        <v>2</v>
      </c>
      <c r="B110" s="2">
        <v>327447</v>
      </c>
      <c r="C110" s="2">
        <v>473919</v>
      </c>
      <c r="D110" s="2">
        <v>829185</v>
      </c>
      <c r="E110" s="2">
        <v>1009325</v>
      </c>
      <c r="F110" s="2">
        <v>1114308</v>
      </c>
      <c r="G110" s="2">
        <v>1165784</v>
      </c>
      <c r="H110" s="2">
        <v>1222397</v>
      </c>
      <c r="I110" s="2">
        <v>1265085</v>
      </c>
      <c r="J110" s="2">
        <v>1338715</v>
      </c>
      <c r="K110" s="2">
        <v>1445450</v>
      </c>
      <c r="L110" s="2">
        <v>1511808</v>
      </c>
      <c r="M110" s="2">
        <v>1567952</v>
      </c>
      <c r="N110" s="2"/>
    </row>
    <row r="111" spans="1:15" ht="18" customHeight="1" x14ac:dyDescent="0.35">
      <c r="A111" s="6" t="s">
        <v>1</v>
      </c>
      <c r="B111" s="2">
        <v>522251.76669230772</v>
      </c>
      <c r="C111" s="2">
        <v>667930.13966666663</v>
      </c>
      <c r="D111" s="2">
        <v>913267.19999999995</v>
      </c>
      <c r="E111" s="2">
        <v>1053681.74</v>
      </c>
      <c r="F111" s="2">
        <v>1194234.5233333332</v>
      </c>
      <c r="G111" s="2">
        <v>1250858.6724999999</v>
      </c>
      <c r="H111" s="2">
        <v>1318824.3108333333</v>
      </c>
      <c r="I111" s="2">
        <v>1414021.7063888889</v>
      </c>
      <c r="J111" s="2">
        <v>1467163.6325000001</v>
      </c>
      <c r="K111" s="2">
        <v>1550570.2441666666</v>
      </c>
      <c r="L111" s="2">
        <v>1612698.9430555555</v>
      </c>
      <c r="M111" s="2">
        <v>1662648.0769444443</v>
      </c>
      <c r="N111" s="2"/>
    </row>
    <row r="112" spans="1:15" ht="18" customHeight="1" x14ac:dyDescent="0.35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4" ht="36.65" customHeight="1" x14ac:dyDescent="0.35">
      <c r="A113" s="4" t="s">
        <v>21</v>
      </c>
      <c r="B113" s="1" t="s">
        <v>17</v>
      </c>
      <c r="C113" s="1" t="s">
        <v>16</v>
      </c>
      <c r="D113" s="3" t="s">
        <v>15</v>
      </c>
      <c r="E113" s="3" t="s">
        <v>14</v>
      </c>
      <c r="F113" s="3" t="s">
        <v>13</v>
      </c>
      <c r="G113" s="3" t="s">
        <v>12</v>
      </c>
      <c r="H113" s="3" t="s">
        <v>11</v>
      </c>
      <c r="I113" s="3" t="s">
        <v>10</v>
      </c>
      <c r="J113" s="3" t="s">
        <v>9</v>
      </c>
      <c r="K113" s="3" t="s">
        <v>8</v>
      </c>
      <c r="L113" s="3" t="s">
        <v>7</v>
      </c>
      <c r="M113" s="3" t="s">
        <v>6</v>
      </c>
      <c r="N113" s="1" t="s">
        <v>5</v>
      </c>
    </row>
    <row r="114" spans="1:14" ht="18" customHeight="1" x14ac:dyDescent="0.35">
      <c r="A114" s="1" t="s">
        <v>4</v>
      </c>
      <c r="B114" s="2">
        <v>0</v>
      </c>
      <c r="C114" s="2">
        <v>721444.66638888861</v>
      </c>
      <c r="D114" s="2">
        <v>-106979.56805555546</v>
      </c>
      <c r="E114" s="2">
        <v>47535.166666666628</v>
      </c>
      <c r="F114" s="2">
        <v>48118.5</v>
      </c>
      <c r="G114" s="2">
        <v>48285.166666666628</v>
      </c>
      <c r="H114" s="2">
        <v>48868.5</v>
      </c>
      <c r="I114" s="2">
        <v>49451.833333333256</v>
      </c>
      <c r="J114" s="2">
        <v>50201.833333333256</v>
      </c>
      <c r="K114" s="2">
        <v>50368.5</v>
      </c>
      <c r="L114" s="2">
        <v>50368.5</v>
      </c>
      <c r="M114" s="2">
        <v>51157.268333333312</v>
      </c>
      <c r="N114" s="2">
        <v>1058820.3666666662</v>
      </c>
    </row>
    <row r="115" spans="1:14" ht="18" customHeight="1" x14ac:dyDescent="0.35">
      <c r="A115" s="1" t="s">
        <v>3</v>
      </c>
      <c r="B115" s="2">
        <v>60403</v>
      </c>
      <c r="C115" s="2">
        <v>553522</v>
      </c>
      <c r="D115" s="2">
        <v>223230</v>
      </c>
      <c r="E115" s="2">
        <v>166269</v>
      </c>
      <c r="F115" s="2">
        <v>74814</v>
      </c>
      <c r="G115" s="2">
        <v>92328</v>
      </c>
      <c r="H115" s="2">
        <v>42102</v>
      </c>
      <c r="I115" s="2">
        <v>47256</v>
      </c>
      <c r="J115" s="2">
        <v>40018</v>
      </c>
      <c r="K115" s="2">
        <v>43487</v>
      </c>
      <c r="L115" s="2">
        <v>44791</v>
      </c>
      <c r="M115" s="2">
        <v>44103</v>
      </c>
      <c r="N115" s="2">
        <v>1432323</v>
      </c>
    </row>
    <row r="116" spans="1:14" ht="18" customHeight="1" x14ac:dyDescent="0.35">
      <c r="A116" s="1" t="s">
        <v>2</v>
      </c>
      <c r="B116" s="2">
        <v>327447</v>
      </c>
      <c r="C116" s="2">
        <v>146472</v>
      </c>
      <c r="D116" s="2">
        <v>355266</v>
      </c>
      <c r="E116" s="2">
        <v>180140</v>
      </c>
      <c r="F116" s="2">
        <v>104983</v>
      </c>
      <c r="G116" s="2">
        <v>51476</v>
      </c>
      <c r="H116" s="2">
        <v>56613</v>
      </c>
      <c r="I116" s="2">
        <v>42688</v>
      </c>
      <c r="J116" s="2">
        <v>73630</v>
      </c>
      <c r="K116" s="2">
        <v>106735</v>
      </c>
      <c r="L116" s="2">
        <v>66358</v>
      </c>
      <c r="M116" s="2">
        <v>56144</v>
      </c>
      <c r="N116" s="2">
        <v>1567952</v>
      </c>
    </row>
    <row r="117" spans="1:14" ht="18" customHeight="1" x14ac:dyDescent="0.35">
      <c r="A117" s="1" t="s">
        <v>1</v>
      </c>
      <c r="B117" s="2">
        <v>522251.76669230772</v>
      </c>
      <c r="C117" s="2">
        <v>145678.37297435891</v>
      </c>
      <c r="D117" s="2">
        <v>245337.06033333333</v>
      </c>
      <c r="E117" s="2">
        <v>140414.54000000004</v>
      </c>
      <c r="F117" s="2">
        <v>140552.78333333321</v>
      </c>
      <c r="G117" s="2">
        <v>56624.14916666667</v>
      </c>
      <c r="H117" s="2">
        <v>67965.638333333423</v>
      </c>
      <c r="I117" s="2">
        <v>95197.395555555588</v>
      </c>
      <c r="J117" s="2">
        <v>53141.926111111185</v>
      </c>
      <c r="K117" s="2">
        <v>83406.611666666577</v>
      </c>
      <c r="L117" s="2">
        <v>62128.698888888815</v>
      </c>
      <c r="M117" s="2">
        <v>49949.133888888871</v>
      </c>
      <c r="N117" s="2">
        <v>1662648.0769444443</v>
      </c>
    </row>
    <row r="118" spans="1:14" ht="18" customHeight="1" x14ac:dyDescent="0.35">
      <c r="A118" s="1" t="s">
        <v>20</v>
      </c>
      <c r="B118" s="2">
        <v>227525.44167307694</v>
      </c>
      <c r="C118" s="2">
        <v>391779.25984081189</v>
      </c>
      <c r="D118" s="2">
        <v>179213.37306944447</v>
      </c>
      <c r="E118" s="2">
        <v>133589.67666666667</v>
      </c>
      <c r="F118" s="2">
        <v>92117.070833333302</v>
      </c>
      <c r="G118" s="2">
        <v>62178.328958333324</v>
      </c>
      <c r="H118" s="2">
        <v>53887.284583333356</v>
      </c>
      <c r="I118" s="2">
        <v>58648.307222222211</v>
      </c>
      <c r="J118" s="2">
        <v>54247.93986111111</v>
      </c>
      <c r="K118" s="2">
        <v>70999.277916666644</v>
      </c>
      <c r="L118" s="2">
        <v>55911.549722222204</v>
      </c>
      <c r="M118" s="2">
        <v>50338.350555555546</v>
      </c>
      <c r="N118" s="2"/>
    </row>
    <row r="119" spans="1:14" ht="18" customHeight="1" x14ac:dyDescent="0.35">
      <c r="A119" s="5"/>
    </row>
    <row r="120" spans="1:14" ht="34.5" customHeight="1" x14ac:dyDescent="0.35">
      <c r="A120" s="4" t="s">
        <v>19</v>
      </c>
      <c r="D120" s="2"/>
      <c r="E120" s="2"/>
      <c r="F120" s="2"/>
      <c r="G120" s="2"/>
      <c r="H120" s="2"/>
    </row>
    <row r="121" spans="1:14" ht="18" customHeight="1" x14ac:dyDescent="0.35">
      <c r="A121" s="1" t="s">
        <v>4</v>
      </c>
      <c r="B121" s="2">
        <v>0</v>
      </c>
      <c r="C121" s="2">
        <v>399194.25897333334</v>
      </c>
      <c r="D121" s="2">
        <v>459238.84362005309</v>
      </c>
      <c r="E121" s="2">
        <v>531758.42826677288</v>
      </c>
      <c r="F121" s="2">
        <v>616445.01291349262</v>
      </c>
      <c r="G121" s="2">
        <v>701131.59756021237</v>
      </c>
      <c r="H121" s="2">
        <v>785818.18220693211</v>
      </c>
      <c r="I121" s="2">
        <v>870504.76685365185</v>
      </c>
      <c r="J121" s="2">
        <v>955191.35150037159</v>
      </c>
      <c r="K121" s="2">
        <v>1039877.9361470913</v>
      </c>
      <c r="L121" s="2">
        <v>1124564.520793811</v>
      </c>
      <c r="M121" s="2">
        <v>1208820.0087289838</v>
      </c>
      <c r="N121" s="2"/>
    </row>
    <row r="122" spans="1:14" ht="18" customHeight="1" x14ac:dyDescent="0.35">
      <c r="A122" s="1" t="s">
        <v>3</v>
      </c>
      <c r="B122" s="2">
        <v>89251</v>
      </c>
      <c r="C122" s="2">
        <v>183204</v>
      </c>
      <c r="D122" s="2">
        <v>403802</v>
      </c>
      <c r="E122" s="2">
        <v>551558</v>
      </c>
      <c r="F122" s="2">
        <v>838655</v>
      </c>
      <c r="G122" s="2">
        <v>925189</v>
      </c>
      <c r="H122" s="2">
        <v>1042283</v>
      </c>
      <c r="I122" s="2">
        <v>1119997</v>
      </c>
      <c r="J122" s="2">
        <v>1190766</v>
      </c>
      <c r="K122" s="2">
        <v>1271072</v>
      </c>
      <c r="L122" s="2">
        <v>1378336</v>
      </c>
      <c r="M122" s="2">
        <v>1429952</v>
      </c>
      <c r="N122" s="2"/>
    </row>
    <row r="123" spans="1:14" ht="18" customHeight="1" x14ac:dyDescent="0.35">
      <c r="A123" s="1" t="s">
        <v>2</v>
      </c>
      <c r="B123" s="2">
        <v>179248</v>
      </c>
      <c r="C123" s="2">
        <v>258838</v>
      </c>
      <c r="D123" s="2">
        <v>412790</v>
      </c>
      <c r="E123" s="2">
        <v>752089</v>
      </c>
      <c r="F123" s="2">
        <v>956177</v>
      </c>
      <c r="G123" s="2">
        <v>1011377</v>
      </c>
      <c r="H123" s="2">
        <v>1158214</v>
      </c>
      <c r="I123" s="2">
        <v>1234711</v>
      </c>
      <c r="J123" s="2">
        <v>1344068</v>
      </c>
      <c r="K123" s="2">
        <v>1476059</v>
      </c>
      <c r="L123" s="2">
        <v>1569435</v>
      </c>
      <c r="M123" s="2">
        <v>1622387</v>
      </c>
      <c r="N123" s="2"/>
    </row>
    <row r="124" spans="1:14" ht="18" customHeight="1" x14ac:dyDescent="0.35">
      <c r="A124" s="1" t="s">
        <v>1</v>
      </c>
      <c r="B124" s="2">
        <v>165383.29083333333</v>
      </c>
      <c r="C124" s="2">
        <v>289989.41583333333</v>
      </c>
      <c r="D124" s="2">
        <v>341692.0675</v>
      </c>
      <c r="E124" s="2">
        <v>668709.39333333331</v>
      </c>
      <c r="F124" s="2">
        <v>959672.32583333331</v>
      </c>
      <c r="G124" s="2">
        <v>1034810.6783333332</v>
      </c>
      <c r="H124" s="2">
        <v>1227593.5574999999</v>
      </c>
      <c r="I124" s="2">
        <v>1266454.2599999998</v>
      </c>
      <c r="J124" s="2">
        <v>1413335.6624999999</v>
      </c>
      <c r="K124" s="2">
        <v>1500488.8449999997</v>
      </c>
      <c r="L124" s="2">
        <v>1641690.1249999998</v>
      </c>
      <c r="M124" s="2">
        <v>1670330.1273066665</v>
      </c>
      <c r="N124" s="2"/>
    </row>
    <row r="125" spans="1:14" ht="18" customHeight="1" x14ac:dyDescent="0.35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33" customHeight="1" x14ac:dyDescent="0.35">
      <c r="A126" s="4" t="s">
        <v>18</v>
      </c>
      <c r="B126" s="1" t="s">
        <v>17</v>
      </c>
      <c r="C126" s="1" t="s">
        <v>16</v>
      </c>
      <c r="D126" s="3" t="s">
        <v>15</v>
      </c>
      <c r="E126" s="3" t="s">
        <v>14</v>
      </c>
      <c r="F126" s="3" t="s">
        <v>13</v>
      </c>
      <c r="G126" s="3" t="s">
        <v>12</v>
      </c>
      <c r="H126" s="3" t="s">
        <v>11</v>
      </c>
      <c r="I126" s="3" t="s">
        <v>10</v>
      </c>
      <c r="J126" s="3" t="s">
        <v>9</v>
      </c>
      <c r="K126" s="3" t="s">
        <v>8</v>
      </c>
      <c r="L126" s="3" t="s">
        <v>7</v>
      </c>
      <c r="M126" s="3" t="s">
        <v>6</v>
      </c>
      <c r="N126" s="1" t="s">
        <v>5</v>
      </c>
    </row>
    <row r="127" spans="1:14" ht="18" customHeight="1" x14ac:dyDescent="0.35">
      <c r="A127" s="1" t="s">
        <v>4</v>
      </c>
      <c r="B127" s="2">
        <v>0</v>
      </c>
      <c r="C127" s="2">
        <v>399194.25897333334</v>
      </c>
      <c r="D127" s="2">
        <v>60044.584646719741</v>
      </c>
      <c r="E127" s="2">
        <v>72519.584646719799</v>
      </c>
      <c r="F127" s="2">
        <v>84686.584646719741</v>
      </c>
      <c r="G127" s="2">
        <v>84686.584646719741</v>
      </c>
      <c r="H127" s="2">
        <v>84686.584646719741</v>
      </c>
      <c r="I127" s="2">
        <v>84686.584646719741</v>
      </c>
      <c r="J127" s="2">
        <v>84686.584646719741</v>
      </c>
      <c r="K127" s="2">
        <v>84686.584646719741</v>
      </c>
      <c r="L127" s="2">
        <v>84686.584646719624</v>
      </c>
      <c r="M127" s="2">
        <v>84255.48793517286</v>
      </c>
      <c r="N127" s="2">
        <v>1208820.0087289838</v>
      </c>
    </row>
    <row r="128" spans="1:14" ht="18" customHeight="1" x14ac:dyDescent="0.35">
      <c r="A128" s="1" t="s">
        <v>3</v>
      </c>
      <c r="B128" s="2">
        <v>89251</v>
      </c>
      <c r="C128" s="2">
        <v>93953</v>
      </c>
      <c r="D128" s="2">
        <v>220598</v>
      </c>
      <c r="E128" s="2">
        <v>147756</v>
      </c>
      <c r="F128" s="2">
        <v>287097</v>
      </c>
      <c r="G128" s="2">
        <v>86534</v>
      </c>
      <c r="H128" s="2">
        <v>117094</v>
      </c>
      <c r="I128" s="2">
        <v>77714</v>
      </c>
      <c r="J128" s="2">
        <v>70769</v>
      </c>
      <c r="K128" s="2">
        <v>80306</v>
      </c>
      <c r="L128" s="2">
        <v>107264</v>
      </c>
      <c r="M128" s="2">
        <v>51616</v>
      </c>
      <c r="N128" s="2">
        <v>1429952</v>
      </c>
    </row>
    <row r="129" spans="1:14" ht="18" customHeight="1" x14ac:dyDescent="0.35">
      <c r="A129" s="1" t="s">
        <v>2</v>
      </c>
      <c r="B129" s="2">
        <v>179248</v>
      </c>
      <c r="C129" s="2">
        <v>79590</v>
      </c>
      <c r="D129" s="2">
        <v>153952</v>
      </c>
      <c r="E129" s="2">
        <v>339299</v>
      </c>
      <c r="F129" s="2">
        <v>204088</v>
      </c>
      <c r="G129" s="2">
        <v>55200</v>
      </c>
      <c r="H129" s="2">
        <v>146837</v>
      </c>
      <c r="I129" s="2">
        <v>76497</v>
      </c>
      <c r="J129" s="2">
        <v>109357</v>
      </c>
      <c r="K129" s="2">
        <v>131991</v>
      </c>
      <c r="L129" s="2">
        <v>93376</v>
      </c>
      <c r="M129" s="2">
        <v>52952</v>
      </c>
      <c r="N129" s="2">
        <v>1622387</v>
      </c>
    </row>
    <row r="130" spans="1:14" ht="18" customHeight="1" x14ac:dyDescent="0.35">
      <c r="A130" s="1" t="s">
        <v>1</v>
      </c>
      <c r="B130" s="2">
        <v>165383.29083333333</v>
      </c>
      <c r="C130" s="2">
        <v>124606.125</v>
      </c>
      <c r="D130" s="2">
        <v>51702.651666666672</v>
      </c>
      <c r="E130" s="2">
        <v>327017.32583333331</v>
      </c>
      <c r="F130" s="2">
        <v>290962.9325</v>
      </c>
      <c r="G130" s="2">
        <v>75138.352499999921</v>
      </c>
      <c r="H130" s="2">
        <v>192782.87916666665</v>
      </c>
      <c r="I130" s="2">
        <v>38860.702499999898</v>
      </c>
      <c r="J130" s="2">
        <v>146881.40250000008</v>
      </c>
      <c r="K130" s="2">
        <v>87153.182499999879</v>
      </c>
      <c r="L130" s="2">
        <v>141201.28000000003</v>
      </c>
      <c r="M130" s="2">
        <v>28640.002306666691</v>
      </c>
      <c r="N130" s="2">
        <v>1670330.1273066665</v>
      </c>
    </row>
    <row r="131" spans="1:14" ht="18" customHeight="1" x14ac:dyDescent="0.35">
      <c r="A131" s="1" t="s">
        <v>0</v>
      </c>
      <c r="B131" s="2">
        <v>108470.57270833333</v>
      </c>
      <c r="C131" s="2">
        <v>174335.84599333332</v>
      </c>
      <c r="D131" s="2">
        <v>121574.3090783466</v>
      </c>
      <c r="E131" s="2">
        <v>221647.97762001326</v>
      </c>
      <c r="F131" s="2">
        <v>216708.62928667993</v>
      </c>
      <c r="G131" s="2">
        <v>75389.734286679915</v>
      </c>
      <c r="H131" s="2">
        <v>135350.1159533466</v>
      </c>
      <c r="I131" s="2">
        <v>69439.57178667991</v>
      </c>
      <c r="J131" s="2">
        <v>102923.49678667996</v>
      </c>
      <c r="K131" s="2">
        <v>96034.191786679905</v>
      </c>
      <c r="L131" s="2">
        <v>106631.96616167991</v>
      </c>
      <c r="M131" s="2">
        <v>54365.872560459888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7A78-B03E-4F53-ACC9-C02E0F592112}">
  <sheetPr>
    <tabColor rgb="FF00FFCC"/>
    <pageSetUpPr fitToPage="1"/>
  </sheetPr>
  <dimension ref="A1:EF441"/>
  <sheetViews>
    <sheetView showGridLines="0" tabSelected="1" zoomScale="50" zoomScaleNormal="50" workbookViewId="0">
      <selection sqref="A1:T1"/>
    </sheetView>
  </sheetViews>
  <sheetFormatPr defaultColWidth="12.54296875" defaultRowHeight="14.5" x14ac:dyDescent="0.35"/>
  <cols>
    <col min="1" max="1" width="29.81640625" customWidth="1"/>
    <col min="3" max="3" width="15.7265625" customWidth="1"/>
    <col min="8" max="8" width="14" customWidth="1"/>
    <col min="14" max="14" width="12.54296875" customWidth="1"/>
    <col min="17" max="18" width="12.54296875" customWidth="1"/>
    <col min="20" max="20" width="13.26953125" customWidth="1"/>
    <col min="25" max="29" width="12.54296875" style="2"/>
    <col min="30" max="30" width="13.1796875" style="2" customWidth="1"/>
    <col min="31" max="35" width="12.54296875" style="2" customWidth="1"/>
    <col min="36" max="61" width="12.54296875" customWidth="1"/>
    <col min="62" max="62" width="18.54296875" customWidth="1"/>
    <col min="63" max="63" width="12.54296875" customWidth="1"/>
    <col min="64" max="95" width="12.7265625" customWidth="1"/>
    <col min="106" max="110" width="12.7265625" customWidth="1"/>
    <col min="111" max="111" width="13.81640625" customWidth="1"/>
    <col min="112" max="112" width="12.7265625" customWidth="1"/>
    <col min="113" max="113" width="13.81640625" customWidth="1"/>
    <col min="114" max="135" width="12.7265625" customWidth="1"/>
  </cols>
  <sheetData>
    <row r="1" spans="1:136" ht="34" customHeight="1" x14ac:dyDescent="0.65">
      <c r="A1" s="75" t="s">
        <v>124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</row>
    <row r="2" spans="1:136" ht="21" customHeight="1" x14ac:dyDescent="0.35">
      <c r="AA2"/>
      <c r="AB2"/>
      <c r="AC2"/>
      <c r="AD2"/>
      <c r="AE2"/>
      <c r="AF2"/>
      <c r="AG2"/>
      <c r="AH2"/>
      <c r="AI2"/>
    </row>
    <row r="3" spans="1:136" ht="21" customHeight="1" x14ac:dyDescent="0.35">
      <c r="AA3"/>
      <c r="AB3"/>
      <c r="AC3"/>
      <c r="AD3"/>
      <c r="AE3"/>
      <c r="AF3"/>
      <c r="AG3"/>
      <c r="AH3"/>
      <c r="AI3"/>
    </row>
    <row r="4" spans="1:136" ht="21" customHeight="1" x14ac:dyDescent="0.35">
      <c r="AA4"/>
      <c r="AB4"/>
      <c r="AC4"/>
      <c r="AD4"/>
      <c r="AE4"/>
      <c r="AF4"/>
      <c r="AG4"/>
      <c r="AH4"/>
      <c r="AI4"/>
    </row>
    <row r="5" spans="1:136" ht="21" customHeight="1" x14ac:dyDescent="0.35">
      <c r="AA5"/>
      <c r="AB5"/>
      <c r="AC5"/>
      <c r="AD5"/>
      <c r="AE5"/>
      <c r="AF5"/>
      <c r="AG5"/>
      <c r="AH5"/>
      <c r="AI5"/>
    </row>
    <row r="6" spans="1:136" ht="21" customHeight="1" x14ac:dyDescent="0.35">
      <c r="AA6"/>
      <c r="AB6"/>
      <c r="AC6"/>
      <c r="AD6"/>
      <c r="AE6"/>
      <c r="AF6"/>
      <c r="AG6"/>
      <c r="AH6"/>
      <c r="AI6"/>
    </row>
    <row r="7" spans="1:136" ht="21" customHeight="1" x14ac:dyDescent="0.35">
      <c r="AA7"/>
      <c r="AB7"/>
      <c r="AC7"/>
      <c r="AD7"/>
      <c r="AE7"/>
      <c r="AF7"/>
      <c r="AG7"/>
      <c r="AH7"/>
      <c r="AI7"/>
    </row>
    <row r="8" spans="1:136" ht="21" customHeight="1" x14ac:dyDescent="0.35">
      <c r="AA8"/>
      <c r="AB8"/>
      <c r="AC8"/>
      <c r="AD8"/>
      <c r="AE8"/>
      <c r="AF8"/>
      <c r="AG8"/>
      <c r="AH8"/>
      <c r="AI8"/>
    </row>
    <row r="9" spans="1:136" ht="43" customHeight="1" x14ac:dyDescent="0.35">
      <c r="AA9"/>
      <c r="AB9"/>
      <c r="AC9"/>
      <c r="AD9"/>
      <c r="AE9"/>
      <c r="AF9"/>
      <c r="AG9"/>
      <c r="AH9"/>
      <c r="AI9"/>
    </row>
    <row r="10" spans="1:136" ht="21" customHeight="1" x14ac:dyDescent="0.35">
      <c r="AA10"/>
      <c r="AB10"/>
      <c r="AC10"/>
      <c r="AD10"/>
      <c r="AE10"/>
      <c r="AF10"/>
      <c r="AG10"/>
      <c r="AH10"/>
      <c r="AI10"/>
    </row>
    <row r="11" spans="1:136" ht="21" customHeight="1" x14ac:dyDescent="0.35">
      <c r="AA11"/>
      <c r="AB11"/>
      <c r="AC11"/>
      <c r="AD11"/>
      <c r="AE11"/>
      <c r="AF11"/>
      <c r="AG11"/>
      <c r="AH11"/>
      <c r="AI11"/>
    </row>
    <row r="12" spans="1:136" ht="21" customHeight="1" x14ac:dyDescent="0.35">
      <c r="AA12"/>
      <c r="AB12"/>
      <c r="AC12"/>
      <c r="AD12"/>
      <c r="AE12"/>
      <c r="AF12"/>
      <c r="AG12"/>
      <c r="AH12"/>
      <c r="AI12"/>
    </row>
    <row r="13" spans="1:136" ht="21" customHeight="1" x14ac:dyDescent="0.35">
      <c r="AA13"/>
      <c r="AB13"/>
      <c r="AC13"/>
      <c r="AD13"/>
      <c r="AE13"/>
      <c r="AF13"/>
      <c r="AG13"/>
      <c r="AH13"/>
      <c r="AI13"/>
    </row>
    <row r="14" spans="1:136" ht="46" customHeight="1" x14ac:dyDescent="0.35">
      <c r="AA14"/>
      <c r="AB14"/>
      <c r="AC14"/>
      <c r="AD14"/>
      <c r="AE14"/>
      <c r="AF14"/>
      <c r="AG14"/>
      <c r="AH14"/>
      <c r="AI14"/>
    </row>
    <row r="15" spans="1:136" ht="21" customHeight="1" x14ac:dyDescent="0.35">
      <c r="AA15"/>
      <c r="AB15"/>
      <c r="AC15"/>
      <c r="AD15"/>
      <c r="AE15"/>
      <c r="AF15"/>
      <c r="AG15"/>
      <c r="AH15"/>
      <c r="AI15"/>
      <c r="AR15" s="74"/>
    </row>
    <row r="16" spans="1:136" ht="21" customHeight="1" x14ac:dyDescent="0.35">
      <c r="AA16"/>
      <c r="AB16"/>
      <c r="AC16"/>
      <c r="AD16"/>
      <c r="AE16"/>
      <c r="AF16"/>
      <c r="AG16"/>
      <c r="AH16"/>
      <c r="AI16"/>
      <c r="AR16" s="74"/>
    </row>
    <row r="17" spans="1:105" ht="21" customHeight="1" x14ac:dyDescent="0.35">
      <c r="AA17"/>
      <c r="AB17"/>
      <c r="AC17"/>
      <c r="AD17"/>
      <c r="AE17"/>
      <c r="AF17"/>
      <c r="AG17"/>
      <c r="AH17"/>
      <c r="AI17"/>
      <c r="AR17" s="74"/>
    </row>
    <row r="18" spans="1:105" ht="21" customHeight="1" x14ac:dyDescent="0.35">
      <c r="AA18"/>
      <c r="AB18"/>
      <c r="AC18"/>
      <c r="AD18"/>
      <c r="AE18"/>
      <c r="AF18"/>
      <c r="AG18"/>
      <c r="AH18"/>
      <c r="AI18"/>
      <c r="AR18" s="74"/>
    </row>
    <row r="19" spans="1:105" ht="21" customHeight="1" x14ac:dyDescent="0.35">
      <c r="AA19"/>
      <c r="AB19"/>
      <c r="AC19"/>
      <c r="AD19"/>
      <c r="AE19"/>
      <c r="AF19"/>
      <c r="AG19"/>
      <c r="AH19"/>
      <c r="AI19"/>
      <c r="AR19" s="74"/>
    </row>
    <row r="20" spans="1:105" ht="21" customHeight="1" x14ac:dyDescent="0.45">
      <c r="A20" s="84" t="s">
        <v>123</v>
      </c>
      <c r="B20" s="84"/>
      <c r="AA20"/>
      <c r="AB20"/>
      <c r="AC20"/>
      <c r="AD20"/>
      <c r="AE20"/>
      <c r="AF20"/>
      <c r="AG20"/>
      <c r="AH20"/>
      <c r="AI20"/>
      <c r="AR20" s="74"/>
    </row>
    <row r="21" spans="1:105" ht="21" customHeight="1" x14ac:dyDescent="0.35">
      <c r="AA21"/>
      <c r="AB21"/>
      <c r="AC21"/>
      <c r="AD21"/>
      <c r="AE21"/>
      <c r="AF21"/>
      <c r="AG21"/>
      <c r="AH21"/>
      <c r="AI21"/>
      <c r="AR21" s="74"/>
    </row>
    <row r="22" spans="1:105" ht="39" customHeight="1" x14ac:dyDescent="0.35">
      <c r="AA22"/>
      <c r="AB22"/>
      <c r="AC22"/>
      <c r="AD22"/>
      <c r="AE22"/>
      <c r="AF22"/>
      <c r="AG22"/>
      <c r="AH22"/>
      <c r="AI22"/>
      <c r="AR22" s="74"/>
    </row>
    <row r="23" spans="1:105" ht="21" customHeight="1" x14ac:dyDescent="0.35">
      <c r="AA23"/>
      <c r="AB23"/>
      <c r="AC23"/>
      <c r="AD23"/>
      <c r="AE23"/>
      <c r="AF23"/>
      <c r="AG23"/>
      <c r="AH23"/>
      <c r="AI23"/>
      <c r="AR23" s="74"/>
    </row>
    <row r="24" spans="1:105" ht="21" customHeight="1" x14ac:dyDescent="0.35">
      <c r="AA24"/>
      <c r="AB24"/>
      <c r="AC24"/>
      <c r="AD24"/>
      <c r="AE24"/>
      <c r="AF24"/>
      <c r="AG24"/>
      <c r="AH24"/>
      <c r="AI24"/>
      <c r="AR24" s="74"/>
    </row>
    <row r="25" spans="1:105" ht="21" customHeight="1" x14ac:dyDescent="0.35">
      <c r="AA25"/>
      <c r="AB25"/>
      <c r="AC25"/>
      <c r="AD25"/>
      <c r="AE25"/>
      <c r="AF25"/>
      <c r="AG25"/>
      <c r="AH25"/>
      <c r="AI25"/>
      <c r="AR25" s="74"/>
    </row>
    <row r="26" spans="1:105" ht="21" customHeight="1" x14ac:dyDescent="0.35">
      <c r="AA26"/>
      <c r="AB26"/>
      <c r="AC26"/>
      <c r="AD26"/>
      <c r="AE26"/>
      <c r="AF26"/>
      <c r="AG26"/>
      <c r="AH26"/>
      <c r="AI26"/>
      <c r="AR26" s="74"/>
    </row>
    <row r="27" spans="1:105" ht="21" customHeight="1" x14ac:dyDescent="0.45">
      <c r="AA27"/>
      <c r="AB27"/>
      <c r="AC27"/>
      <c r="AD27"/>
      <c r="AE27"/>
      <c r="AF27"/>
      <c r="AG27"/>
      <c r="AH27"/>
      <c r="AI27"/>
      <c r="BK27" s="2"/>
      <c r="BL27" s="2"/>
      <c r="BM27" s="2"/>
      <c r="BN27" s="2"/>
      <c r="BO27" s="2"/>
      <c r="BP27" s="2"/>
      <c r="BQ27" s="2"/>
      <c r="BR27" s="2"/>
      <c r="BS27" s="2"/>
      <c r="DA27" s="79"/>
    </row>
    <row r="28" spans="1:105" ht="21" customHeight="1" x14ac:dyDescent="0.35">
      <c r="AA28"/>
      <c r="AB28"/>
      <c r="AC28"/>
      <c r="AD28"/>
      <c r="AE28"/>
      <c r="AF28"/>
      <c r="AG28"/>
      <c r="AH28"/>
      <c r="AI28"/>
      <c r="BK28" s="2"/>
      <c r="BL28" s="2"/>
      <c r="BM28" s="2"/>
      <c r="BN28" s="2"/>
      <c r="BO28" s="2"/>
      <c r="BP28" s="2"/>
      <c r="BQ28" s="2"/>
      <c r="BR28" s="2"/>
      <c r="BS28" s="2"/>
    </row>
    <row r="29" spans="1:105" ht="21" customHeight="1" x14ac:dyDescent="0.35">
      <c r="AA29"/>
      <c r="AB29"/>
      <c r="AC29"/>
      <c r="AD29"/>
      <c r="AE29"/>
      <c r="AF29"/>
      <c r="AG29"/>
      <c r="AH29"/>
      <c r="AI29"/>
      <c r="BK29" s="2"/>
      <c r="BL29" s="2"/>
      <c r="BM29" s="2"/>
      <c r="BN29" s="2"/>
      <c r="BO29" s="2"/>
      <c r="BP29" s="2"/>
      <c r="BQ29" s="2"/>
      <c r="BR29" s="2"/>
      <c r="BS29" s="2"/>
    </row>
    <row r="30" spans="1:105" ht="21" customHeight="1" x14ac:dyDescent="0.35">
      <c r="AA30"/>
      <c r="AB30"/>
      <c r="AC30"/>
      <c r="AD30"/>
      <c r="AE30"/>
      <c r="AF30"/>
      <c r="AG30"/>
      <c r="AH30"/>
      <c r="AI30"/>
      <c r="BK30" s="2"/>
      <c r="BL30" s="2"/>
      <c r="BM30" s="2"/>
      <c r="BN30" s="2"/>
      <c r="BO30" s="2"/>
      <c r="BP30" s="2"/>
      <c r="BQ30" s="2"/>
      <c r="BR30" s="2"/>
      <c r="BS30" s="2"/>
    </row>
    <row r="31" spans="1:105" ht="49" customHeight="1" x14ac:dyDescent="0.35">
      <c r="AA31"/>
      <c r="AB31"/>
      <c r="AC31"/>
      <c r="AD31"/>
      <c r="AE31"/>
      <c r="AF31"/>
      <c r="AG31"/>
      <c r="AH31"/>
      <c r="AI31"/>
      <c r="BK31" s="2"/>
      <c r="BL31" s="2"/>
      <c r="BM31" s="2"/>
      <c r="BN31" s="2"/>
      <c r="BO31" s="2"/>
      <c r="BP31" s="2"/>
      <c r="BQ31" s="2"/>
      <c r="BR31" s="2"/>
      <c r="BS31" s="2"/>
    </row>
    <row r="32" spans="1:105" ht="21" customHeight="1" x14ac:dyDescent="0.35">
      <c r="AA32"/>
      <c r="AB32"/>
      <c r="AC32"/>
      <c r="AD32"/>
      <c r="AE32"/>
      <c r="AF32"/>
      <c r="AG32"/>
      <c r="AH32"/>
      <c r="AI32"/>
      <c r="BK32" s="2"/>
      <c r="BL32" s="2"/>
      <c r="BM32" s="2"/>
      <c r="BN32" s="2"/>
      <c r="BO32" s="2"/>
      <c r="BP32" s="2"/>
      <c r="BQ32" s="2"/>
      <c r="BR32" s="2"/>
      <c r="BS32" s="2"/>
    </row>
    <row r="33" spans="1:122" ht="21" customHeight="1" x14ac:dyDescent="0.45">
      <c r="A33" s="61" t="s">
        <v>122</v>
      </c>
      <c r="C33" s="61"/>
      <c r="D33" s="61"/>
      <c r="E33" s="92">
        <f>'Data for Health Metrics'!G54</f>
        <v>0.11063579660091702</v>
      </c>
      <c r="F33" s="92"/>
      <c r="G33" s="92">
        <f>'Data for Health Metrics'!H54</f>
        <v>5.8417322852072649E-2</v>
      </c>
      <c r="H33" s="92"/>
      <c r="I33" s="92">
        <f>'Data for Health Metrics'!I54</f>
        <v>9.6737162727911899E-2</v>
      </c>
      <c r="J33" s="92"/>
      <c r="K33" s="92">
        <f>'Data for Health Metrics'!J54</f>
        <v>0.15003281245277597</v>
      </c>
      <c r="L33" s="92"/>
      <c r="M33" s="92">
        <f>'Data for Health Metrics'!L54</f>
        <v>0.68451940020823721</v>
      </c>
      <c r="N33" s="92"/>
      <c r="O33" s="92">
        <f>'Data for Health Metrics'!M54</f>
        <v>2.193425335464581E-2</v>
      </c>
      <c r="P33" s="92"/>
      <c r="Q33" s="92">
        <f>'Data for Health Metrics'!N54</f>
        <v>2.4239133910043485E-2</v>
      </c>
      <c r="R33" s="61"/>
      <c r="AA33"/>
      <c r="AB33"/>
      <c r="AC33"/>
      <c r="AD33"/>
      <c r="AE33"/>
      <c r="AF33"/>
      <c r="AG33"/>
      <c r="AH33"/>
      <c r="AI33"/>
      <c r="BK33" s="2"/>
      <c r="BL33" s="2"/>
      <c r="BM33" s="2"/>
      <c r="BN33" s="2"/>
      <c r="BO33" s="2"/>
      <c r="BP33" s="2"/>
      <c r="BQ33" s="2"/>
      <c r="BR33" s="2"/>
      <c r="BS33" s="2"/>
      <c r="DB33" s="54"/>
      <c r="DD33" s="54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</row>
    <row r="34" spans="1:122" ht="21" customHeight="1" x14ac:dyDescent="0.45">
      <c r="A34" s="61" t="s">
        <v>121</v>
      </c>
      <c r="C34" s="61"/>
      <c r="D34" s="61"/>
      <c r="E34" s="92">
        <f>'Data for Health Metrics'!G47</f>
        <v>5.3815298658453734E-2</v>
      </c>
      <c r="F34" s="92"/>
      <c r="G34" s="92">
        <f>'Data for Health Metrics'!H47</f>
        <v>9.4692280105591289E-2</v>
      </c>
      <c r="H34" s="92"/>
      <c r="I34" s="92">
        <f>'Data for Health Metrics'!I47</f>
        <v>6.0394443938972565E-2</v>
      </c>
      <c r="J34" s="92"/>
      <c r="K34" s="92">
        <f>'Data for Health Metrics'!J47</f>
        <v>0.1956828817924563</v>
      </c>
      <c r="L34" s="92"/>
      <c r="M34" s="92">
        <f>'Data for Health Metrics'!L47</f>
        <v>0.72871150893363756</v>
      </c>
      <c r="N34" s="92"/>
      <c r="O34" s="92">
        <f>'Data for Health Metrics'!M47</f>
        <v>-2.0441742968283098E-2</v>
      </c>
      <c r="P34" s="92"/>
      <c r="Q34" s="92">
        <f>'Data for Health Metrics'!N47</f>
        <v>6.7417566003321092E-2</v>
      </c>
      <c r="R34" s="61"/>
      <c r="AA34"/>
      <c r="AB34"/>
      <c r="AC34"/>
      <c r="AD34"/>
      <c r="AE34"/>
      <c r="AF34"/>
      <c r="AG34"/>
      <c r="AH34"/>
      <c r="AI34"/>
      <c r="BK34" s="2"/>
      <c r="BL34" s="2"/>
      <c r="BM34" s="2"/>
      <c r="BN34" s="2"/>
      <c r="BO34" s="2"/>
      <c r="BP34" s="2"/>
      <c r="BQ34" s="2"/>
      <c r="BR34" s="2"/>
      <c r="BS34" s="2"/>
      <c r="DB34" s="54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</row>
    <row r="35" spans="1:122" ht="40" customHeight="1" x14ac:dyDescent="0.45">
      <c r="B35" s="61" t="s">
        <v>36</v>
      </c>
      <c r="C35" s="61"/>
      <c r="D35" s="61"/>
      <c r="E35" s="92">
        <f>'Data for Health Metrics'!G59</f>
        <v>0.02</v>
      </c>
      <c r="F35" s="92"/>
      <c r="G35" s="92">
        <f>'Data for Health Metrics'!H59</f>
        <v>0.02</v>
      </c>
      <c r="H35" s="92"/>
      <c r="I35" s="92">
        <f>'Data for Health Metrics'!I59</f>
        <v>0.02</v>
      </c>
      <c r="J35" s="92"/>
      <c r="K35" s="92">
        <f>'Data for Health Metrics'!J59</f>
        <v>0.02</v>
      </c>
      <c r="L35" s="92"/>
      <c r="M35" s="92">
        <f>'Data for Health Metrics'!L59</f>
        <v>0.02</v>
      </c>
      <c r="N35" s="92"/>
      <c r="O35" s="92">
        <f>'Data for Health Metrics'!M59</f>
        <v>0.02</v>
      </c>
      <c r="P35" s="92"/>
      <c r="Q35" s="92">
        <f>'Data for Health Metrics'!N59</f>
        <v>0.02</v>
      </c>
      <c r="R35" s="61"/>
      <c r="AA35"/>
      <c r="AB35"/>
      <c r="AC35"/>
      <c r="AD35"/>
      <c r="AE35"/>
      <c r="AF35"/>
      <c r="AG35"/>
      <c r="AH35"/>
      <c r="AI35"/>
      <c r="BK35" s="2"/>
      <c r="BL35" s="2"/>
      <c r="BM35" s="2"/>
      <c r="BN35" s="2"/>
      <c r="BO35" s="2"/>
      <c r="BP35" s="2"/>
      <c r="BQ35" s="2"/>
      <c r="BR35" s="2"/>
      <c r="BS35" s="2"/>
      <c r="DB35" s="54"/>
      <c r="DD35" s="54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</row>
    <row r="36" spans="1:122" ht="21" customHeight="1" x14ac:dyDescent="0.45"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AA36"/>
      <c r="AB36"/>
      <c r="AC36"/>
      <c r="AD36"/>
      <c r="AE36"/>
      <c r="AF36"/>
      <c r="AG36"/>
      <c r="AH36"/>
      <c r="AI36"/>
      <c r="BK36" s="2"/>
      <c r="BL36" s="2"/>
      <c r="BM36" s="2"/>
      <c r="BN36" s="2"/>
      <c r="BO36" s="2"/>
      <c r="BP36" s="2"/>
      <c r="BQ36" s="2"/>
      <c r="BR36" s="2"/>
      <c r="BS36" s="2"/>
    </row>
    <row r="37" spans="1:122" ht="21" customHeight="1" x14ac:dyDescent="0.45">
      <c r="B37" s="61"/>
      <c r="C37" s="61"/>
      <c r="D37" s="61" t="s">
        <v>120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AA37"/>
      <c r="AB37"/>
      <c r="AC37"/>
      <c r="BK37" s="2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58"/>
      <c r="CF37" s="90"/>
      <c r="CG37" s="58"/>
      <c r="CH37" s="90"/>
      <c r="CI37" s="58"/>
      <c r="CJ37" s="58"/>
      <c r="CK37" s="58"/>
      <c r="CL37" s="58"/>
      <c r="CM37" s="58"/>
      <c r="CN37" s="58"/>
      <c r="CO37" s="58"/>
      <c r="CP37" s="58"/>
      <c r="DC37" s="54"/>
      <c r="DD37" s="54"/>
      <c r="DJ37" s="90"/>
    </row>
    <row r="38" spans="1:122" ht="21" customHeight="1" x14ac:dyDescent="0.45">
      <c r="B38" s="61"/>
      <c r="C38" s="61"/>
      <c r="D38" s="61" t="s">
        <v>119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AA38"/>
      <c r="AB38"/>
      <c r="AC38"/>
      <c r="AD38" s="54"/>
      <c r="AE38" s="54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85"/>
      <c r="AS38" s="85"/>
      <c r="AT38" s="85"/>
      <c r="AU38" s="58"/>
      <c r="AV38" s="58"/>
      <c r="AW38" s="58"/>
      <c r="AX38" s="58"/>
      <c r="AY38" s="58"/>
      <c r="AZ38" s="58"/>
      <c r="BA38" s="58"/>
      <c r="BB38" s="58"/>
      <c r="BC38" s="54"/>
      <c r="BK38" s="2"/>
      <c r="DC38" s="54"/>
      <c r="DD38" s="54"/>
      <c r="DE38" s="54"/>
      <c r="DF38" s="54"/>
      <c r="DG38" s="54"/>
      <c r="DH38" s="54"/>
      <c r="DI38" s="54"/>
      <c r="DJ38" s="54"/>
    </row>
    <row r="39" spans="1:122" ht="40" customHeight="1" x14ac:dyDescent="0.45">
      <c r="AA39"/>
      <c r="AB39"/>
      <c r="AC39" s="54"/>
      <c r="AE39" s="73"/>
      <c r="AF39" s="85"/>
      <c r="AG39" s="73"/>
      <c r="AH39" s="85"/>
      <c r="AI39" s="73"/>
      <c r="AJ39" s="85"/>
      <c r="AK39" s="54"/>
      <c r="AL39" s="85"/>
      <c r="AM39" s="54"/>
      <c r="AN39" s="85"/>
      <c r="AO39" s="54"/>
      <c r="AP39" s="85"/>
      <c r="AQ39" s="54"/>
      <c r="AR39" s="85"/>
      <c r="AS39" s="54"/>
      <c r="AT39" s="85"/>
      <c r="AU39" s="54"/>
      <c r="AV39" s="85"/>
      <c r="AW39" s="54"/>
      <c r="AX39" s="85"/>
      <c r="AY39" s="54"/>
      <c r="AZ39" s="85"/>
      <c r="BA39" s="54"/>
      <c r="BB39" s="85"/>
      <c r="BC39" s="54"/>
      <c r="BD39" s="54"/>
      <c r="BJ39" s="54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</row>
    <row r="40" spans="1:122" ht="21" customHeight="1" x14ac:dyDescent="0.45">
      <c r="AA40"/>
      <c r="AB40"/>
      <c r="AC40" s="54"/>
      <c r="AD40" s="54"/>
      <c r="AE40" s="73"/>
      <c r="AF40" s="85"/>
      <c r="AG40" s="73"/>
      <c r="AH40" s="85"/>
      <c r="AI40" s="73"/>
      <c r="AJ40" s="85"/>
      <c r="AK40" s="54"/>
      <c r="AL40" s="85"/>
      <c r="AM40" s="54"/>
      <c r="AN40" s="85"/>
      <c r="AO40" s="54"/>
      <c r="AP40" s="85"/>
      <c r="AQ40" s="54"/>
      <c r="AR40" s="85"/>
      <c r="AS40" s="54"/>
      <c r="AT40" s="85"/>
      <c r="AU40" s="54"/>
      <c r="AV40" s="85"/>
      <c r="AW40" s="54"/>
      <c r="AX40" s="85"/>
      <c r="AY40" s="54"/>
      <c r="AZ40" s="85"/>
      <c r="BA40" s="54"/>
      <c r="BB40" s="85"/>
      <c r="BC40" s="54"/>
      <c r="BD40" s="54"/>
      <c r="BJ40" s="54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</row>
    <row r="41" spans="1:122" ht="21" customHeight="1" x14ac:dyDescent="0.45">
      <c r="AA41"/>
      <c r="AB41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</row>
    <row r="42" spans="1:122" ht="21" customHeight="1" x14ac:dyDescent="0.45"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AA42"/>
      <c r="AB42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J42" s="91"/>
      <c r="BK42" s="2"/>
      <c r="BL42" s="2"/>
      <c r="BM42" s="2"/>
      <c r="BN42" s="2"/>
      <c r="BO42" s="2"/>
      <c r="BP42" s="2"/>
      <c r="BQ42" s="2"/>
      <c r="BR42" s="2"/>
      <c r="BS42" s="2"/>
    </row>
    <row r="43" spans="1:122" ht="37" customHeight="1" x14ac:dyDescent="0.45"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AA43"/>
      <c r="AB43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J43" s="91"/>
      <c r="BK43" s="2"/>
      <c r="BL43" s="2"/>
      <c r="BM43" s="2"/>
      <c r="BN43" s="2"/>
      <c r="BO43" s="2"/>
      <c r="BP43" s="2"/>
      <c r="BQ43" s="2"/>
      <c r="BR43" s="2"/>
      <c r="BS43" s="2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</row>
    <row r="44" spans="1:122" ht="21" customHeight="1" x14ac:dyDescent="0.45">
      <c r="AA44"/>
      <c r="AB44"/>
      <c r="BC44" s="54"/>
      <c r="BD44" s="54"/>
      <c r="BJ44" s="91"/>
      <c r="BK44" s="2"/>
      <c r="BL44" s="2"/>
      <c r="BM44" s="2"/>
      <c r="BN44" s="2"/>
      <c r="BO44" s="2"/>
      <c r="BP44" s="2"/>
      <c r="BQ44" s="2"/>
      <c r="BR44" s="2"/>
      <c r="BS44" s="2"/>
    </row>
    <row r="45" spans="1:122" ht="21" customHeight="1" x14ac:dyDescent="0.45">
      <c r="AA45"/>
      <c r="AB45"/>
      <c r="AC45"/>
      <c r="AD45"/>
      <c r="AE45"/>
      <c r="AF45"/>
      <c r="AG45"/>
      <c r="AH45"/>
      <c r="AI45"/>
      <c r="BJ45" s="91"/>
      <c r="BK45" s="2"/>
      <c r="BL45" s="2"/>
      <c r="BM45" s="2"/>
      <c r="BN45" s="2"/>
      <c r="BO45" s="2"/>
      <c r="BP45" s="2"/>
      <c r="BQ45" s="2"/>
      <c r="BR45" s="2"/>
      <c r="BS45" s="2"/>
    </row>
    <row r="46" spans="1:122" ht="21" customHeight="1" x14ac:dyDescent="0.35">
      <c r="BK46" s="2"/>
      <c r="BL46" s="2"/>
      <c r="BM46" s="2"/>
      <c r="BN46" s="2"/>
      <c r="BO46" s="2"/>
      <c r="BP46" s="2"/>
      <c r="BQ46" s="2"/>
      <c r="BR46" s="2"/>
      <c r="BS46" s="2"/>
    </row>
    <row r="47" spans="1:122" ht="34" customHeight="1" x14ac:dyDescent="0.35">
      <c r="BK47" s="2"/>
      <c r="BL47" s="2"/>
      <c r="BM47" s="2"/>
      <c r="BN47" s="2"/>
      <c r="BO47" s="2"/>
      <c r="BP47" s="2"/>
      <c r="BQ47" s="2"/>
      <c r="BR47" s="2"/>
      <c r="BS47" s="2"/>
    </row>
    <row r="48" spans="1:122" ht="34" customHeight="1" x14ac:dyDescent="0.7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BK48" s="2"/>
      <c r="BL48" s="2"/>
      <c r="BM48" s="2"/>
      <c r="BN48" s="2"/>
      <c r="BO48" s="2"/>
      <c r="BP48" s="2"/>
      <c r="BQ48" s="2"/>
      <c r="BR48" s="2"/>
      <c r="BS48" s="2"/>
    </row>
    <row r="49" spans="1:133" ht="34" customHeight="1" x14ac:dyDescent="0.65">
      <c r="A49" s="75" t="s">
        <v>118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BK49" s="2"/>
      <c r="BL49" s="2"/>
      <c r="BM49" s="2"/>
      <c r="BN49" s="2"/>
      <c r="BO49" s="2"/>
      <c r="BP49" s="2"/>
      <c r="BQ49" s="2"/>
      <c r="BR49" s="2"/>
      <c r="BS49" s="2"/>
      <c r="DE49" s="90"/>
      <c r="DF49" s="90"/>
      <c r="DG49" s="90"/>
      <c r="DH49" s="90"/>
      <c r="DI49" s="90"/>
      <c r="DK49" s="90"/>
      <c r="DL49" s="90"/>
      <c r="DM49" s="90"/>
      <c r="DN49" s="90"/>
      <c r="DO49" s="90"/>
      <c r="DP49" s="90"/>
      <c r="DQ49" s="90"/>
      <c r="DR49" s="90"/>
      <c r="DS49" s="90"/>
      <c r="DT49" s="58"/>
      <c r="DU49" s="90"/>
      <c r="DV49" s="58"/>
      <c r="DW49" s="90"/>
      <c r="DX49" s="58"/>
      <c r="DY49" s="58"/>
      <c r="DZ49" s="58"/>
      <c r="EA49" s="58"/>
      <c r="EB49" s="58"/>
      <c r="EC49" s="58"/>
    </row>
    <row r="50" spans="1:133" ht="42" customHeight="1" x14ac:dyDescent="0.45">
      <c r="AA50"/>
      <c r="AB50"/>
      <c r="AC50"/>
      <c r="AD50"/>
      <c r="AE50"/>
      <c r="AF50"/>
      <c r="AG50"/>
      <c r="AH50"/>
      <c r="AI50"/>
      <c r="BK50" s="2"/>
      <c r="BL50" s="2"/>
      <c r="BM50" s="2"/>
      <c r="BN50" s="2"/>
      <c r="BO50" s="2"/>
      <c r="BP50" s="2"/>
      <c r="BQ50" s="2"/>
      <c r="BR50" s="2"/>
      <c r="BS50" s="2"/>
      <c r="DE50" s="90"/>
      <c r="DF50" s="90"/>
      <c r="DG50" s="90"/>
      <c r="DH50" s="90"/>
      <c r="DI50" s="90"/>
      <c r="DK50" s="90"/>
      <c r="DL50" s="90"/>
      <c r="DM50" s="90"/>
      <c r="DN50" s="90"/>
      <c r="DO50" s="90"/>
      <c r="DP50" s="90"/>
      <c r="DQ50" s="90"/>
      <c r="DR50" s="90"/>
      <c r="DS50" s="90"/>
      <c r="DT50" s="58"/>
      <c r="DU50" s="90"/>
      <c r="DV50" s="58"/>
      <c r="DW50" s="90"/>
      <c r="DX50" s="58"/>
      <c r="DY50" s="58"/>
      <c r="DZ50" s="58"/>
      <c r="EA50" s="58"/>
      <c r="EB50" s="58"/>
      <c r="EC50" s="58"/>
    </row>
    <row r="51" spans="1:133" ht="34.5" customHeight="1" x14ac:dyDescent="0.45">
      <c r="AA51"/>
      <c r="AB51"/>
      <c r="AC51"/>
      <c r="AD51"/>
      <c r="AE51"/>
      <c r="AF51"/>
      <c r="AG51"/>
      <c r="AH51"/>
      <c r="AI51"/>
      <c r="BK51" s="2"/>
      <c r="BL51" s="2"/>
      <c r="BM51" s="2"/>
      <c r="BN51" s="2"/>
      <c r="BO51" s="2"/>
      <c r="BP51" s="2"/>
      <c r="BQ51" s="2"/>
      <c r="BR51" s="2"/>
      <c r="BS51" s="2"/>
      <c r="DE51" s="90"/>
      <c r="DF51" s="90"/>
      <c r="DG51" s="90"/>
      <c r="DH51" s="90"/>
      <c r="DI51" s="90"/>
      <c r="DK51" s="90"/>
      <c r="DL51" s="90"/>
      <c r="DM51" s="90"/>
      <c r="DN51" s="90"/>
      <c r="DO51" s="90"/>
      <c r="DP51" s="90"/>
      <c r="DQ51" s="90"/>
      <c r="DR51" s="90"/>
      <c r="DS51" s="90"/>
      <c r="DT51" s="58"/>
      <c r="DU51" s="90"/>
      <c r="DV51" s="58"/>
      <c r="DW51" s="90"/>
      <c r="DX51" s="58"/>
      <c r="DY51" s="58"/>
      <c r="DZ51" s="58"/>
      <c r="EA51" s="58"/>
      <c r="EB51" s="58"/>
      <c r="EC51" s="58"/>
    </row>
    <row r="52" spans="1:133" ht="21" customHeight="1" x14ac:dyDescent="0.45">
      <c r="AA52"/>
      <c r="AB52"/>
      <c r="AC52"/>
      <c r="AD52"/>
      <c r="AE52"/>
      <c r="AF52"/>
      <c r="AG52"/>
      <c r="AH52"/>
      <c r="AI52"/>
      <c r="BK52" s="2"/>
      <c r="BL52" s="2"/>
      <c r="BM52" s="2"/>
      <c r="BN52" s="2"/>
      <c r="BO52" s="2"/>
      <c r="BP52" s="2"/>
      <c r="BQ52" s="2"/>
      <c r="BR52" s="2"/>
      <c r="BS52" s="2"/>
      <c r="DE52" s="90"/>
      <c r="DF52" s="90"/>
      <c r="DG52" s="90"/>
      <c r="DH52" s="90"/>
      <c r="DI52" s="90"/>
      <c r="DK52" s="90"/>
      <c r="DL52" s="90"/>
      <c r="DM52" s="90"/>
      <c r="DN52" s="90"/>
      <c r="DO52" s="90"/>
      <c r="DP52" s="90"/>
      <c r="DQ52" s="90"/>
      <c r="DR52" s="90"/>
      <c r="DS52" s="90"/>
      <c r="DT52" s="58"/>
      <c r="DU52" s="90"/>
      <c r="DV52" s="58"/>
      <c r="DW52" s="90"/>
      <c r="DX52" s="58"/>
      <c r="DY52" s="58"/>
      <c r="DZ52" s="58"/>
      <c r="EA52" s="58"/>
      <c r="EB52" s="58"/>
      <c r="EC52" s="58"/>
    </row>
    <row r="53" spans="1:133" ht="21" customHeight="1" x14ac:dyDescent="0.45">
      <c r="AA53"/>
      <c r="AB53"/>
      <c r="AC53"/>
      <c r="AD53"/>
      <c r="AE53"/>
      <c r="AF53"/>
      <c r="AG53"/>
      <c r="AH53"/>
      <c r="AI53"/>
      <c r="BK53" s="2"/>
      <c r="BL53" s="2"/>
      <c r="BM53" s="2"/>
      <c r="BN53" s="2"/>
      <c r="BO53" s="2"/>
      <c r="BP53" s="2"/>
      <c r="BQ53" s="2"/>
      <c r="BR53" s="2"/>
      <c r="BS53" s="2"/>
      <c r="DE53" s="90"/>
      <c r="DF53" s="90"/>
      <c r="DG53" s="90"/>
      <c r="DH53" s="90"/>
      <c r="DI53" s="90"/>
      <c r="DK53" s="90"/>
      <c r="DL53" s="90"/>
      <c r="DM53" s="90"/>
      <c r="DN53" s="90"/>
      <c r="DO53" s="90"/>
      <c r="DP53" s="90"/>
      <c r="DQ53" s="90"/>
      <c r="DR53" s="90"/>
      <c r="DS53" s="90"/>
      <c r="DT53" s="58"/>
    </row>
    <row r="54" spans="1:133" ht="21" customHeight="1" x14ac:dyDescent="0.35">
      <c r="AA54"/>
      <c r="AB54"/>
      <c r="AC54"/>
      <c r="AD54"/>
      <c r="AE54"/>
      <c r="AF54"/>
      <c r="AG54"/>
      <c r="AH54"/>
      <c r="AI54"/>
      <c r="BK54" s="2"/>
      <c r="BL54" s="2"/>
      <c r="BM54" s="2"/>
      <c r="BN54" s="2"/>
      <c r="BO54" s="2"/>
      <c r="BP54" s="2"/>
      <c r="BQ54" s="2"/>
      <c r="BR54" s="2"/>
      <c r="BS54" s="2"/>
    </row>
    <row r="55" spans="1:133" ht="21" customHeight="1" x14ac:dyDescent="0.35">
      <c r="AA55"/>
      <c r="AB55"/>
      <c r="AC55"/>
      <c r="AD55"/>
      <c r="AE55"/>
      <c r="AF55"/>
      <c r="AG55"/>
      <c r="AH55"/>
      <c r="AI55"/>
      <c r="BK55" s="2"/>
      <c r="BL55" s="2"/>
      <c r="BM55" s="2"/>
      <c r="BN55" s="2"/>
      <c r="BO55" s="2"/>
      <c r="BP55" s="2"/>
      <c r="BQ55" s="2"/>
      <c r="BR55" s="2"/>
      <c r="BS55" s="2"/>
    </row>
    <row r="56" spans="1:133" ht="21" customHeight="1" x14ac:dyDescent="0.35">
      <c r="AA56"/>
      <c r="AB56"/>
      <c r="AC56"/>
      <c r="AD56"/>
      <c r="AE56"/>
      <c r="AF56"/>
      <c r="AG56"/>
      <c r="AH56"/>
      <c r="AI56"/>
      <c r="BK56" s="2"/>
      <c r="BL56" s="2"/>
      <c r="BM56" s="2"/>
      <c r="BN56" s="2"/>
      <c r="BO56" s="2"/>
      <c r="BP56" s="2"/>
      <c r="BQ56" s="2"/>
      <c r="BR56" s="2"/>
      <c r="BS56" s="2"/>
    </row>
    <row r="57" spans="1:133" ht="21" customHeight="1" x14ac:dyDescent="0.35">
      <c r="AA57"/>
      <c r="AB57"/>
      <c r="AC57"/>
      <c r="AD57"/>
      <c r="AE57"/>
      <c r="AF57"/>
      <c r="AG57"/>
      <c r="AH57"/>
      <c r="AI57"/>
      <c r="BK57" s="2"/>
      <c r="BL57" s="2"/>
      <c r="BM57" s="2"/>
      <c r="BN57" s="2"/>
      <c r="BO57" s="2"/>
      <c r="BP57" s="2"/>
      <c r="BQ57" s="2"/>
      <c r="BR57" s="2"/>
      <c r="BS57" s="2"/>
    </row>
    <row r="58" spans="1:133" ht="21" customHeight="1" x14ac:dyDescent="0.35">
      <c r="AA58"/>
      <c r="AB58"/>
      <c r="AC58"/>
      <c r="AD58"/>
      <c r="AE58"/>
      <c r="AF58"/>
      <c r="AG58"/>
      <c r="AH58"/>
      <c r="AI58"/>
      <c r="BK58" s="2"/>
      <c r="BL58" s="2"/>
      <c r="BM58" s="2"/>
      <c r="BN58" s="2"/>
      <c r="BO58" s="2"/>
      <c r="BP58" s="2"/>
      <c r="BQ58" s="2"/>
      <c r="BR58" s="2"/>
      <c r="BS58" s="2"/>
    </row>
    <row r="59" spans="1:133" ht="21" customHeight="1" x14ac:dyDescent="0.35">
      <c r="AA59"/>
      <c r="AB59"/>
      <c r="AC59"/>
      <c r="AD59"/>
      <c r="AE59"/>
      <c r="AF59"/>
      <c r="AG59"/>
      <c r="AH59"/>
      <c r="AI59"/>
      <c r="BK59" s="2"/>
      <c r="BL59" s="2"/>
      <c r="BM59" s="2"/>
      <c r="BN59" s="2"/>
      <c r="BO59" s="2"/>
      <c r="BP59" s="2"/>
      <c r="BQ59" s="2"/>
      <c r="BR59" s="2"/>
      <c r="BS59" s="2"/>
    </row>
    <row r="60" spans="1:133" ht="21" customHeight="1" x14ac:dyDescent="0.35">
      <c r="AA60"/>
      <c r="AB60"/>
      <c r="AC60"/>
      <c r="AD60"/>
      <c r="AE60"/>
      <c r="AF60"/>
      <c r="AG60"/>
      <c r="AH60"/>
      <c r="AI60"/>
      <c r="BK60" s="2"/>
      <c r="BL60" s="2"/>
      <c r="BM60" s="2"/>
      <c r="BN60" s="2"/>
      <c r="BO60" s="2"/>
      <c r="BP60" s="2"/>
      <c r="BQ60" s="2"/>
      <c r="BR60" s="2"/>
      <c r="BS60" s="2"/>
    </row>
    <row r="61" spans="1:133" ht="21" customHeight="1" x14ac:dyDescent="0.45">
      <c r="A61" s="84" t="s">
        <v>117</v>
      </c>
      <c r="B61" s="84"/>
      <c r="AA61"/>
      <c r="AB61"/>
      <c r="AC61"/>
      <c r="AD61"/>
      <c r="AE61"/>
      <c r="AF61"/>
      <c r="AG61"/>
      <c r="AH61"/>
      <c r="AI61"/>
      <c r="BK61" s="2"/>
      <c r="BL61" s="2"/>
      <c r="BM61" s="2"/>
      <c r="BN61" s="2"/>
      <c r="BO61" s="2"/>
      <c r="BP61" s="2"/>
      <c r="BQ61" s="2"/>
      <c r="BR61" s="2"/>
      <c r="BS61" s="2"/>
    </row>
    <row r="62" spans="1:133" ht="21" customHeight="1" x14ac:dyDescent="0.35">
      <c r="AA62"/>
      <c r="AB62"/>
      <c r="AC62"/>
      <c r="AD62"/>
      <c r="AE62"/>
      <c r="AF62"/>
      <c r="AG62"/>
      <c r="AH62"/>
      <c r="AI62"/>
      <c r="BK62" s="2"/>
      <c r="BL62" s="2"/>
      <c r="BM62" s="2"/>
      <c r="BN62" s="2"/>
      <c r="BO62" s="2"/>
      <c r="BP62" s="2"/>
      <c r="BQ62" s="2"/>
      <c r="BR62" s="2"/>
      <c r="BS62" s="2"/>
    </row>
    <row r="63" spans="1:133" ht="21" customHeight="1" x14ac:dyDescent="0.35">
      <c r="AA63"/>
      <c r="AB63"/>
      <c r="AC63"/>
      <c r="AD63"/>
      <c r="AE63"/>
      <c r="AF63"/>
      <c r="AG63"/>
      <c r="AH63"/>
      <c r="AI63"/>
      <c r="AR63" s="74"/>
      <c r="BK63" s="2"/>
      <c r="BL63" s="2"/>
      <c r="BM63" s="2"/>
      <c r="BN63" s="2"/>
      <c r="BO63" s="2"/>
      <c r="BP63" s="2"/>
      <c r="BQ63" s="2"/>
      <c r="BR63" s="2"/>
      <c r="BS63" s="2"/>
    </row>
    <row r="64" spans="1:133" ht="21" customHeight="1" x14ac:dyDescent="0.35">
      <c r="AA64"/>
      <c r="AB64"/>
      <c r="AC64"/>
      <c r="AD64"/>
      <c r="AE64"/>
      <c r="AF64"/>
      <c r="AG64"/>
      <c r="AH64"/>
      <c r="AI64"/>
      <c r="AR64" s="74"/>
      <c r="BK64" s="2"/>
    </row>
    <row r="65" spans="3:95" ht="21" customHeight="1" x14ac:dyDescent="0.35">
      <c r="AA65"/>
      <c r="AB65"/>
      <c r="AC65"/>
      <c r="AD65"/>
      <c r="AE65"/>
      <c r="AF65"/>
      <c r="AG65"/>
      <c r="AH65"/>
      <c r="AI65"/>
      <c r="AR65" s="74"/>
      <c r="BK65" s="2"/>
      <c r="BL65" s="2"/>
      <c r="BM65" s="2"/>
      <c r="BN65" s="2"/>
      <c r="BO65" s="2"/>
      <c r="BP65" s="2"/>
      <c r="BQ65" s="2"/>
      <c r="BR65" s="2"/>
      <c r="BS65" s="2"/>
    </row>
    <row r="66" spans="3:95" ht="21" customHeight="1" x14ac:dyDescent="0.35">
      <c r="AA66"/>
      <c r="AB66"/>
      <c r="AC66"/>
      <c r="AD66"/>
      <c r="AE66"/>
      <c r="AF66"/>
      <c r="AG66"/>
      <c r="AH66"/>
      <c r="AI66"/>
      <c r="AR66" s="74"/>
      <c r="BK66" s="2"/>
      <c r="BL66" s="2"/>
      <c r="BM66" s="2"/>
      <c r="BN66" s="2"/>
      <c r="BO66" s="2"/>
      <c r="BP66" s="2"/>
      <c r="BQ66" s="2"/>
      <c r="BR66" s="2"/>
      <c r="BS66" s="2"/>
    </row>
    <row r="67" spans="3:95" ht="21" customHeight="1" x14ac:dyDescent="0.35">
      <c r="AA67"/>
      <c r="AB67"/>
      <c r="AC67"/>
      <c r="AD67"/>
      <c r="AE67"/>
      <c r="AF67"/>
      <c r="AG67"/>
      <c r="AH67"/>
      <c r="AI67"/>
      <c r="AR67" s="74"/>
      <c r="BK67" s="2"/>
      <c r="BL67" s="2"/>
      <c r="BM67" s="2"/>
      <c r="BN67" s="2"/>
      <c r="BO67" s="2"/>
      <c r="BP67" s="2"/>
      <c r="BQ67" s="2"/>
      <c r="BR67" s="2"/>
      <c r="BS67" s="2"/>
    </row>
    <row r="68" spans="3:95" ht="21" customHeight="1" x14ac:dyDescent="0.45">
      <c r="Q68" s="74"/>
      <c r="AA68"/>
      <c r="AB68"/>
      <c r="AC68"/>
      <c r="AD68"/>
      <c r="AE68"/>
      <c r="AF68"/>
      <c r="AG68"/>
      <c r="AH68"/>
      <c r="AI68"/>
      <c r="AR68" s="74"/>
      <c r="BK68" s="2"/>
      <c r="CQ68" s="54"/>
    </row>
    <row r="69" spans="3:95" ht="21" customHeight="1" x14ac:dyDescent="0.35">
      <c r="Q69" s="74"/>
      <c r="AA69"/>
      <c r="AB69"/>
      <c r="AC69"/>
      <c r="AD69"/>
      <c r="AE69"/>
      <c r="AF69"/>
      <c r="AG69"/>
      <c r="AH69"/>
      <c r="AI69"/>
      <c r="AR69" s="74"/>
      <c r="BK69" s="2"/>
      <c r="BL69" s="2"/>
      <c r="BM69" s="2"/>
      <c r="BN69" s="2"/>
      <c r="BO69" s="2"/>
      <c r="BP69" s="2"/>
      <c r="BQ69" s="2"/>
      <c r="BR69" s="2"/>
      <c r="BS69" s="2"/>
    </row>
    <row r="70" spans="3:95" ht="21" customHeight="1" x14ac:dyDescent="0.35">
      <c r="Q70" s="74"/>
      <c r="AA70"/>
      <c r="AB70"/>
      <c r="AC70"/>
      <c r="AD70"/>
      <c r="AE70"/>
      <c r="AF70"/>
      <c r="AG70"/>
      <c r="AH70"/>
      <c r="AI70"/>
      <c r="AR70" s="74"/>
      <c r="BK70" s="2"/>
      <c r="BL70" s="2"/>
      <c r="BM70" s="2"/>
      <c r="BN70" s="2"/>
      <c r="BO70" s="2"/>
      <c r="BP70" s="2"/>
      <c r="BQ70" s="2"/>
      <c r="BR70" s="2"/>
      <c r="BS70" s="2"/>
    </row>
    <row r="71" spans="3:95" ht="21" customHeight="1" x14ac:dyDescent="0.35">
      <c r="Q71" s="74"/>
      <c r="AA71"/>
      <c r="AB71"/>
      <c r="AC71"/>
      <c r="AD71"/>
      <c r="AE71"/>
      <c r="AF71"/>
      <c r="AG71"/>
      <c r="AH71"/>
      <c r="AI71"/>
      <c r="AR71" s="74"/>
      <c r="BK71" s="2"/>
      <c r="BL71" s="2"/>
      <c r="BM71" s="2"/>
      <c r="BN71" s="2"/>
      <c r="BO71" s="2"/>
      <c r="BP71" s="2"/>
      <c r="BQ71" s="2"/>
      <c r="BR71" s="2"/>
      <c r="BS71" s="2"/>
    </row>
    <row r="72" spans="3:95" ht="21" customHeight="1" x14ac:dyDescent="0.35">
      <c r="Q72" s="74"/>
      <c r="AA72"/>
      <c r="AB72"/>
      <c r="AC72"/>
      <c r="AD72"/>
      <c r="AE72"/>
      <c r="AF72"/>
      <c r="AG72"/>
      <c r="AH72"/>
      <c r="AI72"/>
      <c r="AR72" s="74"/>
      <c r="BK72" s="2"/>
      <c r="BL72" s="2"/>
      <c r="BM72" s="2"/>
      <c r="BN72" s="2"/>
      <c r="BO72" s="2"/>
      <c r="BP72" s="2"/>
      <c r="BQ72" s="2"/>
      <c r="BR72" s="2"/>
      <c r="BS72" s="2"/>
    </row>
    <row r="73" spans="3:95" ht="21" customHeight="1" x14ac:dyDescent="0.35">
      <c r="Q73" s="74"/>
      <c r="AA73"/>
      <c r="AB73"/>
      <c r="AC73"/>
      <c r="AD73"/>
      <c r="AE73"/>
      <c r="AF73"/>
      <c r="AG73"/>
      <c r="AH73"/>
      <c r="AI73"/>
      <c r="AR73" s="74"/>
      <c r="BK73" s="2"/>
      <c r="BL73" s="2"/>
      <c r="BM73" s="2"/>
      <c r="BN73" s="2"/>
      <c r="BO73" s="2"/>
      <c r="BP73" s="2"/>
      <c r="BQ73" s="2"/>
      <c r="BR73" s="2"/>
      <c r="BS73" s="2"/>
    </row>
    <row r="74" spans="3:95" ht="21" customHeight="1" x14ac:dyDescent="0.45">
      <c r="C74" s="71"/>
      <c r="Q74" s="74"/>
      <c r="AA74"/>
      <c r="AB74"/>
      <c r="AC74"/>
      <c r="AD74"/>
      <c r="AE74"/>
      <c r="AF74"/>
      <c r="AG74"/>
      <c r="AH74"/>
      <c r="AI74"/>
      <c r="AR74" s="74"/>
      <c r="BK74" s="2"/>
      <c r="BL74" s="2"/>
      <c r="BM74" s="2"/>
      <c r="BN74" s="2"/>
      <c r="BO74" s="2"/>
      <c r="BP74" s="2"/>
      <c r="BQ74" s="2"/>
      <c r="BR74" s="2"/>
      <c r="BS74" s="2"/>
    </row>
    <row r="75" spans="3:95" ht="21" customHeight="1" x14ac:dyDescent="0.35">
      <c r="Q75" s="74"/>
      <c r="AA75"/>
      <c r="AB75"/>
      <c r="AC75"/>
      <c r="AD75"/>
      <c r="AE75"/>
      <c r="AF75"/>
      <c r="AG75"/>
      <c r="AH75"/>
      <c r="AI75"/>
    </row>
    <row r="76" spans="3:95" ht="21" customHeight="1" x14ac:dyDescent="0.35">
      <c r="Q76" s="74"/>
      <c r="AA76"/>
      <c r="AB76"/>
      <c r="AC76"/>
      <c r="AD76"/>
      <c r="AE76"/>
      <c r="AF76"/>
      <c r="AG76"/>
      <c r="AH76"/>
      <c r="AI76"/>
    </row>
    <row r="77" spans="3:95" ht="21" customHeight="1" x14ac:dyDescent="0.35">
      <c r="AA77"/>
      <c r="AB77"/>
      <c r="AC77"/>
      <c r="AD77"/>
      <c r="AE77"/>
      <c r="AF77"/>
      <c r="AG77"/>
      <c r="AH77"/>
      <c r="AI77"/>
    </row>
    <row r="78" spans="3:95" ht="21" customHeight="1" x14ac:dyDescent="0.35">
      <c r="AA78"/>
      <c r="AB78"/>
      <c r="AC78"/>
      <c r="AD78"/>
      <c r="AE78"/>
      <c r="AF78"/>
      <c r="AG78"/>
      <c r="AH78"/>
      <c r="AI78"/>
    </row>
    <row r="79" spans="3:95" ht="21" customHeight="1" x14ac:dyDescent="0.35">
      <c r="AA79"/>
      <c r="AB79"/>
      <c r="AC79"/>
      <c r="AD79"/>
      <c r="AE79"/>
      <c r="AF79"/>
      <c r="AG79"/>
      <c r="AH79"/>
      <c r="AI79"/>
    </row>
    <row r="80" spans="3:95" ht="21" customHeight="1" x14ac:dyDescent="0.45">
      <c r="C80" s="54"/>
      <c r="D80" s="54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54"/>
      <c r="AA80"/>
      <c r="AB80"/>
      <c r="AC80"/>
      <c r="AD80"/>
      <c r="AE80"/>
      <c r="AF80"/>
      <c r="AG80"/>
      <c r="AH80"/>
      <c r="AI80"/>
    </row>
    <row r="81" spans="2:56" ht="21" customHeight="1" x14ac:dyDescent="0.45">
      <c r="B81" s="61" t="s">
        <v>101</v>
      </c>
      <c r="D81" s="61"/>
      <c r="E81" s="86">
        <f>'Data for Health Metrics'!G64</f>
        <v>45.091599999999744</v>
      </c>
      <c r="F81" s="86"/>
      <c r="G81" s="86">
        <f>'Data for Health Metrics'!H64</f>
        <v>-13.903489999999465</v>
      </c>
      <c r="H81" s="86"/>
      <c r="I81" s="86">
        <f>'Data for Health Metrics'!I64</f>
        <v>-7.6820503622227534</v>
      </c>
      <c r="J81" s="86"/>
      <c r="K81" s="86">
        <f>'Data for Health Metrics'!J64</f>
        <v>16.499402257936026</v>
      </c>
      <c r="L81" s="86"/>
      <c r="M81" s="86">
        <f>'Data for Health Metrics'!L64</f>
        <v>-84.106207002322208</v>
      </c>
      <c r="N81" s="86"/>
      <c r="O81" s="86">
        <f>'Data for Health Metrics'!M64</f>
        <v>-229.52262254988</v>
      </c>
      <c r="P81" s="86"/>
      <c r="Q81" s="86">
        <f>'Data for Health Metrics'!N64</f>
        <v>-74.144335881602046</v>
      </c>
      <c r="R81" s="89"/>
      <c r="AA81"/>
      <c r="AB81"/>
      <c r="AC81"/>
      <c r="AD81"/>
      <c r="AE81"/>
      <c r="AF81"/>
      <c r="AG81"/>
      <c r="AH81"/>
      <c r="AI81"/>
    </row>
    <row r="82" spans="2:56" ht="21" customHeight="1" x14ac:dyDescent="0.45">
      <c r="B82" s="61" t="s">
        <v>116</v>
      </c>
      <c r="D82" s="61"/>
      <c r="E82" s="88"/>
      <c r="F82" s="88"/>
      <c r="G82" s="88">
        <f>'Data for Health Metrics'!H65</f>
        <v>-8.8672905299689141E-3</v>
      </c>
      <c r="H82" s="88"/>
      <c r="I82" s="88">
        <f>'Data for Health Metrics'!I65</f>
        <v>-4.6203706417178511E-3</v>
      </c>
      <c r="J82" s="88"/>
      <c r="K82" s="88">
        <f>'Data for Health Metrics'!J65</f>
        <v>8.2994987687437741E-3</v>
      </c>
      <c r="L82" s="88"/>
      <c r="M82" s="88">
        <f>'Data for Health Metrics'!L65</f>
        <v>-4.5949759001471586E-2</v>
      </c>
      <c r="N82" s="88"/>
      <c r="O82" s="88">
        <f>'Data for Health Metrics'!M65</f>
        <v>-0.12801192192566302</v>
      </c>
      <c r="P82" s="88"/>
      <c r="Q82" s="88">
        <f>'Data for Health Metrics'!N65</f>
        <v>-3.8740797299548865E-2</v>
      </c>
      <c r="R82" s="87"/>
      <c r="AA82"/>
      <c r="AB82"/>
      <c r="AC82"/>
      <c r="AD82"/>
      <c r="AE82"/>
      <c r="AF82"/>
      <c r="AG82"/>
      <c r="AH82"/>
      <c r="AI82"/>
    </row>
    <row r="83" spans="2:56" ht="21" customHeight="1" x14ac:dyDescent="0.45">
      <c r="B83" s="61" t="s">
        <v>36</v>
      </c>
      <c r="D83" s="61"/>
      <c r="E83" s="86">
        <f>'Data for Health Metrics'!G58</f>
        <v>0</v>
      </c>
      <c r="F83" s="86"/>
      <c r="G83" s="86">
        <f>'Data for Health Metrics'!H58</f>
        <v>0</v>
      </c>
      <c r="H83" s="86"/>
      <c r="I83" s="86">
        <f>'Data for Health Metrics'!I58</f>
        <v>0</v>
      </c>
      <c r="J83" s="86"/>
      <c r="K83" s="86">
        <f>'Data for Health Metrics'!J58</f>
        <v>0</v>
      </c>
      <c r="L83" s="86"/>
      <c r="M83" s="86">
        <f>'Data for Health Metrics'!L58</f>
        <v>0</v>
      </c>
      <c r="N83" s="86"/>
      <c r="O83" s="86">
        <f>'Data for Health Metrics'!M58</f>
        <v>0</v>
      </c>
      <c r="P83" s="86"/>
      <c r="Q83" s="86">
        <f>'Data for Health Metrics'!N58</f>
        <v>0</v>
      </c>
      <c r="R83" s="54"/>
      <c r="AA83"/>
      <c r="AB83"/>
      <c r="AC83"/>
      <c r="AD83"/>
      <c r="AE83"/>
      <c r="AF83"/>
      <c r="AG83"/>
      <c r="AH83"/>
      <c r="AI83"/>
    </row>
    <row r="84" spans="2:56" ht="21" customHeight="1" x14ac:dyDescent="0.45"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54"/>
      <c r="AA84"/>
      <c r="AB84"/>
      <c r="AC84"/>
      <c r="AD84"/>
      <c r="AE84"/>
      <c r="AF84"/>
      <c r="AG84"/>
      <c r="AH84"/>
      <c r="AI84"/>
    </row>
    <row r="85" spans="2:56" ht="21" customHeight="1" x14ac:dyDescent="0.45">
      <c r="C85" s="61"/>
      <c r="D85" s="61" t="s">
        <v>115</v>
      </c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54"/>
      <c r="AA85"/>
      <c r="AB85"/>
      <c r="AC85"/>
    </row>
    <row r="86" spans="2:56" ht="21" customHeight="1" x14ac:dyDescent="0.45">
      <c r="C86" s="61"/>
      <c r="D86" s="61" t="s">
        <v>114</v>
      </c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AA86"/>
      <c r="AB86"/>
      <c r="AC86"/>
      <c r="AD86" s="54"/>
      <c r="AE86" s="54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85"/>
      <c r="AS86" s="85"/>
      <c r="AT86" s="85"/>
      <c r="AU86" s="58"/>
      <c r="AV86" s="58"/>
      <c r="AW86" s="58"/>
      <c r="AX86" s="58"/>
      <c r="AY86" s="58"/>
      <c r="AZ86" s="58"/>
      <c r="BA86" s="58"/>
      <c r="BB86" s="58"/>
      <c r="BC86" s="54"/>
    </row>
    <row r="87" spans="2:56" ht="21" customHeight="1" x14ac:dyDescent="0.45">
      <c r="C87" s="40"/>
      <c r="D87" s="61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AA87"/>
      <c r="AB87"/>
      <c r="AC87" s="54"/>
      <c r="AD87" s="54"/>
      <c r="AE87" s="73"/>
      <c r="AF87" s="85"/>
      <c r="AG87" s="73"/>
      <c r="AH87" s="85"/>
      <c r="AI87" s="73"/>
      <c r="AJ87" s="85"/>
      <c r="AK87" s="54"/>
      <c r="AL87" s="85"/>
      <c r="AM87" s="54"/>
      <c r="AN87" s="85"/>
      <c r="AO87" s="54"/>
      <c r="AP87" s="85"/>
      <c r="AQ87" s="54"/>
      <c r="AR87" s="85"/>
      <c r="AS87" s="54"/>
      <c r="AT87" s="85"/>
      <c r="AU87" s="54"/>
      <c r="AV87" s="85"/>
      <c r="AW87" s="54"/>
      <c r="AX87" s="85"/>
      <c r="AY87" s="54"/>
      <c r="AZ87" s="85"/>
      <c r="BA87" s="54"/>
      <c r="BB87" s="85"/>
      <c r="BC87" s="54"/>
      <c r="BD87" s="54"/>
    </row>
    <row r="88" spans="2:56" ht="21" customHeight="1" x14ac:dyDescent="0.45">
      <c r="AA88"/>
      <c r="AB88"/>
      <c r="AC88" s="54"/>
      <c r="AD88" s="54"/>
      <c r="AE88" s="73"/>
      <c r="AF88" s="85"/>
      <c r="AG88" s="73"/>
      <c r="AH88" s="85"/>
      <c r="AI88" s="73"/>
      <c r="AJ88" s="85"/>
      <c r="AK88" s="54"/>
      <c r="AL88" s="85"/>
      <c r="AM88" s="54"/>
      <c r="AN88" s="85"/>
      <c r="AO88" s="54"/>
      <c r="AP88" s="85"/>
      <c r="AQ88" s="54"/>
      <c r="AR88" s="85"/>
      <c r="AS88" s="54"/>
      <c r="AT88" s="85"/>
      <c r="AU88" s="54"/>
      <c r="AV88" s="85"/>
      <c r="AW88" s="54"/>
      <c r="AX88" s="85"/>
      <c r="AY88" s="54"/>
      <c r="AZ88" s="85"/>
      <c r="BA88" s="54"/>
      <c r="BB88" s="85"/>
      <c r="BC88" s="54"/>
      <c r="BD88" s="54"/>
    </row>
    <row r="89" spans="2:56" ht="21" customHeight="1" x14ac:dyDescent="0.45">
      <c r="AA89"/>
      <c r="AB89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</row>
    <row r="90" spans="2:56" ht="21" customHeight="1" x14ac:dyDescent="0.45">
      <c r="AA90"/>
      <c r="AB90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</row>
    <row r="91" spans="2:56" ht="21" customHeight="1" x14ac:dyDescent="0.45">
      <c r="AA91"/>
      <c r="AB91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</row>
    <row r="92" spans="2:56" ht="21" customHeight="1" x14ac:dyDescent="0.45">
      <c r="AA92"/>
      <c r="AB92"/>
      <c r="BC92" s="54"/>
      <c r="BD92" s="54"/>
    </row>
    <row r="93" spans="2:56" ht="21" customHeight="1" x14ac:dyDescent="0.35">
      <c r="AA93"/>
      <c r="AB93"/>
      <c r="AC93"/>
      <c r="AD93"/>
      <c r="AE93"/>
      <c r="AF93"/>
      <c r="AG93"/>
      <c r="AH93"/>
      <c r="AI93"/>
    </row>
    <row r="94" spans="2:56" ht="21" customHeight="1" x14ac:dyDescent="0.35"/>
    <row r="95" spans="2:56" ht="21" customHeight="1" x14ac:dyDescent="0.35"/>
    <row r="96" spans="2:56" ht="21" customHeight="1" x14ac:dyDescent="0.35"/>
    <row r="97" spans="1:35" ht="34" customHeight="1" x14ac:dyDescent="0.7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</row>
    <row r="98" spans="1:35" ht="34" customHeight="1" x14ac:dyDescent="0.65">
      <c r="A98" s="75" t="s">
        <v>113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</row>
    <row r="99" spans="1:35" ht="21" customHeight="1" x14ac:dyDescent="0.35"/>
    <row r="100" spans="1:35" ht="21" customHeight="1" x14ac:dyDescent="0.35">
      <c r="P100" s="74"/>
      <c r="Q100" s="74"/>
    </row>
    <row r="101" spans="1:35" ht="21" customHeight="1" x14ac:dyDescent="0.35">
      <c r="P101" s="74"/>
      <c r="Q101" s="74"/>
    </row>
    <row r="102" spans="1:35" ht="21" customHeight="1" x14ac:dyDescent="0.35">
      <c r="P102" s="74"/>
      <c r="Q102" s="74"/>
    </row>
    <row r="103" spans="1:35" ht="21" customHeight="1" x14ac:dyDescent="0.35">
      <c r="P103" s="74"/>
      <c r="Q103" s="74"/>
    </row>
    <row r="104" spans="1:35" ht="21" customHeight="1" x14ac:dyDescent="0.35">
      <c r="P104" s="74"/>
      <c r="Q104" s="74"/>
    </row>
    <row r="105" spans="1:35" ht="21" customHeight="1" x14ac:dyDescent="0.35">
      <c r="P105" s="74"/>
      <c r="Q105" s="74"/>
    </row>
    <row r="106" spans="1:35" ht="21" customHeight="1" x14ac:dyDescent="0.35">
      <c r="P106" s="74"/>
      <c r="Q106" s="74"/>
    </row>
    <row r="107" spans="1:35" ht="21" customHeight="1" x14ac:dyDescent="0.35">
      <c r="P107" s="74"/>
      <c r="Q107" s="74"/>
    </row>
    <row r="108" spans="1:35" ht="21" customHeight="1" x14ac:dyDescent="0.35">
      <c r="P108" s="74"/>
      <c r="Q108" s="74"/>
    </row>
    <row r="109" spans="1:35" ht="21" customHeight="1" x14ac:dyDescent="0.35">
      <c r="P109" s="74"/>
      <c r="Q109" s="74"/>
      <c r="AA109"/>
      <c r="AB109"/>
      <c r="AC109"/>
      <c r="AD109"/>
      <c r="AE109"/>
      <c r="AF109"/>
      <c r="AG109"/>
      <c r="AH109"/>
      <c r="AI109"/>
    </row>
    <row r="110" spans="1:35" ht="21" customHeight="1" x14ac:dyDescent="0.35">
      <c r="P110" s="74"/>
      <c r="Q110" s="74"/>
      <c r="AA110"/>
      <c r="AB110"/>
      <c r="AC110"/>
      <c r="AD110"/>
      <c r="AE110"/>
      <c r="AF110"/>
      <c r="AG110"/>
      <c r="AH110"/>
      <c r="AI110"/>
    </row>
    <row r="111" spans="1:35" ht="21" customHeight="1" x14ac:dyDescent="0.35">
      <c r="P111" s="74"/>
      <c r="Q111" s="74"/>
      <c r="AA111"/>
      <c r="AB111"/>
      <c r="AC111"/>
      <c r="AD111"/>
      <c r="AE111"/>
      <c r="AF111"/>
      <c r="AG111"/>
      <c r="AH111"/>
      <c r="AI111"/>
    </row>
    <row r="112" spans="1:35" ht="21" customHeight="1" x14ac:dyDescent="0.35">
      <c r="P112" s="74"/>
      <c r="Q112" s="74"/>
      <c r="AA112"/>
      <c r="AB112"/>
      <c r="AC112"/>
      <c r="AD112"/>
      <c r="AE112"/>
      <c r="AF112"/>
      <c r="AG112"/>
      <c r="AH112"/>
      <c r="AI112"/>
    </row>
    <row r="113" spans="1:35" ht="21" customHeight="1" x14ac:dyDescent="0.35">
      <c r="P113" s="74"/>
      <c r="Q113" s="74"/>
      <c r="AA113"/>
      <c r="AB113"/>
      <c r="AC113"/>
      <c r="AD113"/>
      <c r="AE113"/>
      <c r="AF113"/>
      <c r="AG113"/>
      <c r="AH113"/>
      <c r="AI113"/>
    </row>
    <row r="114" spans="1:35" ht="21" customHeight="1" x14ac:dyDescent="0.45">
      <c r="A114" s="84" t="s">
        <v>112</v>
      </c>
      <c r="B114" s="84"/>
      <c r="P114" s="74"/>
      <c r="Q114" s="74"/>
      <c r="AA114"/>
      <c r="AB114"/>
      <c r="AC114"/>
      <c r="AD114"/>
      <c r="AE114"/>
      <c r="AF114"/>
      <c r="AG114"/>
      <c r="AH114"/>
      <c r="AI114"/>
    </row>
    <row r="115" spans="1:35" ht="21" customHeight="1" x14ac:dyDescent="0.35">
      <c r="P115" s="74"/>
      <c r="Q115" s="74"/>
      <c r="AA115"/>
      <c r="AB115"/>
      <c r="AC115"/>
      <c r="AD115"/>
      <c r="AE115"/>
      <c r="AF115"/>
      <c r="AG115"/>
      <c r="AH115"/>
      <c r="AI115"/>
    </row>
    <row r="116" spans="1:35" ht="21" customHeight="1" x14ac:dyDescent="0.35">
      <c r="P116" s="74"/>
      <c r="Q116" s="74"/>
      <c r="AA116"/>
      <c r="AB116"/>
      <c r="AC116"/>
      <c r="AD116"/>
      <c r="AE116"/>
      <c r="AF116"/>
      <c r="AG116"/>
      <c r="AH116"/>
      <c r="AI116"/>
    </row>
    <row r="117" spans="1:35" ht="21" customHeight="1" x14ac:dyDescent="0.35">
      <c r="P117" s="74"/>
      <c r="Q117" s="74"/>
      <c r="AA117"/>
      <c r="AB117"/>
      <c r="AC117"/>
      <c r="AD117"/>
      <c r="AE117"/>
      <c r="AF117"/>
      <c r="AG117"/>
      <c r="AH117"/>
      <c r="AI117"/>
    </row>
    <row r="118" spans="1:35" ht="21" customHeight="1" x14ac:dyDescent="0.35">
      <c r="P118" s="74"/>
      <c r="Q118" s="74"/>
    </row>
    <row r="119" spans="1:35" ht="21" customHeight="1" x14ac:dyDescent="0.35">
      <c r="P119" s="74"/>
      <c r="Q119" s="74"/>
    </row>
    <row r="120" spans="1:35" ht="21" customHeight="1" x14ac:dyDescent="0.35">
      <c r="P120" s="74"/>
      <c r="Q120" s="74"/>
    </row>
    <row r="121" spans="1:35" ht="21" customHeight="1" x14ac:dyDescent="0.35">
      <c r="P121" s="74"/>
      <c r="Q121" s="74"/>
    </row>
    <row r="122" spans="1:35" ht="21" customHeight="1" x14ac:dyDescent="0.45">
      <c r="A122" s="71"/>
      <c r="P122" s="74"/>
      <c r="Q122" s="74"/>
    </row>
    <row r="123" spans="1:35" ht="21" customHeight="1" x14ac:dyDescent="0.35">
      <c r="P123" s="74"/>
      <c r="Q123" s="74"/>
    </row>
    <row r="124" spans="1:35" ht="21" customHeight="1" x14ac:dyDescent="0.35">
      <c r="P124" s="74"/>
      <c r="Q124" s="74"/>
    </row>
    <row r="125" spans="1:35" ht="21" customHeight="1" x14ac:dyDescent="0.35">
      <c r="P125" s="74"/>
      <c r="Q125" s="74"/>
    </row>
    <row r="126" spans="1:35" ht="21" customHeight="1" x14ac:dyDescent="0.35">
      <c r="P126" s="74"/>
      <c r="Q126" s="74"/>
    </row>
    <row r="127" spans="1:35" ht="21" customHeight="1" x14ac:dyDescent="0.35">
      <c r="P127" s="74"/>
      <c r="Q127" s="74"/>
    </row>
    <row r="128" spans="1:35" ht="21" customHeight="1" x14ac:dyDescent="0.35"/>
    <row r="129" spans="2:18" ht="21" customHeight="1" x14ac:dyDescent="0.35"/>
    <row r="130" spans="2:18" ht="21" customHeight="1" x14ac:dyDescent="0.35"/>
    <row r="131" spans="2:18" ht="21" customHeight="1" x14ac:dyDescent="0.35"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2:18" ht="21" customHeight="1" x14ac:dyDescent="0.35">
      <c r="P132" s="2"/>
      <c r="Q132" s="2"/>
    </row>
    <row r="133" spans="2:18" ht="21" customHeight="1" x14ac:dyDescent="0.45">
      <c r="B133" s="61" t="s">
        <v>111</v>
      </c>
      <c r="D133" s="61"/>
      <c r="E133" s="66">
        <f>'Data for Health Metrics'!G81/1000</f>
        <v>707.40300000000002</v>
      </c>
      <c r="F133" s="66"/>
      <c r="G133" s="66">
        <f>'Data for Health Metrics'!H81/1000</f>
        <v>710.04476999999997</v>
      </c>
      <c r="H133" s="66"/>
      <c r="I133" s="66">
        <f>'Data for Health Metrics'!I81/1000</f>
        <v>776.09456083333339</v>
      </c>
      <c r="J133" s="66"/>
      <c r="K133" s="66">
        <f>'Data for Health Metrics'!J81/1000</f>
        <v>799.37739765833339</v>
      </c>
      <c r="L133" s="66"/>
      <c r="M133" s="66">
        <f>'Data for Health Metrics'!L81/1000</f>
        <v>679.47078800958332</v>
      </c>
      <c r="N133" s="66"/>
      <c r="O133" s="66">
        <f>'Data for Health Metrics'!M81/1000</f>
        <v>699.85491164987093</v>
      </c>
      <c r="P133" s="66"/>
      <c r="Q133" s="66">
        <f>'Data for Health Metrics'!N81/1000</f>
        <v>720.85055899936708</v>
      </c>
      <c r="R133" s="54"/>
    </row>
    <row r="134" spans="2:18" ht="21" customHeight="1" x14ac:dyDescent="0.45">
      <c r="B134" s="61" t="s">
        <v>110</v>
      </c>
      <c r="D134" s="61"/>
      <c r="E134" s="66">
        <f>'Data for Health Metrics'!G82/1000</f>
        <v>778.44200000000001</v>
      </c>
      <c r="F134" s="66"/>
      <c r="G134" s="66">
        <f>'Data for Health Metrics'!H82/1000</f>
        <v>847.68423000000007</v>
      </c>
      <c r="H134" s="66"/>
      <c r="I134" s="66">
        <f>'Data for Health Metrics'!I82/1000</f>
        <v>1014.8270311955556</v>
      </c>
      <c r="J134" s="66"/>
      <c r="K134" s="66">
        <f>'Data for Health Metrics'!J82/1000</f>
        <v>1045.2718421314223</v>
      </c>
      <c r="L134" s="66"/>
      <c r="M134" s="66">
        <f>'Data for Health Metrics'!L82/1000</f>
        <v>993.00825002485101</v>
      </c>
      <c r="N134" s="66"/>
      <c r="O134" s="66">
        <f>'Data for Health Metrics'!M82/1000</f>
        <v>1022.7984975255966</v>
      </c>
      <c r="P134" s="66"/>
      <c r="Q134" s="66">
        <f>'Data for Health Metrics'!N82/1000</f>
        <v>1053.4824524513647</v>
      </c>
      <c r="R134" s="54"/>
    </row>
    <row r="135" spans="2:18" ht="21" customHeight="1" x14ac:dyDescent="0.45">
      <c r="B135" s="61" t="s">
        <v>33</v>
      </c>
      <c r="D135" s="61"/>
      <c r="E135" s="82">
        <f>'Data for Health Metrics'!G83</f>
        <v>0.90874207712327959</v>
      </c>
      <c r="F135" s="82"/>
      <c r="G135" s="82">
        <f>'Data for Health Metrics'!H83</f>
        <v>0.83762885384808905</v>
      </c>
      <c r="H135" s="82"/>
      <c r="I135" s="82">
        <f>'Data for Health Metrics'!I83</f>
        <v>0.76475550707298923</v>
      </c>
      <c r="J135" s="82"/>
      <c r="K135" s="82">
        <f>'Data for Health Metrics'!J83</f>
        <v>0.76475550707298923</v>
      </c>
      <c r="L135" s="82"/>
      <c r="M135" s="82">
        <f>'Data for Health Metrics'!L83</f>
        <v>0.68425492738109572</v>
      </c>
      <c r="N135" s="82"/>
      <c r="O135" s="82">
        <f>'Data for Health Metrics'!M83</f>
        <v>0.68425492738109572</v>
      </c>
      <c r="P135" s="82"/>
      <c r="Q135" s="82">
        <f>'Data for Health Metrics'!N83</f>
        <v>0.68425492738109572</v>
      </c>
      <c r="R135" s="81"/>
    </row>
    <row r="136" spans="2:18" ht="21" customHeight="1" x14ac:dyDescent="0.45">
      <c r="C136" s="61"/>
      <c r="D136" s="61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1"/>
      <c r="R136" s="54"/>
    </row>
    <row r="137" spans="2:18" ht="21" customHeight="1" x14ac:dyDescent="0.45">
      <c r="C137" s="61"/>
      <c r="D137" s="61" t="s">
        <v>125</v>
      </c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1"/>
      <c r="R137" s="54"/>
    </row>
    <row r="138" spans="2:18" ht="21" customHeight="1" x14ac:dyDescent="0.45">
      <c r="C138" s="61"/>
      <c r="D138" s="61" t="s">
        <v>109</v>
      </c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1"/>
      <c r="R138" s="54"/>
    </row>
    <row r="139" spans="2:18" ht="27" customHeight="1" x14ac:dyDescent="0.45">
      <c r="C139" s="40"/>
      <c r="D139" s="61" t="s">
        <v>108</v>
      </c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40"/>
    </row>
    <row r="140" spans="2:18" ht="21" customHeight="1" x14ac:dyDescent="0.3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2:18" ht="21" customHeight="1" x14ac:dyDescent="0.3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2:18" ht="21" customHeight="1" x14ac:dyDescent="0.3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2:18" ht="21" customHeight="1" x14ac:dyDescent="0.35"/>
    <row r="144" spans="2:18" ht="21" customHeight="1" x14ac:dyDescent="0.35"/>
    <row r="145" spans="1:20" ht="21" customHeight="1" x14ac:dyDescent="0.35"/>
    <row r="146" spans="1:20" ht="21" customHeight="1" x14ac:dyDescent="0.35"/>
    <row r="147" spans="1:20" ht="21" customHeight="1" x14ac:dyDescent="0.35"/>
    <row r="148" spans="1:20" ht="21" customHeight="1" x14ac:dyDescent="0.35"/>
    <row r="149" spans="1:20" ht="34" customHeight="1" x14ac:dyDescent="0.75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</row>
    <row r="150" spans="1:20" ht="34" customHeight="1" x14ac:dyDescent="0.65">
      <c r="A150" s="75" t="s">
        <v>107</v>
      </c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</row>
    <row r="151" spans="1:20" ht="21" customHeight="1" x14ac:dyDescent="0.35">
      <c r="O151" s="74"/>
      <c r="P151" s="74"/>
      <c r="Q151" s="74"/>
    </row>
    <row r="152" spans="1:20" ht="21" customHeight="1" x14ac:dyDescent="0.35">
      <c r="O152" s="74"/>
      <c r="P152" s="74"/>
      <c r="Q152" s="74"/>
    </row>
    <row r="153" spans="1:20" ht="21" customHeight="1" x14ac:dyDescent="0.35">
      <c r="O153" s="74"/>
      <c r="P153" s="74"/>
      <c r="Q153" s="74"/>
    </row>
    <row r="154" spans="1:20" ht="21" customHeight="1" x14ac:dyDescent="0.35">
      <c r="O154" s="74"/>
      <c r="P154" s="74"/>
      <c r="Q154" s="74"/>
    </row>
    <row r="155" spans="1:20" ht="21" customHeight="1" x14ac:dyDescent="0.35">
      <c r="O155" s="74"/>
      <c r="P155" s="74"/>
      <c r="Q155" s="74"/>
    </row>
    <row r="156" spans="1:20" ht="21" customHeight="1" x14ac:dyDescent="0.35"/>
    <row r="157" spans="1:20" ht="21" customHeight="1" x14ac:dyDescent="0.35">
      <c r="O157" s="69"/>
      <c r="P157" s="69"/>
      <c r="Q157" s="69"/>
    </row>
    <row r="158" spans="1:20" ht="21" customHeight="1" x14ac:dyDescent="0.35">
      <c r="O158" s="69"/>
      <c r="P158" s="69"/>
      <c r="Q158" s="69"/>
    </row>
    <row r="159" spans="1:20" ht="21" customHeight="1" x14ac:dyDescent="0.35">
      <c r="O159" s="69"/>
      <c r="P159" s="69"/>
      <c r="Q159" s="69"/>
    </row>
    <row r="160" spans="1:20" ht="21" customHeight="1" x14ac:dyDescent="0.35">
      <c r="O160" s="69"/>
      <c r="P160" s="69"/>
      <c r="Q160" s="69"/>
    </row>
    <row r="161" spans="1:17" ht="21" customHeight="1" x14ac:dyDescent="0.45">
      <c r="A161" s="80" t="s">
        <v>106</v>
      </c>
      <c r="B161" s="80"/>
      <c r="O161" s="69"/>
      <c r="P161" s="69"/>
      <c r="Q161" s="69"/>
    </row>
    <row r="162" spans="1:17" ht="21" customHeight="1" x14ac:dyDescent="0.35">
      <c r="O162" s="69"/>
      <c r="P162" s="69"/>
      <c r="Q162" s="69"/>
    </row>
    <row r="163" spans="1:17" ht="21" customHeight="1" x14ac:dyDescent="0.35">
      <c r="O163" s="69"/>
      <c r="P163" s="69"/>
      <c r="Q163" s="69"/>
    </row>
    <row r="164" spans="1:17" ht="21" customHeight="1" x14ac:dyDescent="0.45">
      <c r="A164" s="71"/>
      <c r="O164" s="69"/>
      <c r="P164" s="69"/>
      <c r="Q164" s="69"/>
    </row>
    <row r="165" spans="1:17" ht="21" customHeight="1" x14ac:dyDescent="0.35">
      <c r="O165" s="69"/>
      <c r="P165" s="69"/>
      <c r="Q165" s="69"/>
    </row>
    <row r="166" spans="1:17" ht="21" customHeight="1" x14ac:dyDescent="0.35">
      <c r="O166" s="69"/>
      <c r="P166" s="69"/>
      <c r="Q166" s="69"/>
    </row>
    <row r="167" spans="1:17" ht="21" customHeight="1" x14ac:dyDescent="0.35">
      <c r="O167" s="69"/>
      <c r="P167" s="69"/>
      <c r="Q167" s="69"/>
    </row>
    <row r="168" spans="1:17" ht="21" customHeight="1" x14ac:dyDescent="0.35">
      <c r="O168" s="69"/>
      <c r="P168" s="69"/>
      <c r="Q168" s="69"/>
    </row>
    <row r="169" spans="1:17" ht="21" customHeight="1" x14ac:dyDescent="0.35">
      <c r="O169" s="69"/>
      <c r="P169" s="69"/>
      <c r="Q169" s="69"/>
    </row>
    <row r="170" spans="1:17" ht="21" customHeight="1" x14ac:dyDescent="0.35">
      <c r="O170" s="69"/>
      <c r="P170" s="69"/>
      <c r="Q170" s="69"/>
    </row>
    <row r="171" spans="1:17" ht="21" customHeight="1" x14ac:dyDescent="0.35">
      <c r="O171" s="69"/>
      <c r="P171" s="69"/>
      <c r="Q171" s="69"/>
    </row>
    <row r="172" spans="1:17" ht="21" customHeight="1" x14ac:dyDescent="0.35">
      <c r="O172" s="69"/>
      <c r="P172" s="69"/>
      <c r="Q172" s="69"/>
    </row>
    <row r="173" spans="1:17" ht="21" customHeight="1" x14ac:dyDescent="0.35">
      <c r="O173" s="69"/>
      <c r="P173" s="69"/>
      <c r="Q173" s="69"/>
    </row>
    <row r="174" spans="1:17" ht="21" customHeight="1" x14ac:dyDescent="0.35">
      <c r="O174" s="69"/>
      <c r="P174" s="69"/>
      <c r="Q174" s="69"/>
    </row>
    <row r="175" spans="1:17" ht="21" customHeight="1" x14ac:dyDescent="0.35">
      <c r="O175" s="69"/>
      <c r="P175" s="69"/>
      <c r="Q175" s="69"/>
    </row>
    <row r="176" spans="1:17" ht="21" customHeight="1" x14ac:dyDescent="0.35">
      <c r="O176" s="69"/>
      <c r="P176" s="69"/>
      <c r="Q176" s="69"/>
    </row>
    <row r="177" spans="1:22" ht="21" customHeight="1" x14ac:dyDescent="0.35">
      <c r="O177" s="69"/>
      <c r="P177" s="69"/>
      <c r="Q177" s="69"/>
    </row>
    <row r="178" spans="1:22" ht="21" customHeight="1" x14ac:dyDescent="0.35">
      <c r="O178" s="69"/>
      <c r="P178" s="69"/>
      <c r="Q178" s="69"/>
    </row>
    <row r="179" spans="1:22" ht="21" customHeight="1" x14ac:dyDescent="0.35">
      <c r="O179" s="69"/>
      <c r="P179" s="69"/>
      <c r="Q179" s="69"/>
    </row>
    <row r="180" spans="1:22" ht="21" customHeight="1" x14ac:dyDescent="0.35">
      <c r="O180" s="69"/>
      <c r="P180" s="69"/>
      <c r="Q180" s="69"/>
    </row>
    <row r="181" spans="1:22" ht="21" customHeight="1" x14ac:dyDescent="0.35">
      <c r="O181" s="69"/>
      <c r="P181" s="69"/>
      <c r="Q181" s="69"/>
    </row>
    <row r="182" spans="1:22" ht="21" customHeight="1" x14ac:dyDescent="0.35">
      <c r="O182" s="69"/>
      <c r="P182" s="69"/>
      <c r="Q182" s="69"/>
    </row>
    <row r="183" spans="1:22" ht="21" customHeight="1" x14ac:dyDescent="0.35">
      <c r="O183" s="69"/>
      <c r="P183" s="69"/>
      <c r="Q183" s="69"/>
    </row>
    <row r="184" spans="1:22" ht="21" customHeight="1" x14ac:dyDescent="0.35">
      <c r="O184" s="69"/>
      <c r="P184" s="69"/>
      <c r="Q184" s="69"/>
    </row>
    <row r="185" spans="1:22" ht="21" customHeight="1" x14ac:dyDescent="0.45">
      <c r="A185" s="1"/>
      <c r="B185" s="1"/>
      <c r="C185" s="61" t="s">
        <v>94</v>
      </c>
      <c r="D185" s="65"/>
      <c r="E185" s="66">
        <f>'Data for Health Metrics'!G87/1000</f>
        <v>1719.172</v>
      </c>
      <c r="F185" s="66"/>
      <c r="G185" s="66">
        <f>'Data for Health Metrics'!H87/1000</f>
        <v>1573.1703699999998</v>
      </c>
      <c r="H185" s="66"/>
      <c r="I185" s="66">
        <f>'Data for Health Metrics'!I87/1000</f>
        <v>1716.2107896377777</v>
      </c>
      <c r="J185" s="66"/>
      <c r="K185" s="66">
        <f>'Data for Health Metrics'!J87/1000</f>
        <v>1767.6971133269112</v>
      </c>
      <c r="L185" s="66"/>
      <c r="M185" s="66">
        <f>'Data for Health Metrics'!L87/1000</f>
        <v>1502.5425463278743</v>
      </c>
      <c r="N185" s="66"/>
      <c r="O185" s="67">
        <f>'Data for Health Metrics'!M87/1000</f>
        <v>1547.6188227177106</v>
      </c>
      <c r="P185" s="67"/>
      <c r="Q185" s="67">
        <f>'Data for Health Metrics'!N87/1000</f>
        <v>1594.0473873992421</v>
      </c>
      <c r="R185" s="58"/>
      <c r="S185" s="58"/>
      <c r="T185" s="1"/>
      <c r="U185" s="1"/>
      <c r="V185" s="1"/>
    </row>
    <row r="186" spans="1:22" ht="21" customHeight="1" x14ac:dyDescent="0.45">
      <c r="C186" s="61" t="s">
        <v>105</v>
      </c>
      <c r="D186" s="61"/>
      <c r="E186" s="66">
        <f>'Data for Health Metrics'!G88/1000</f>
        <v>287.47199999999998</v>
      </c>
      <c r="F186" s="66"/>
      <c r="G186" s="66">
        <f>'Data for Health Metrics'!H88/1000</f>
        <v>258.19579999999996</v>
      </c>
      <c r="H186" s="66"/>
      <c r="I186" s="66">
        <f>'Data for Health Metrics'!I88/1000</f>
        <v>228.64478</v>
      </c>
      <c r="J186" s="66"/>
      <c r="K186" s="66">
        <f>'Data for Health Metrics'!J88/1000</f>
        <v>199.64478</v>
      </c>
      <c r="L186" s="66"/>
      <c r="M186" s="66">
        <f>'Data for Health Metrics'!L88/1000</f>
        <v>184.64478</v>
      </c>
      <c r="N186" s="66"/>
      <c r="O186" s="67">
        <f>'Data for Health Metrics'!M88/1000</f>
        <v>155.64478</v>
      </c>
      <c r="P186" s="67"/>
      <c r="Q186" s="67">
        <f>'Data for Health Metrics'!N88/1000</f>
        <v>126.64478</v>
      </c>
      <c r="R186" s="54"/>
      <c r="S186" s="54"/>
    </row>
    <row r="187" spans="1:22" ht="21" customHeight="1" x14ac:dyDescent="0.45">
      <c r="C187" s="61" t="s">
        <v>33</v>
      </c>
      <c r="D187" s="61"/>
      <c r="E187" s="64">
        <f>'Data for Health Metrics'!G89</f>
        <v>0.16721538042732198</v>
      </c>
      <c r="F187" s="64"/>
      <c r="G187" s="64">
        <f>'Data for Health Metrics'!H89</f>
        <v>0.16412449975141599</v>
      </c>
      <c r="H187" s="64"/>
      <c r="I187" s="64">
        <f>'Data for Health Metrics'!I89</f>
        <v>0.13322651353815204</v>
      </c>
      <c r="J187" s="64"/>
      <c r="K187" s="64">
        <f>'Data for Health Metrics'!J89</f>
        <v>0.11294060418770309</v>
      </c>
      <c r="L187" s="64"/>
      <c r="M187" s="64">
        <f>'Data for Health Metrics'!L89</f>
        <v>0.1228882206705301</v>
      </c>
      <c r="N187" s="64"/>
      <c r="O187" s="63">
        <f>'Data for Health Metrics'!M89</f>
        <v>0.10057048784575941</v>
      </c>
      <c r="P187" s="63"/>
      <c r="Q187" s="63">
        <f>'Data for Health Metrics'!N89</f>
        <v>7.9448566586609759E-2</v>
      </c>
      <c r="R187" s="54"/>
      <c r="S187" s="54"/>
    </row>
    <row r="188" spans="1:22" ht="21" customHeight="1" x14ac:dyDescent="0.45">
      <c r="C188" s="61"/>
      <c r="D188" s="61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3"/>
      <c r="P188" s="63"/>
      <c r="Q188" s="63"/>
      <c r="R188" s="54"/>
      <c r="S188" s="54"/>
    </row>
    <row r="189" spans="1:22" ht="21" customHeight="1" x14ac:dyDescent="0.45">
      <c r="C189" s="61"/>
      <c r="D189" s="61" t="s">
        <v>126</v>
      </c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3"/>
      <c r="P189" s="63"/>
      <c r="Q189" s="63"/>
      <c r="R189" s="54"/>
      <c r="S189" s="54"/>
    </row>
    <row r="190" spans="1:22" ht="21" customHeight="1" x14ac:dyDescent="0.45">
      <c r="C190" s="61"/>
      <c r="D190" s="61" t="s">
        <v>104</v>
      </c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3"/>
      <c r="P190" s="63"/>
      <c r="Q190" s="63"/>
      <c r="R190" s="54"/>
      <c r="S190" s="54"/>
    </row>
    <row r="191" spans="1:22" ht="21" customHeight="1" x14ac:dyDescent="0.45">
      <c r="C191" s="40"/>
      <c r="D191" s="61" t="s">
        <v>103</v>
      </c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60"/>
    </row>
    <row r="192" spans="1:22" ht="21" customHeight="1" x14ac:dyDescent="0.35"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60"/>
    </row>
    <row r="193" spans="1:35" ht="21" customHeight="1" x14ac:dyDescent="0.35">
      <c r="Q193" s="59"/>
    </row>
    <row r="194" spans="1:35" ht="21" customHeight="1" x14ac:dyDescent="0.35">
      <c r="Q194" s="59"/>
    </row>
    <row r="195" spans="1:35" ht="21" customHeight="1" x14ac:dyDescent="0.35">
      <c r="Q195" s="59"/>
    </row>
    <row r="196" spans="1:35" ht="21" customHeight="1" x14ac:dyDescent="0.35">
      <c r="Q196" s="59"/>
    </row>
    <row r="197" spans="1:35" ht="21" customHeight="1" x14ac:dyDescent="0.35"/>
    <row r="198" spans="1:35" ht="21" customHeight="1" x14ac:dyDescent="0.35"/>
    <row r="199" spans="1:35" ht="21" customHeight="1" x14ac:dyDescent="0.35"/>
    <row r="200" spans="1:35" ht="21" customHeight="1" x14ac:dyDescent="0.35"/>
    <row r="201" spans="1:35" ht="21" customHeight="1" x14ac:dyDescent="0.35"/>
    <row r="202" spans="1:35" ht="21" customHeight="1" x14ac:dyDescent="0.35"/>
    <row r="203" spans="1:35" ht="34" customHeight="1" x14ac:dyDescent="0.75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</row>
    <row r="204" spans="1:35" ht="34" customHeight="1" x14ac:dyDescent="0.65">
      <c r="A204" s="75" t="s">
        <v>102</v>
      </c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</row>
    <row r="205" spans="1:35" s="1" customFormat="1" ht="21" customHeight="1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21" customHeight="1" x14ac:dyDescent="0.35"/>
    <row r="207" spans="1:35" ht="21" customHeight="1" x14ac:dyDescent="0.35"/>
    <row r="208" spans="1:35" ht="21" customHeight="1" x14ac:dyDescent="0.35"/>
    <row r="209" spans="17:17" ht="21" customHeight="1" x14ac:dyDescent="0.35"/>
    <row r="210" spans="17:17" ht="21" customHeight="1" x14ac:dyDescent="0.35"/>
    <row r="211" spans="17:17" ht="21" customHeight="1" x14ac:dyDescent="0.35"/>
    <row r="212" spans="17:17" ht="21" customHeight="1" x14ac:dyDescent="0.35"/>
    <row r="213" spans="17:17" ht="21" customHeight="1" x14ac:dyDescent="0.35"/>
    <row r="214" spans="17:17" ht="21" customHeight="1" x14ac:dyDescent="0.35"/>
    <row r="215" spans="17:17" ht="21" customHeight="1" x14ac:dyDescent="0.35"/>
    <row r="216" spans="17:17" ht="21" customHeight="1" x14ac:dyDescent="0.35"/>
    <row r="217" spans="17:17" ht="21" customHeight="1" x14ac:dyDescent="0.35"/>
    <row r="218" spans="17:17" ht="21" customHeight="1" x14ac:dyDescent="0.35"/>
    <row r="219" spans="17:17" ht="21" customHeight="1" x14ac:dyDescent="0.35"/>
    <row r="220" spans="17:17" ht="21" customHeight="1" x14ac:dyDescent="0.35"/>
    <row r="221" spans="17:17" ht="21" customHeight="1" x14ac:dyDescent="0.35"/>
    <row r="222" spans="17:17" ht="21" customHeight="1" x14ac:dyDescent="0.35">
      <c r="Q222" s="74"/>
    </row>
    <row r="223" spans="17:17" ht="21" customHeight="1" x14ac:dyDescent="0.35">
      <c r="Q223" s="74"/>
    </row>
    <row r="224" spans="17:17" ht="21" customHeight="1" x14ac:dyDescent="0.35">
      <c r="Q224" s="74"/>
    </row>
    <row r="225" spans="1:18" ht="21" customHeight="1" x14ac:dyDescent="0.35">
      <c r="Q225" s="74"/>
    </row>
    <row r="226" spans="1:18" ht="21" customHeight="1" x14ac:dyDescent="0.35">
      <c r="Q226" s="74"/>
    </row>
    <row r="227" spans="1:18" ht="21" customHeight="1" x14ac:dyDescent="0.45">
      <c r="A227" s="79"/>
      <c r="Q227" s="74"/>
    </row>
    <row r="228" spans="1:18" ht="21" customHeight="1" x14ac:dyDescent="0.35">
      <c r="Q228" s="74"/>
    </row>
    <row r="229" spans="1:18" ht="21" customHeight="1" x14ac:dyDescent="0.35"/>
    <row r="230" spans="1:18" ht="21" customHeight="1" x14ac:dyDescent="0.35"/>
    <row r="231" spans="1:18" ht="21" customHeight="1" x14ac:dyDescent="0.35"/>
    <row r="232" spans="1:18" ht="21" customHeight="1" x14ac:dyDescent="0.35"/>
    <row r="233" spans="1:18" ht="21" customHeight="1" x14ac:dyDescent="0.45">
      <c r="B233" s="79"/>
    </row>
    <row r="234" spans="1:18" ht="21" customHeight="1" x14ac:dyDescent="0.35"/>
    <row r="235" spans="1:18" ht="21" customHeight="1" x14ac:dyDescent="0.35"/>
    <row r="236" spans="1:18" ht="21" customHeight="1" x14ac:dyDescent="0.35"/>
    <row r="237" spans="1:18" ht="21" customHeight="1" x14ac:dyDescent="0.35"/>
    <row r="238" spans="1:18" ht="21" customHeight="1" x14ac:dyDescent="0.35"/>
    <row r="239" spans="1:18" ht="21" customHeight="1" x14ac:dyDescent="0.35">
      <c r="O239" s="69"/>
      <c r="P239" s="69"/>
      <c r="Q239" s="69"/>
    </row>
    <row r="240" spans="1:18" ht="21" customHeight="1" x14ac:dyDescent="0.45"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</row>
    <row r="241" spans="1:22" ht="21" customHeight="1" x14ac:dyDescent="0.45">
      <c r="A241" s="2"/>
      <c r="B241" s="77" t="s">
        <v>101</v>
      </c>
      <c r="D241" s="77"/>
      <c r="E241" s="66">
        <f>'Data for Health Metrics'!G99/1000</f>
        <v>316.64400000000001</v>
      </c>
      <c r="F241" s="66"/>
      <c r="G241" s="66">
        <f>'Data for Health Metrics'!H99/1000</f>
        <v>389.98417000000001</v>
      </c>
      <c r="H241" s="66"/>
      <c r="I241" s="66">
        <f>'Data for Health Metrics'!I99/1000</f>
        <v>271.55225000000002</v>
      </c>
      <c r="J241" s="66"/>
      <c r="K241" s="66">
        <f>'Data for Health Metrics'!J99/1000</f>
        <v>279.69881750000002</v>
      </c>
      <c r="L241" s="66"/>
      <c r="M241" s="66">
        <f>'Data for Health Metrics'!L99/1000</f>
        <v>288.08978202500003</v>
      </c>
      <c r="N241" s="66"/>
      <c r="O241" s="66">
        <f>'Data for Health Metrics'!M99/1000</f>
        <v>296.73247548575</v>
      </c>
      <c r="P241" s="66"/>
      <c r="Q241" s="66">
        <f>'Data for Health Metrics'!N99/1000</f>
        <v>305.63444975032252</v>
      </c>
      <c r="R241" s="77"/>
      <c r="S241" s="78"/>
      <c r="T241" s="78"/>
      <c r="U241" s="2"/>
      <c r="V241" s="2"/>
    </row>
    <row r="242" spans="1:22" ht="21" customHeight="1" x14ac:dyDescent="0.45">
      <c r="B242" s="77" t="s">
        <v>100</v>
      </c>
      <c r="D242" s="61"/>
      <c r="E242" s="66">
        <f>'Data for Health Metrics'!G100/1000</f>
        <v>287.11833333333334</v>
      </c>
      <c r="F242" s="66"/>
      <c r="G242" s="66">
        <f>'Data for Health Metrics'!H100/1000</f>
        <v>357.2277233333333</v>
      </c>
      <c r="H242" s="66"/>
      <c r="I242" s="66">
        <f>'Data for Health Metrics'!I100/1000</f>
        <v>326.06013999999993</v>
      </c>
      <c r="J242" s="66"/>
      <c r="K242" s="66">
        <f>'Data for Health Metrics'!J100/1000</f>
        <v>313.74507916666664</v>
      </c>
      <c r="L242" s="66"/>
      <c r="M242" s="66">
        <f>'Data for Health Metrics'!L100/1000</f>
        <v>279.78028317499997</v>
      </c>
      <c r="N242" s="66"/>
      <c r="O242" s="66">
        <f>'Data for Health Metrics'!M100/1000</f>
        <v>288.17369167024998</v>
      </c>
      <c r="P242" s="66"/>
      <c r="Q242" s="66">
        <f>'Data for Health Metrics'!N100/1000</f>
        <v>296.81890242035752</v>
      </c>
      <c r="R242" s="61"/>
      <c r="S242" s="40"/>
      <c r="T242" s="40"/>
    </row>
    <row r="243" spans="1:22" ht="21" customHeight="1" x14ac:dyDescent="0.45"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40"/>
      <c r="T243" s="40"/>
    </row>
    <row r="244" spans="1:22" ht="21" customHeight="1" x14ac:dyDescent="0.45">
      <c r="C244" s="61"/>
      <c r="D244" s="61" t="s">
        <v>127</v>
      </c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40"/>
      <c r="T244" s="40"/>
    </row>
    <row r="245" spans="1:22" ht="21" customHeight="1" x14ac:dyDescent="0.45">
      <c r="C245" s="61"/>
      <c r="D245" s="61" t="s">
        <v>99</v>
      </c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40"/>
      <c r="T245" s="40"/>
    </row>
    <row r="246" spans="1:22" ht="21" customHeight="1" x14ac:dyDescent="0.45">
      <c r="C246" s="61"/>
      <c r="D246" s="61" t="s">
        <v>98</v>
      </c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40"/>
      <c r="T246" s="40"/>
    </row>
    <row r="247" spans="1:22" ht="21" customHeight="1" x14ac:dyDescent="0.35"/>
    <row r="248" spans="1:22" ht="21" customHeight="1" x14ac:dyDescent="0.35"/>
    <row r="249" spans="1:22" ht="21" customHeight="1" x14ac:dyDescent="0.35"/>
    <row r="250" spans="1:22" ht="21" customHeight="1" x14ac:dyDescent="0.35"/>
    <row r="251" spans="1:22" ht="21" customHeight="1" x14ac:dyDescent="0.35"/>
    <row r="252" spans="1:22" ht="21" customHeight="1" x14ac:dyDescent="0.35"/>
    <row r="253" spans="1:22" ht="21" customHeight="1" x14ac:dyDescent="0.35"/>
    <row r="254" spans="1:22" ht="21" customHeight="1" x14ac:dyDescent="0.35"/>
    <row r="255" spans="1:22" ht="34" customHeight="1" x14ac:dyDescent="0.7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</row>
    <row r="256" spans="1:22" ht="34" customHeight="1" x14ac:dyDescent="0.65">
      <c r="A256" s="75" t="s">
        <v>97</v>
      </c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</row>
    <row r="257" spans="1:22" ht="21" customHeight="1" x14ac:dyDescent="0.35">
      <c r="O257" s="74"/>
      <c r="P257" s="74"/>
      <c r="Q257" s="74"/>
    </row>
    <row r="258" spans="1:22" ht="21" customHeight="1" x14ac:dyDescent="0.35">
      <c r="O258" s="74"/>
      <c r="P258" s="74"/>
      <c r="Q258" s="74"/>
    </row>
    <row r="259" spans="1:22" ht="21" customHeight="1" x14ac:dyDescent="0.35">
      <c r="O259" s="74"/>
      <c r="P259" s="74"/>
      <c r="Q259" s="74"/>
    </row>
    <row r="260" spans="1:22" ht="21" customHeight="1" x14ac:dyDescent="0.35">
      <c r="O260" s="74"/>
      <c r="P260" s="74"/>
      <c r="Q260" s="74"/>
    </row>
    <row r="261" spans="1:22" s="2" customFormat="1" ht="21" customHeight="1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 s="74"/>
      <c r="P261" s="74"/>
      <c r="Q261" s="74"/>
      <c r="R261"/>
      <c r="S261"/>
      <c r="T261"/>
      <c r="U261"/>
      <c r="V261"/>
    </row>
    <row r="262" spans="1:22" ht="21" customHeight="1" x14ac:dyDescent="0.35"/>
    <row r="263" spans="1:22" ht="21" customHeight="1" x14ac:dyDescent="0.35">
      <c r="O263" s="69"/>
      <c r="P263" s="69"/>
      <c r="Q263" s="69"/>
    </row>
    <row r="264" spans="1:22" ht="21" customHeight="1" x14ac:dyDescent="0.35">
      <c r="O264" s="69"/>
      <c r="P264" s="69"/>
      <c r="Q264" s="69"/>
    </row>
    <row r="265" spans="1:22" ht="21" customHeight="1" x14ac:dyDescent="0.35">
      <c r="O265" s="69"/>
      <c r="P265" s="69"/>
      <c r="Q265" s="69"/>
    </row>
    <row r="266" spans="1:22" ht="21" customHeight="1" x14ac:dyDescent="0.35">
      <c r="O266" s="69"/>
      <c r="P266" s="69"/>
      <c r="Q266" s="69"/>
    </row>
    <row r="267" spans="1:22" ht="21" customHeight="1" x14ac:dyDescent="0.35">
      <c r="O267" s="69"/>
      <c r="P267" s="69"/>
      <c r="Q267" s="69"/>
    </row>
    <row r="268" spans="1:22" ht="21" customHeight="1" x14ac:dyDescent="0.35">
      <c r="O268" s="69"/>
      <c r="P268" s="69"/>
      <c r="Q268" s="69"/>
    </row>
    <row r="269" spans="1:22" ht="21" customHeight="1" x14ac:dyDescent="0.35">
      <c r="O269" s="69"/>
      <c r="P269" s="69"/>
      <c r="Q269" s="69"/>
    </row>
    <row r="270" spans="1:22" ht="21" customHeight="1" x14ac:dyDescent="0.35">
      <c r="O270" s="69"/>
      <c r="P270" s="69"/>
      <c r="Q270" s="69"/>
    </row>
    <row r="271" spans="1:22" ht="21" customHeight="1" x14ac:dyDescent="0.35">
      <c r="O271" s="69"/>
      <c r="P271" s="69"/>
      <c r="Q271" s="69"/>
    </row>
    <row r="272" spans="1:22" ht="21" customHeight="1" x14ac:dyDescent="0.35">
      <c r="O272" s="69"/>
      <c r="P272" s="69"/>
      <c r="Q272" s="69"/>
    </row>
    <row r="273" spans="1:17" ht="21" customHeight="1" x14ac:dyDescent="0.35">
      <c r="A273" s="72"/>
      <c r="O273" s="69"/>
      <c r="P273" s="69"/>
      <c r="Q273" s="69"/>
    </row>
    <row r="274" spans="1:17" ht="21" customHeight="1" x14ac:dyDescent="0.35">
      <c r="O274" s="69"/>
      <c r="P274" s="69"/>
      <c r="Q274" s="69"/>
    </row>
    <row r="275" spans="1:17" ht="21" customHeight="1" x14ac:dyDescent="0.45">
      <c r="A275" s="71"/>
      <c r="O275" s="69"/>
      <c r="P275" s="69"/>
      <c r="Q275" s="69"/>
    </row>
    <row r="276" spans="1:17" ht="21" customHeight="1" x14ac:dyDescent="0.35">
      <c r="O276" s="69"/>
      <c r="P276" s="69"/>
      <c r="Q276" s="69"/>
    </row>
    <row r="277" spans="1:17" ht="21" customHeight="1" x14ac:dyDescent="0.35">
      <c r="O277" s="69"/>
      <c r="P277" s="69"/>
      <c r="Q277" s="69"/>
    </row>
    <row r="278" spans="1:17" ht="21" customHeight="1" x14ac:dyDescent="0.45">
      <c r="A278" s="70" t="s">
        <v>96</v>
      </c>
      <c r="B278" s="70"/>
      <c r="O278" s="69"/>
      <c r="P278" s="69"/>
      <c r="Q278" s="69"/>
    </row>
    <row r="279" spans="1:17" ht="21" customHeight="1" x14ac:dyDescent="0.45">
      <c r="A279" s="70" t="s">
        <v>95</v>
      </c>
      <c r="B279" s="70"/>
      <c r="O279" s="69"/>
      <c r="P279" s="69"/>
      <c r="Q279" s="69"/>
    </row>
    <row r="280" spans="1:17" ht="21" customHeight="1" x14ac:dyDescent="0.35">
      <c r="O280" s="69"/>
      <c r="P280" s="69"/>
      <c r="Q280" s="69"/>
    </row>
    <row r="281" spans="1:17" ht="21" customHeight="1" x14ac:dyDescent="0.35">
      <c r="O281" s="69"/>
      <c r="P281" s="69"/>
      <c r="Q281" s="69"/>
    </row>
    <row r="282" spans="1:17" ht="21" customHeight="1" x14ac:dyDescent="0.35">
      <c r="O282" s="69"/>
      <c r="P282" s="69"/>
      <c r="Q282" s="69"/>
    </row>
    <row r="283" spans="1:17" ht="21" customHeight="1" x14ac:dyDescent="0.35">
      <c r="O283" s="69"/>
      <c r="P283" s="69"/>
      <c r="Q283" s="69"/>
    </row>
    <row r="284" spans="1:17" ht="21" customHeight="1" x14ac:dyDescent="0.35">
      <c r="O284" s="69"/>
      <c r="P284" s="69"/>
      <c r="Q284" s="69"/>
    </row>
    <row r="285" spans="1:17" ht="21" customHeight="1" x14ac:dyDescent="0.35">
      <c r="O285" s="69"/>
      <c r="P285" s="69"/>
      <c r="Q285" s="69"/>
    </row>
    <row r="286" spans="1:17" ht="21" customHeight="1" x14ac:dyDescent="0.35">
      <c r="O286" s="69"/>
      <c r="P286" s="69"/>
      <c r="Q286" s="69"/>
    </row>
    <row r="287" spans="1:17" ht="21" customHeight="1" x14ac:dyDescent="0.35">
      <c r="O287" s="69"/>
      <c r="P287" s="69"/>
      <c r="Q287" s="69"/>
    </row>
    <row r="288" spans="1:17" ht="21" customHeight="1" x14ac:dyDescent="0.35">
      <c r="O288" s="69"/>
      <c r="P288" s="69"/>
      <c r="Q288" s="69"/>
    </row>
    <row r="289" spans="1:22" ht="21" customHeight="1" x14ac:dyDescent="0.35">
      <c r="O289" s="69"/>
      <c r="P289" s="69"/>
      <c r="Q289" s="69"/>
    </row>
    <row r="290" spans="1:22" ht="21" customHeight="1" x14ac:dyDescent="0.35">
      <c r="O290" s="69"/>
      <c r="P290" s="69"/>
      <c r="Q290" s="69"/>
    </row>
    <row r="291" spans="1:22" ht="21" customHeight="1" x14ac:dyDescent="0.45">
      <c r="A291" s="1"/>
      <c r="B291" s="61" t="s">
        <v>94</v>
      </c>
      <c r="D291" s="65"/>
      <c r="E291" s="66">
        <f>'Data for Health Metrics'!G94/1000</f>
        <v>1719.172</v>
      </c>
      <c r="F291" s="66"/>
      <c r="G291" s="66">
        <f>'Data for Health Metrics'!H94/1000</f>
        <v>1573.1703699999998</v>
      </c>
      <c r="H291" s="66"/>
      <c r="I291" s="66">
        <f>'Data for Health Metrics'!I94/1000</f>
        <v>1716.2107896377777</v>
      </c>
      <c r="J291" s="66"/>
      <c r="K291" s="66">
        <f>'Data for Health Metrics'!J94/1000</f>
        <v>1767.6971133269112</v>
      </c>
      <c r="L291" s="66"/>
      <c r="M291" s="66">
        <f>'Data for Health Metrics'!L94/1000</f>
        <v>1502.5425463278743</v>
      </c>
      <c r="N291" s="66"/>
      <c r="O291" s="66">
        <f>'Data for Health Metrics'!M94/1000</f>
        <v>1547.6188227177106</v>
      </c>
      <c r="P291" s="67"/>
      <c r="Q291" s="66">
        <f>'Data for Health Metrics'!N94/1000</f>
        <v>1594.0473873992421</v>
      </c>
      <c r="R291" s="65"/>
      <c r="S291" s="68"/>
      <c r="T291" s="40"/>
      <c r="U291" s="1"/>
      <c r="V291" s="1"/>
    </row>
    <row r="292" spans="1:22" ht="21" customHeight="1" x14ac:dyDescent="0.45">
      <c r="B292" s="61" t="s">
        <v>93</v>
      </c>
      <c r="D292" s="61"/>
      <c r="E292" s="66">
        <f>'Data for Health Metrics'!H93/1000</f>
        <v>1581.8559499999997</v>
      </c>
      <c r="F292" s="66"/>
      <c r="G292" s="66">
        <f>'Data for Health Metrics'!I93/1000</f>
        <v>1670.330127306667</v>
      </c>
      <c r="H292" s="66"/>
      <c r="I292" s="66">
        <f>'Data for Health Metrics'!J93/1000</f>
        <v>1971.5004417896828</v>
      </c>
      <c r="J292" s="66"/>
      <c r="K292" s="66">
        <f>'Data for Health Metrics'!L93/1000</f>
        <v>1914.5011607523218</v>
      </c>
      <c r="L292" s="66"/>
      <c r="M292" s="66">
        <f>'Data for Health Metrics'!M93/1000</f>
        <v>2022.5011131248798</v>
      </c>
      <c r="N292" s="66"/>
      <c r="O292" s="66">
        <f>'Data for Health Metrics'!N93/1000</f>
        <v>1988.0010721874769</v>
      </c>
      <c r="P292" s="67"/>
      <c r="Q292" s="66" t="e">
        <f>'Data for Health Metrics'!#REF!/1000</f>
        <v>#REF!</v>
      </c>
      <c r="R292" s="65"/>
      <c r="S292" s="40"/>
      <c r="T292" s="40"/>
    </row>
    <row r="293" spans="1:22" ht="21" customHeight="1" x14ac:dyDescent="0.45">
      <c r="B293" s="61" t="s">
        <v>33</v>
      </c>
      <c r="D293" s="61"/>
      <c r="E293" s="64">
        <f>'Data for Health Metrics'!G95</f>
        <v>1.0868069244863923</v>
      </c>
      <c r="F293" s="64"/>
      <c r="G293" s="64">
        <f>'Data for Health Metrics'!H95</f>
        <v>0.94183200331581585</v>
      </c>
      <c r="H293" s="64"/>
      <c r="I293" s="64">
        <f>'Data for Health Metrics'!I95</f>
        <v>0.87050996959444815</v>
      </c>
      <c r="J293" s="64"/>
      <c r="K293" s="64">
        <f>'Data for Health Metrics'!J95</f>
        <v>0.92331994859291566</v>
      </c>
      <c r="L293" s="64"/>
      <c r="M293" s="64">
        <f>'Data for Health Metrics'!L95</f>
        <v>0.74291308745257512</v>
      </c>
      <c r="N293" s="64"/>
      <c r="O293" s="63">
        <f>'Data for Health Metrics'!M95</f>
        <v>0.77847987326023116</v>
      </c>
      <c r="P293" s="63"/>
      <c r="Q293" s="63">
        <f>'Data for Health Metrics'!N95</f>
        <v>0.77847987326023116</v>
      </c>
      <c r="R293" s="61"/>
      <c r="S293" s="40"/>
      <c r="T293" s="40"/>
    </row>
    <row r="294" spans="1:22" ht="21" customHeight="1" x14ac:dyDescent="0.45">
      <c r="B294" s="40"/>
      <c r="C294" s="61"/>
      <c r="D294" s="61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3"/>
      <c r="P294" s="63"/>
      <c r="Q294" s="63"/>
      <c r="R294" s="61"/>
      <c r="S294" s="40"/>
      <c r="T294" s="40"/>
    </row>
    <row r="295" spans="1:22" ht="21" customHeight="1" x14ac:dyDescent="0.45">
      <c r="B295" s="40"/>
      <c r="C295" s="61"/>
      <c r="D295" s="61" t="s">
        <v>128</v>
      </c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3"/>
      <c r="P295" s="63"/>
      <c r="Q295" s="63"/>
      <c r="R295" s="61"/>
      <c r="S295" s="40"/>
      <c r="T295" s="40"/>
    </row>
    <row r="296" spans="1:22" ht="21" customHeight="1" x14ac:dyDescent="0.45">
      <c r="B296" s="40"/>
      <c r="C296" s="61"/>
      <c r="D296" s="61" t="s">
        <v>92</v>
      </c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3"/>
      <c r="P296" s="63"/>
      <c r="Q296" s="63"/>
      <c r="R296" s="61"/>
      <c r="S296" s="40"/>
      <c r="T296" s="40"/>
    </row>
    <row r="297" spans="1:22" ht="21" customHeight="1" x14ac:dyDescent="0.45">
      <c r="B297" s="40"/>
      <c r="C297" s="61"/>
      <c r="D297" s="61" t="s">
        <v>91</v>
      </c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3"/>
      <c r="P297" s="63"/>
      <c r="Q297" s="63"/>
      <c r="R297" s="61"/>
      <c r="S297" s="40"/>
      <c r="T297" s="40"/>
    </row>
    <row r="298" spans="1:22" ht="21" customHeight="1" x14ac:dyDescent="0.45">
      <c r="B298" s="40"/>
      <c r="C298" s="61"/>
      <c r="D298" s="61" t="s">
        <v>129</v>
      </c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2"/>
      <c r="R298" s="61"/>
      <c r="S298" s="40"/>
      <c r="T298" s="40"/>
    </row>
    <row r="299" spans="1:22" ht="21" customHeight="1" x14ac:dyDescent="0.45">
      <c r="B299" s="40"/>
      <c r="C299" s="40"/>
      <c r="D299" s="61" t="s">
        <v>90</v>
      </c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60"/>
      <c r="R299" s="40"/>
      <c r="S299" s="40"/>
      <c r="T299" s="40"/>
    </row>
    <row r="300" spans="1:22" ht="21" customHeight="1" x14ac:dyDescent="0.35">
      <c r="Q300" s="59"/>
    </row>
    <row r="301" spans="1:22" ht="21" customHeight="1" x14ac:dyDescent="0.35">
      <c r="Q301" s="59"/>
    </row>
    <row r="302" spans="1:22" ht="21" customHeight="1" x14ac:dyDescent="0.35">
      <c r="Q302" s="59"/>
    </row>
    <row r="303" spans="1:22" ht="21" customHeight="1" x14ac:dyDescent="0.35">
      <c r="Q303" s="59"/>
    </row>
    <row r="304" spans="1:22" ht="21" customHeight="1" x14ac:dyDescent="0.35"/>
    <row r="305" spans="25:35" ht="21" customHeight="1" x14ac:dyDescent="0.35"/>
    <row r="306" spans="25:35" ht="20.149999999999999" customHeight="1" x14ac:dyDescent="0.35"/>
    <row r="307" spans="25:35" ht="20.149999999999999" customHeight="1" x14ac:dyDescent="0.35"/>
    <row r="308" spans="25:35" ht="20.149999999999999" customHeight="1" x14ac:dyDescent="0.35"/>
    <row r="309" spans="25:35" ht="20.149999999999999" customHeight="1" x14ac:dyDescent="0.35"/>
    <row r="310" spans="25:35" ht="20.149999999999999" customHeight="1" x14ac:dyDescent="0.35"/>
    <row r="311" spans="25:35" s="1" customFormat="1" ht="20.149999999999999" customHeight="1" x14ac:dyDescent="0.35"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25:35" ht="20.149999999999999" customHeight="1" x14ac:dyDescent="0.35"/>
    <row r="313" spans="25:35" ht="20.149999999999999" customHeight="1" x14ac:dyDescent="0.35"/>
    <row r="314" spans="25:35" ht="20.149999999999999" customHeight="1" x14ac:dyDescent="0.35"/>
    <row r="315" spans="25:35" ht="20.149999999999999" customHeight="1" x14ac:dyDescent="0.35"/>
    <row r="316" spans="25:35" ht="20.149999999999999" customHeight="1" x14ac:dyDescent="0.35"/>
    <row r="317" spans="25:35" ht="20.149999999999999" customHeight="1" x14ac:dyDescent="0.35"/>
    <row r="318" spans="25:35" ht="20.149999999999999" customHeight="1" x14ac:dyDescent="0.35"/>
    <row r="319" spans="25:35" ht="20.149999999999999" customHeight="1" x14ac:dyDescent="0.35"/>
    <row r="320" spans="25:35" ht="20.149999999999999" customHeight="1" x14ac:dyDescent="0.35"/>
    <row r="321" ht="20.149999999999999" customHeight="1" x14ac:dyDescent="0.35"/>
    <row r="322" ht="20.149999999999999" customHeight="1" x14ac:dyDescent="0.35"/>
    <row r="323" ht="20.149999999999999" customHeight="1" x14ac:dyDescent="0.35"/>
    <row r="324" ht="20.149999999999999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4.5" customHeight="1" x14ac:dyDescent="0.35"/>
    <row r="377" ht="14.5" customHeight="1" x14ac:dyDescent="0.35"/>
    <row r="378" ht="14.5" customHeight="1" x14ac:dyDescent="0.35"/>
    <row r="405" spans="2:18" ht="33.5" x14ac:dyDescent="0.75"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</row>
    <row r="406" spans="2:18" ht="28.5" x14ac:dyDescent="0.65"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</row>
    <row r="426" spans="17:17" ht="15" customHeight="1" x14ac:dyDescent="0.35">
      <c r="Q426" s="55"/>
    </row>
    <row r="427" spans="17:17" ht="15" customHeight="1" x14ac:dyDescent="0.35">
      <c r="Q427" s="55"/>
    </row>
    <row r="428" spans="17:17" ht="15" customHeight="1" x14ac:dyDescent="0.35">
      <c r="Q428" s="55"/>
    </row>
    <row r="429" spans="17:17" ht="15" customHeight="1" x14ac:dyDescent="0.35">
      <c r="Q429" s="55"/>
    </row>
    <row r="430" spans="17:17" ht="15" customHeight="1" x14ac:dyDescent="0.35">
      <c r="Q430" s="55"/>
    </row>
    <row r="431" spans="17:17" ht="15" customHeight="1" x14ac:dyDescent="0.35">
      <c r="Q431" s="55"/>
    </row>
    <row r="432" spans="17:17" ht="15" customHeight="1" x14ac:dyDescent="0.35">
      <c r="Q432" s="55"/>
    </row>
    <row r="433" spans="17:17" ht="14.5" customHeight="1" x14ac:dyDescent="0.35">
      <c r="Q433" s="55"/>
    </row>
    <row r="434" spans="17:17" ht="14.5" customHeight="1" x14ac:dyDescent="0.35">
      <c r="Q434" s="55"/>
    </row>
    <row r="435" spans="17:17" ht="14.5" customHeight="1" x14ac:dyDescent="0.35">
      <c r="Q435" s="55"/>
    </row>
    <row r="436" spans="17:17" x14ac:dyDescent="0.35">
      <c r="Q436" s="55"/>
    </row>
    <row r="437" spans="17:17" x14ac:dyDescent="0.35">
      <c r="Q437" s="55"/>
    </row>
    <row r="438" spans="17:17" x14ac:dyDescent="0.35">
      <c r="Q438" s="55"/>
    </row>
    <row r="439" spans="17:17" x14ac:dyDescent="0.35">
      <c r="Q439" s="55"/>
    </row>
    <row r="440" spans="17:17" x14ac:dyDescent="0.35">
      <c r="Q440" s="55"/>
    </row>
    <row r="441" spans="17:17" x14ac:dyDescent="0.35">
      <c r="Q441" s="55"/>
    </row>
  </sheetData>
  <mergeCells count="18">
    <mergeCell ref="A1:T1"/>
    <mergeCell ref="A20:B20"/>
    <mergeCell ref="A48:T48"/>
    <mergeCell ref="A49:T49"/>
    <mergeCell ref="A61:B61"/>
    <mergeCell ref="A97:T97"/>
    <mergeCell ref="A98:T98"/>
    <mergeCell ref="A114:B114"/>
    <mergeCell ref="A149:T149"/>
    <mergeCell ref="A150:T150"/>
    <mergeCell ref="A161:B161"/>
    <mergeCell ref="A203:T203"/>
    <mergeCell ref="A204:T204"/>
    <mergeCell ref="A255:T255"/>
    <mergeCell ref="A256:T256"/>
    <mergeCell ref="A278:B278"/>
    <mergeCell ref="A279:B279"/>
    <mergeCell ref="Q426:Q441"/>
  </mergeCells>
  <pageMargins left="0.74803149606299213" right="0.74803149606299213" top="0.98425196850393704" bottom="0.98425196850393704" header="0.51181102362204722" footer="0.51181102362204722"/>
  <pageSetup paperSize="9" scale="3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for Health Metrics</vt:lpstr>
      <vt:lpstr>Health Metrics</vt:lpstr>
      <vt:lpstr>'Health Metrics'!Print_Area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Foster</dc:creator>
  <cp:lastModifiedBy>David Foster</cp:lastModifiedBy>
  <dcterms:created xsi:type="dcterms:W3CDTF">2020-03-31T12:34:25Z</dcterms:created>
  <dcterms:modified xsi:type="dcterms:W3CDTF">2020-03-31T12:44:38Z</dcterms:modified>
</cp:coreProperties>
</file>