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no-my.sharepoint.com/personal/danieltu_nih_no/Documents/NIH/Study 1 - Human Repeated Muscle Atrophy (RMA)/Data (RMA)/"/>
    </mc:Choice>
  </mc:AlternateContent>
  <xr:revisionPtr revIDLastSave="1062" documentId="13_ncr:1_{A24402D1-2520-F940-B417-A60E64684A67}" xr6:coauthVersionLast="47" xr6:coauthVersionMax="47" xr10:uidLastSave="{B6D614EE-B7D1-A14C-8C81-8E4EA0133BBE}"/>
  <bookViews>
    <workbookView xWindow="-4700" yWindow="-23500" windowWidth="38400" windowHeight="23500" activeTab="1" xr2:uid="{703DCD41-FEB8-9E4E-AE1D-4C15405AC463}"/>
  </bookViews>
  <sheets>
    <sheet name="MVC only (R format)" sheetId="26" r:id="rId1"/>
    <sheet name="MVC only" sheetId="19" r:id="rId2"/>
    <sheet name="MVC_EMGmax" sheetId="24" r:id="rId3"/>
    <sheet name="MVC_EMGmean" sheetId="25" r:id="rId4"/>
    <sheet name="MVC_ALL (relative change)" sheetId="2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9" l="1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B34" i="19"/>
  <c r="C34" i="19"/>
  <c r="D34" i="19"/>
  <c r="B42" i="19"/>
  <c r="C42" i="19"/>
  <c r="D42" i="19"/>
  <c r="P43" i="25"/>
  <c r="R43" i="25"/>
  <c r="W8" i="23"/>
  <c r="X8" i="23"/>
  <c r="V8" i="23"/>
  <c r="W7" i="23"/>
  <c r="X7" i="23"/>
  <c r="V7" i="23"/>
  <c r="X67" i="24"/>
  <c r="Y67" i="24"/>
  <c r="Z67" i="24"/>
  <c r="AA67" i="24"/>
  <c r="AB67" i="24"/>
  <c r="AC67" i="24"/>
  <c r="AD67" i="24"/>
  <c r="AE67" i="24"/>
  <c r="AF67" i="24"/>
  <c r="AG67" i="24"/>
  <c r="AH67" i="24"/>
  <c r="AI67" i="24"/>
  <c r="AJ67" i="24"/>
  <c r="AK67" i="24"/>
  <c r="AL67" i="24"/>
  <c r="BN44" i="24"/>
  <c r="BO44" i="24"/>
  <c r="BP44" i="24" s="1"/>
  <c r="BQ44" i="24"/>
  <c r="BS44" i="24" s="1"/>
  <c r="BY44" i="24"/>
  <c r="BZ44" i="24"/>
  <c r="CA44" i="24"/>
  <c r="CB44" i="24"/>
  <c r="CD44" i="24"/>
  <c r="CE44" i="24"/>
  <c r="CJ44" i="24"/>
  <c r="CK44" i="24"/>
  <c r="CL44" i="24"/>
  <c r="CM44" i="24"/>
  <c r="CO44" i="24"/>
  <c r="CP44" i="24"/>
  <c r="CV44" i="24"/>
  <c r="CX44" i="24" s="1"/>
  <c r="CW44" i="24"/>
  <c r="CY44" i="24"/>
  <c r="CZ20" i="24" s="1"/>
  <c r="E67" i="25"/>
  <c r="F67" i="25"/>
  <c r="G67" i="25"/>
  <c r="H67" i="25"/>
  <c r="I67" i="25"/>
  <c r="J67" i="25"/>
  <c r="K67" i="25"/>
  <c r="L67" i="25"/>
  <c r="M67" i="25"/>
  <c r="N67" i="25"/>
  <c r="O67" i="25"/>
  <c r="P67" i="25"/>
  <c r="Q67" i="25"/>
  <c r="R67" i="25"/>
  <c r="S67" i="25"/>
  <c r="U67" i="25"/>
  <c r="V67" i="25"/>
  <c r="W67" i="25"/>
  <c r="X67" i="25"/>
  <c r="Y67" i="25"/>
  <c r="Z67" i="25"/>
  <c r="AA67" i="25"/>
  <c r="AB67" i="25"/>
  <c r="AC67" i="25"/>
  <c r="AD67" i="25"/>
  <c r="AE67" i="25"/>
  <c r="AF67" i="25"/>
  <c r="AG67" i="25"/>
  <c r="AH67" i="25"/>
  <c r="AI67" i="25"/>
  <c r="AJ67" i="25"/>
  <c r="AK67" i="25"/>
  <c r="AL67" i="25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BH20" i="19"/>
  <c r="BI20" i="19"/>
  <c r="BJ20" i="19" s="1"/>
  <c r="BK20" i="19"/>
  <c r="BL20" i="19" s="1"/>
  <c r="CM20" i="19"/>
  <c r="CN20" i="19"/>
  <c r="CO20" i="19"/>
  <c r="CP20" i="19"/>
  <c r="CQ20" i="19"/>
  <c r="CR20" i="19"/>
  <c r="DJ20" i="19"/>
  <c r="DK20" i="19"/>
  <c r="DL20" i="19"/>
  <c r="DM20" i="19"/>
  <c r="DN20" i="19"/>
  <c r="DO20" i="19"/>
  <c r="DP20" i="19"/>
  <c r="DY20" i="24"/>
  <c r="DX20" i="24"/>
  <c r="DV20" i="24"/>
  <c r="DW20" i="24" s="1"/>
  <c r="DU20" i="24"/>
  <c r="DO20" i="24"/>
  <c r="DN20" i="24"/>
  <c r="DM20" i="24"/>
  <c r="DL20" i="24"/>
  <c r="DK20" i="24"/>
  <c r="DJ20" i="24"/>
  <c r="DI20" i="24"/>
  <c r="CY20" i="24"/>
  <c r="CX20" i="24"/>
  <c r="CW20" i="24"/>
  <c r="CV20" i="24"/>
  <c r="CN20" i="24"/>
  <c r="CP20" i="24" s="1"/>
  <c r="J67" i="24" s="1"/>
  <c r="CM20" i="24"/>
  <c r="CK20" i="24"/>
  <c r="CL20" i="24" s="1"/>
  <c r="CJ20" i="24"/>
  <c r="CB20" i="24"/>
  <c r="BZ20" i="24"/>
  <c r="CA20" i="24" s="1"/>
  <c r="BY20" i="24"/>
  <c r="BQ20" i="24"/>
  <c r="BO20" i="24"/>
  <c r="BP20" i="24" s="1"/>
  <c r="BN20" i="24"/>
  <c r="L67" i="24"/>
  <c r="O67" i="24"/>
  <c r="DU44" i="24"/>
  <c r="DV44" i="24"/>
  <c r="DW44" i="24" s="1"/>
  <c r="DX44" i="24"/>
  <c r="EB44" i="24" s="1"/>
  <c r="CJ44" i="25"/>
  <c r="CK44" i="25"/>
  <c r="CL44" i="25" s="1"/>
  <c r="CM44" i="25"/>
  <c r="CO44" i="25" s="1"/>
  <c r="DU44" i="25"/>
  <c r="DV44" i="25"/>
  <c r="DW44" i="25"/>
  <c r="DX44" i="25"/>
  <c r="DZ44" i="25" s="1"/>
  <c r="DU20" i="25"/>
  <c r="DV20" i="25"/>
  <c r="DW20" i="25" s="1"/>
  <c r="DX20" i="25"/>
  <c r="DI20" i="25"/>
  <c r="DJ20" i="25"/>
  <c r="DK20" i="25" s="1"/>
  <c r="DL20" i="25"/>
  <c r="DM20" i="25" s="1"/>
  <c r="DI44" i="25"/>
  <c r="DJ44" i="25"/>
  <c r="DK44" i="25" s="1"/>
  <c r="DL44" i="25"/>
  <c r="DP44" i="25" s="1"/>
  <c r="CV44" i="25"/>
  <c r="CW44" i="25"/>
  <c r="CX44" i="25" s="1"/>
  <c r="CY44" i="25"/>
  <c r="DA44" i="25" s="1"/>
  <c r="DB44" i="25"/>
  <c r="DC44" i="25"/>
  <c r="CV20" i="25"/>
  <c r="CW20" i="25"/>
  <c r="CX20" i="25" s="1"/>
  <c r="CY20" i="25"/>
  <c r="CJ20" i="25"/>
  <c r="CL20" i="25" s="1"/>
  <c r="CK20" i="25"/>
  <c r="CM20" i="25"/>
  <c r="CN20" i="25" s="1"/>
  <c r="BY44" i="25"/>
  <c r="BZ44" i="25"/>
  <c r="CA44" i="25" s="1"/>
  <c r="CB44" i="25"/>
  <c r="CD44" i="25" s="1"/>
  <c r="CE44" i="25"/>
  <c r="BY20" i="25"/>
  <c r="BZ20" i="25"/>
  <c r="CA20" i="25" s="1"/>
  <c r="CB20" i="25"/>
  <c r="BN44" i="25"/>
  <c r="BO44" i="25"/>
  <c r="BP44" i="25" s="1"/>
  <c r="BQ44" i="25"/>
  <c r="BS44" i="25" s="1"/>
  <c r="BN20" i="25"/>
  <c r="BO20" i="25"/>
  <c r="BP20" i="25" s="1"/>
  <c r="BQ20" i="25"/>
  <c r="BR20" i="19"/>
  <c r="BS20" i="19"/>
  <c r="BT20" i="19" s="1"/>
  <c r="BU20" i="19"/>
  <c r="BV20" i="19"/>
  <c r="BW20" i="19"/>
  <c r="CY20" i="19"/>
  <c r="CZ20" i="19"/>
  <c r="DA20" i="19" s="1"/>
  <c r="DB20" i="19"/>
  <c r="DC20" i="19"/>
  <c r="DD20" i="19"/>
  <c r="DE20" i="19"/>
  <c r="CB20" i="19"/>
  <c r="CC20" i="19"/>
  <c r="CD20" i="19" s="1"/>
  <c r="CE20" i="19"/>
  <c r="CF20" i="19" s="1"/>
  <c r="CV19" i="24"/>
  <c r="CW19" i="24"/>
  <c r="CX19" i="24" s="1"/>
  <c r="CY19" i="24"/>
  <c r="CZ19" i="24" s="1"/>
  <c r="BT44" i="24" l="1"/>
  <c r="BR20" i="24"/>
  <c r="BS20" i="24" s="1"/>
  <c r="E67" i="24" s="1"/>
  <c r="CC20" i="24"/>
  <c r="EB20" i="24"/>
  <c r="S67" i="24" s="1"/>
  <c r="DB20" i="24"/>
  <c r="N67" i="24" s="1"/>
  <c r="DA20" i="24"/>
  <c r="K67" i="24" s="1"/>
  <c r="DC44" i="24"/>
  <c r="DB44" i="24"/>
  <c r="DA44" i="24"/>
  <c r="CS20" i="19"/>
  <c r="BM20" i="19"/>
  <c r="CG20" i="19"/>
  <c r="DP20" i="24"/>
  <c r="R67" i="24" s="1"/>
  <c r="CD20" i="24"/>
  <c r="F67" i="24" s="1"/>
  <c r="CE20" i="24"/>
  <c r="I67" i="24" s="1"/>
  <c r="DC20" i="24"/>
  <c r="Q67" i="24" s="1"/>
  <c r="DZ20" i="24"/>
  <c r="M67" i="24" s="1"/>
  <c r="EA20" i="24"/>
  <c r="P67" i="24" s="1"/>
  <c r="CO20" i="24"/>
  <c r="G67" i="24" s="1"/>
  <c r="EA44" i="24"/>
  <c r="DZ44" i="24"/>
  <c r="CP44" i="25"/>
  <c r="EB44" i="25"/>
  <c r="EA44" i="25"/>
  <c r="DY20" i="25"/>
  <c r="DZ20" i="25"/>
  <c r="EA20" i="25"/>
  <c r="EB20" i="25"/>
  <c r="DN20" i="25"/>
  <c r="DO20" i="25"/>
  <c r="DP20" i="25"/>
  <c r="DO44" i="25"/>
  <c r="DN44" i="25"/>
  <c r="CZ20" i="25"/>
  <c r="DA20" i="25" s="1"/>
  <c r="DB20" i="25"/>
  <c r="DC20" i="25"/>
  <c r="CO20" i="25"/>
  <c r="CP20" i="25"/>
  <c r="CC20" i="25"/>
  <c r="CD20" i="25"/>
  <c r="CE20" i="25"/>
  <c r="BT44" i="25"/>
  <c r="BR20" i="25"/>
  <c r="BS20" i="25"/>
  <c r="BT20" i="25"/>
  <c r="DA19" i="24"/>
  <c r="DB19" i="24"/>
  <c r="DC19" i="24"/>
  <c r="BT20" i="24" l="1"/>
  <c r="H67" i="24" s="1"/>
  <c r="F55" i="19" l="1"/>
  <c r="G55" i="19"/>
  <c r="H55" i="19"/>
  <c r="I55" i="19"/>
  <c r="I68" i="19" s="1"/>
  <c r="J55" i="19"/>
  <c r="J70" i="19" s="1"/>
  <c r="K55" i="19"/>
  <c r="L55" i="19"/>
  <c r="M55" i="19"/>
  <c r="M70" i="19" s="1"/>
  <c r="N55" i="19"/>
  <c r="O55" i="19"/>
  <c r="P55" i="19"/>
  <c r="Q55" i="19"/>
  <c r="Q69" i="19" s="1"/>
  <c r="R55" i="19"/>
  <c r="S55" i="19"/>
  <c r="F56" i="19"/>
  <c r="G56" i="19"/>
  <c r="G69" i="19" s="1"/>
  <c r="H56" i="19"/>
  <c r="I56" i="19"/>
  <c r="J56" i="19"/>
  <c r="K56" i="19"/>
  <c r="K70" i="19" s="1"/>
  <c r="L56" i="19"/>
  <c r="L70" i="19" s="1"/>
  <c r="M56" i="19"/>
  <c r="N56" i="19"/>
  <c r="N69" i="19" s="1"/>
  <c r="O56" i="19"/>
  <c r="O69" i="19" s="1"/>
  <c r="P56" i="19"/>
  <c r="Q56" i="19"/>
  <c r="R56" i="19"/>
  <c r="S56" i="19"/>
  <c r="H69" i="19"/>
  <c r="I69" i="19"/>
  <c r="P69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S70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5" i="19"/>
  <c r="E56" i="19"/>
  <c r="E58" i="19"/>
  <c r="E59" i="19"/>
  <c r="E60" i="19"/>
  <c r="E63" i="19"/>
  <c r="E64" i="19"/>
  <c r="E67" i="19"/>
  <c r="E54" i="19"/>
  <c r="B54" i="19"/>
  <c r="C54" i="19"/>
  <c r="D54" i="19"/>
  <c r="D55" i="19"/>
  <c r="D56" i="19"/>
  <c r="D57" i="19"/>
  <c r="D58" i="19"/>
  <c r="D59" i="19"/>
  <c r="D70" i="19" s="1"/>
  <c r="D60" i="19"/>
  <c r="D63" i="19"/>
  <c r="D64" i="19"/>
  <c r="D65" i="19"/>
  <c r="D66" i="19"/>
  <c r="D67" i="19"/>
  <c r="C55" i="19"/>
  <c r="C56" i="19"/>
  <c r="C57" i="19"/>
  <c r="C58" i="19"/>
  <c r="C68" i="19" s="1"/>
  <c r="C59" i="19"/>
  <c r="C60" i="19"/>
  <c r="C69" i="19" s="1"/>
  <c r="C63" i="19"/>
  <c r="C64" i="19"/>
  <c r="C65" i="19"/>
  <c r="C66" i="19"/>
  <c r="C67" i="19"/>
  <c r="C70" i="19"/>
  <c r="B55" i="19"/>
  <c r="B56" i="19"/>
  <c r="B57" i="19"/>
  <c r="B58" i="19"/>
  <c r="B59" i="19"/>
  <c r="B60" i="19"/>
  <c r="B70" i="19"/>
  <c r="B63" i="19"/>
  <c r="B64" i="19"/>
  <c r="B65" i="19"/>
  <c r="B66" i="19"/>
  <c r="B67" i="19"/>
  <c r="BB8" i="19"/>
  <c r="AJ70" i="19"/>
  <c r="AI68" i="19"/>
  <c r="AB70" i="19"/>
  <c r="AA70" i="19"/>
  <c r="R70" i="19"/>
  <c r="AL70" i="19"/>
  <c r="AK70" i="19"/>
  <c r="AI70" i="19"/>
  <c r="AH69" i="19"/>
  <c r="AG69" i="19"/>
  <c r="AF69" i="19"/>
  <c r="AE69" i="19"/>
  <c r="AD70" i="19"/>
  <c r="AC70" i="19"/>
  <c r="Z69" i="19"/>
  <c r="Y69" i="19"/>
  <c r="X69" i="19"/>
  <c r="W69" i="19"/>
  <c r="V70" i="19"/>
  <c r="U70" i="19"/>
  <c r="F69" i="19"/>
  <c r="E70" i="19"/>
  <c r="AL64" i="25"/>
  <c r="AK64" i="25"/>
  <c r="AJ64" i="25"/>
  <c r="AI64" i="25"/>
  <c r="AH64" i="25"/>
  <c r="AG64" i="25"/>
  <c r="AF64" i="25"/>
  <c r="AE64" i="25"/>
  <c r="AD64" i="25"/>
  <c r="AL65" i="25"/>
  <c r="AK65" i="25"/>
  <c r="AJ65" i="25"/>
  <c r="AI65" i="25"/>
  <c r="AH65" i="25"/>
  <c r="AG65" i="25"/>
  <c r="AF65" i="25"/>
  <c r="AE65" i="25"/>
  <c r="AD65" i="25"/>
  <c r="AC64" i="25"/>
  <c r="AB64" i="25"/>
  <c r="AA64" i="25"/>
  <c r="Z64" i="25"/>
  <c r="Y64" i="25"/>
  <c r="X64" i="25"/>
  <c r="S65" i="25"/>
  <c r="R65" i="25"/>
  <c r="Q65" i="25"/>
  <c r="P65" i="25"/>
  <c r="O65" i="25"/>
  <c r="N65" i="25"/>
  <c r="M65" i="25"/>
  <c r="L65" i="25"/>
  <c r="K65" i="25"/>
  <c r="S64" i="25"/>
  <c r="R64" i="25"/>
  <c r="Q64" i="25"/>
  <c r="P64" i="25"/>
  <c r="O64" i="25"/>
  <c r="N64" i="25"/>
  <c r="M64" i="25"/>
  <c r="L64" i="25"/>
  <c r="K64" i="25"/>
  <c r="AL65" i="24"/>
  <c r="AK65" i="24"/>
  <c r="AJ65" i="24"/>
  <c r="AI65" i="24"/>
  <c r="AH65" i="24"/>
  <c r="AG65" i="24"/>
  <c r="AF65" i="24"/>
  <c r="AE65" i="24"/>
  <c r="AD65" i="24"/>
  <c r="AL64" i="24"/>
  <c r="AK64" i="24"/>
  <c r="AJ64" i="24"/>
  <c r="AI64" i="24"/>
  <c r="AH64" i="24"/>
  <c r="AG64" i="24"/>
  <c r="AF64" i="24"/>
  <c r="AE64" i="24"/>
  <c r="AD64" i="24"/>
  <c r="AC64" i="24"/>
  <c r="AB64" i="24"/>
  <c r="AA64" i="24"/>
  <c r="Z64" i="24"/>
  <c r="Y64" i="24"/>
  <c r="X64" i="24"/>
  <c r="S65" i="24"/>
  <c r="R65" i="24"/>
  <c r="Q65" i="24"/>
  <c r="P65" i="24"/>
  <c r="O65" i="24"/>
  <c r="N65" i="24"/>
  <c r="M65" i="24"/>
  <c r="L65" i="24"/>
  <c r="K65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BQ42" i="24"/>
  <c r="BT42" i="24" s="1"/>
  <c r="BO42" i="24"/>
  <c r="BP42" i="24" s="1"/>
  <c r="BN42" i="24"/>
  <c r="BT41" i="24"/>
  <c r="BS41" i="24"/>
  <c r="BQ41" i="24"/>
  <c r="BO41" i="24"/>
  <c r="BP41" i="24" s="1"/>
  <c r="BN41" i="24"/>
  <c r="CB42" i="24"/>
  <c r="CE42" i="24" s="1"/>
  <c r="BZ42" i="24"/>
  <c r="CA42" i="24" s="1"/>
  <c r="BY42" i="24"/>
  <c r="CE41" i="24"/>
  <c r="CD41" i="24"/>
  <c r="CB41" i="24"/>
  <c r="BZ41" i="24"/>
  <c r="CA41" i="24" s="1"/>
  <c r="BY41" i="24"/>
  <c r="CM42" i="24"/>
  <c r="CK42" i="24"/>
  <c r="CL42" i="24" s="1"/>
  <c r="CJ42" i="24"/>
  <c r="CM41" i="24"/>
  <c r="EB41" i="24" s="1"/>
  <c r="CK41" i="24"/>
  <c r="CL41" i="24" s="1"/>
  <c r="CJ41" i="24"/>
  <c r="CY42" i="24"/>
  <c r="DC42" i="24" s="1"/>
  <c r="CW42" i="24"/>
  <c r="CV42" i="24"/>
  <c r="CY41" i="24"/>
  <c r="CW41" i="24"/>
  <c r="CX41" i="24" s="1"/>
  <c r="CV41" i="24"/>
  <c r="DL42" i="24"/>
  <c r="DP42" i="24" s="1"/>
  <c r="DJ42" i="24"/>
  <c r="DK42" i="24" s="1"/>
  <c r="DI42" i="24"/>
  <c r="DL41" i="24"/>
  <c r="DJ41" i="24"/>
  <c r="DI41" i="24"/>
  <c r="DX17" i="24"/>
  <c r="DY17" i="24" s="1"/>
  <c r="DV17" i="24"/>
  <c r="DU17" i="24"/>
  <c r="DX18" i="24"/>
  <c r="DV18" i="24"/>
  <c r="DU18" i="24"/>
  <c r="DM17" i="19"/>
  <c r="DP17" i="19" s="1"/>
  <c r="S40" i="19" s="1"/>
  <c r="DK17" i="19"/>
  <c r="DL17" i="19" s="1"/>
  <c r="DM18" i="19"/>
  <c r="DP18" i="19" s="1"/>
  <c r="S41" i="19" s="1"/>
  <c r="DK18" i="19"/>
  <c r="DL18" i="19" s="1"/>
  <c r="DJ18" i="19"/>
  <c r="DJ17" i="19"/>
  <c r="AK40" i="19"/>
  <c r="AJ40" i="19"/>
  <c r="AH40" i="19"/>
  <c r="AG40" i="19"/>
  <c r="AE40" i="19"/>
  <c r="AD40" i="19"/>
  <c r="AK41" i="19"/>
  <c r="AJ41" i="19"/>
  <c r="AH41" i="19"/>
  <c r="AG41" i="19"/>
  <c r="AF41" i="19"/>
  <c r="AE41" i="19"/>
  <c r="AD41" i="19"/>
  <c r="AC40" i="19"/>
  <c r="AB40" i="19"/>
  <c r="AA40" i="19"/>
  <c r="Z40" i="19"/>
  <c r="Y40" i="19"/>
  <c r="X40" i="19"/>
  <c r="R41" i="19"/>
  <c r="Q41" i="19"/>
  <c r="O41" i="19"/>
  <c r="N41" i="19"/>
  <c r="L41" i="19"/>
  <c r="K41" i="19"/>
  <c r="R40" i="19"/>
  <c r="Q40" i="19"/>
  <c r="O40" i="19"/>
  <c r="N40" i="19"/>
  <c r="L40" i="19"/>
  <c r="K40" i="19"/>
  <c r="DL17" i="24"/>
  <c r="DJ17" i="24"/>
  <c r="DI17" i="24"/>
  <c r="DL18" i="24"/>
  <c r="DM18" i="24" s="1"/>
  <c r="DJ18" i="24"/>
  <c r="DI18" i="24"/>
  <c r="CY18" i="24"/>
  <c r="CZ18" i="24" s="1"/>
  <c r="CW18" i="24"/>
  <c r="CX18" i="24" s="1"/>
  <c r="CV18" i="24"/>
  <c r="CY17" i="24"/>
  <c r="CW17" i="24"/>
  <c r="CV17" i="24"/>
  <c r="CY17" i="19"/>
  <c r="CZ17" i="19"/>
  <c r="DA17" i="19" s="1"/>
  <c r="DB17" i="19"/>
  <c r="DC17" i="19" s="1"/>
  <c r="DD17" i="19"/>
  <c r="DE17" i="19"/>
  <c r="CM17" i="19"/>
  <c r="CN17" i="19"/>
  <c r="CO17" i="19" s="1"/>
  <c r="CP17" i="19"/>
  <c r="CQ17" i="19" s="1"/>
  <c r="CR17" i="19"/>
  <c r="CS17" i="19"/>
  <c r="CY18" i="19"/>
  <c r="E64" i="25"/>
  <c r="F64" i="25"/>
  <c r="G64" i="25"/>
  <c r="H64" i="25"/>
  <c r="I64" i="25"/>
  <c r="J64" i="25"/>
  <c r="E40" i="19"/>
  <c r="F40" i="19"/>
  <c r="G40" i="19"/>
  <c r="H40" i="19"/>
  <c r="I40" i="19"/>
  <c r="J40" i="19"/>
  <c r="CB17" i="19"/>
  <c r="CC17" i="19"/>
  <c r="CD17" i="19" s="1"/>
  <c r="CE17" i="19"/>
  <c r="CF17" i="19"/>
  <c r="CG17" i="19"/>
  <c r="CJ17" i="24"/>
  <c r="CK17" i="24"/>
  <c r="CM17" i="24"/>
  <c r="BN17" i="24"/>
  <c r="BO17" i="24"/>
  <c r="BP17" i="24" s="1"/>
  <c r="BQ17" i="24"/>
  <c r="BR17" i="24" s="1"/>
  <c r="BN18" i="24"/>
  <c r="BO18" i="24"/>
  <c r="BP18" i="24" s="1"/>
  <c r="BQ18" i="24"/>
  <c r="BY17" i="24"/>
  <c r="BZ17" i="24"/>
  <c r="CA17" i="24" s="1"/>
  <c r="CB17" i="24"/>
  <c r="CC17" i="24" s="1"/>
  <c r="CJ17" i="25"/>
  <c r="CK17" i="25"/>
  <c r="CL17" i="25" s="1"/>
  <c r="CM17" i="25"/>
  <c r="CN17" i="25" s="1"/>
  <c r="EB42" i="25"/>
  <c r="EB41" i="25"/>
  <c r="CJ41" i="25"/>
  <c r="CK41" i="25"/>
  <c r="CL41" i="25" s="1"/>
  <c r="CM41" i="25"/>
  <c r="CO41" i="25" s="1"/>
  <c r="DU42" i="25"/>
  <c r="DW42" i="25" s="1"/>
  <c r="DV42" i="25"/>
  <c r="DX42" i="25"/>
  <c r="DZ42" i="25"/>
  <c r="EA42" i="25"/>
  <c r="DU18" i="25"/>
  <c r="DV18" i="25"/>
  <c r="DW18" i="25"/>
  <c r="DX18" i="25"/>
  <c r="DY18" i="25" s="1"/>
  <c r="DX42" i="24"/>
  <c r="EB42" i="24" s="1"/>
  <c r="DV42" i="24"/>
  <c r="DW42" i="24" s="1"/>
  <c r="DU42" i="24"/>
  <c r="DX41" i="24"/>
  <c r="DV41" i="24"/>
  <c r="DU41" i="24"/>
  <c r="DI18" i="25"/>
  <c r="DJ18" i="25"/>
  <c r="DK18" i="25"/>
  <c r="DL18" i="25"/>
  <c r="DM18" i="25"/>
  <c r="DN18" i="25" s="1"/>
  <c r="DO18" i="25"/>
  <c r="DP18" i="25"/>
  <c r="DI42" i="25"/>
  <c r="DJ42" i="25"/>
  <c r="DK42" i="25" s="1"/>
  <c r="DL42" i="25"/>
  <c r="DN42" i="25"/>
  <c r="DO42" i="25"/>
  <c r="DP42" i="25"/>
  <c r="DC42" i="25"/>
  <c r="DB42" i="25"/>
  <c r="DA42" i="25"/>
  <c r="CY18" i="25"/>
  <c r="CZ18" i="25" s="1"/>
  <c r="CW18" i="25"/>
  <c r="CX18" i="25" s="1"/>
  <c r="CV18" i="25"/>
  <c r="CV42" i="25"/>
  <c r="CW42" i="25"/>
  <c r="CX42" i="25" s="1"/>
  <c r="CY42" i="25"/>
  <c r="BY17" i="25"/>
  <c r="BZ17" i="25"/>
  <c r="BY41" i="25"/>
  <c r="BZ41" i="25"/>
  <c r="CA41" i="25" s="1"/>
  <c r="CB41" i="25"/>
  <c r="CD41" i="25"/>
  <c r="CE41" i="25"/>
  <c r="CA17" i="25"/>
  <c r="CB17" i="25"/>
  <c r="BN41" i="25"/>
  <c r="BO41" i="25"/>
  <c r="BP41" i="25" s="1"/>
  <c r="BQ41" i="25"/>
  <c r="BS41" i="25" s="1"/>
  <c r="BN17" i="25"/>
  <c r="BO17" i="25"/>
  <c r="BP17" i="25" s="1"/>
  <c r="BQ17" i="25"/>
  <c r="DX41" i="25"/>
  <c r="DV41" i="25"/>
  <c r="DW41" i="25" s="1"/>
  <c r="DU41" i="25"/>
  <c r="DL41" i="25"/>
  <c r="DJ41" i="25"/>
  <c r="DI41" i="25"/>
  <c r="DK41" i="25" s="1"/>
  <c r="CY41" i="25"/>
  <c r="DC41" i="25" s="1"/>
  <c r="CW41" i="25"/>
  <c r="CX41" i="25" s="1"/>
  <c r="CV41" i="25"/>
  <c r="DL17" i="25"/>
  <c r="DJ17" i="25"/>
  <c r="DK17" i="25" s="1"/>
  <c r="DI17" i="25"/>
  <c r="DX17" i="25"/>
  <c r="DV17" i="25"/>
  <c r="DW17" i="25" s="1"/>
  <c r="DU17" i="25"/>
  <c r="CY17" i="25"/>
  <c r="CW17" i="25"/>
  <c r="CX17" i="25" s="1"/>
  <c r="CV17" i="25"/>
  <c r="F68" i="19" l="1"/>
  <c r="N68" i="19"/>
  <c r="W68" i="19"/>
  <c r="AE68" i="19"/>
  <c r="B69" i="19"/>
  <c r="J69" i="19"/>
  <c r="R69" i="19"/>
  <c r="AA69" i="19"/>
  <c r="AI69" i="19"/>
  <c r="F70" i="19"/>
  <c r="N70" i="19"/>
  <c r="W70" i="19"/>
  <c r="AE70" i="19"/>
  <c r="G68" i="19"/>
  <c r="O68" i="19"/>
  <c r="X68" i="19"/>
  <c r="AF68" i="19"/>
  <c r="K69" i="19"/>
  <c r="S69" i="19"/>
  <c r="AB69" i="19"/>
  <c r="AJ69" i="19"/>
  <c r="G70" i="19"/>
  <c r="O70" i="19"/>
  <c r="X70" i="19"/>
  <c r="AF70" i="19"/>
  <c r="H68" i="19"/>
  <c r="P68" i="19"/>
  <c r="Y68" i="19"/>
  <c r="AG68" i="19"/>
  <c r="D69" i="19"/>
  <c r="L69" i="19"/>
  <c r="U69" i="19"/>
  <c r="AC69" i="19"/>
  <c r="AK69" i="19"/>
  <c r="H70" i="19"/>
  <c r="P70" i="19"/>
  <c r="Y70" i="19"/>
  <c r="AG70" i="19"/>
  <c r="Q68" i="19"/>
  <c r="Z68" i="19"/>
  <c r="AH68" i="19"/>
  <c r="E69" i="19"/>
  <c r="M69" i="19"/>
  <c r="V69" i="19"/>
  <c r="AD69" i="19"/>
  <c r="AL69" i="19"/>
  <c r="I70" i="19"/>
  <c r="Q70" i="19"/>
  <c r="Z70" i="19"/>
  <c r="AH70" i="19"/>
  <c r="B68" i="19"/>
  <c r="J68" i="19"/>
  <c r="R68" i="19"/>
  <c r="AA68" i="19"/>
  <c r="K68" i="19"/>
  <c r="S68" i="19"/>
  <c r="AB68" i="19"/>
  <c r="AJ68" i="19"/>
  <c r="D68" i="19"/>
  <c r="L68" i="19"/>
  <c r="U68" i="19"/>
  <c r="AC68" i="19"/>
  <c r="AK68" i="19"/>
  <c r="E68" i="19"/>
  <c r="M68" i="19"/>
  <c r="V68" i="19"/>
  <c r="AD68" i="19"/>
  <c r="AL68" i="19"/>
  <c r="BR18" i="24"/>
  <c r="BS42" i="24"/>
  <c r="CD42" i="24"/>
  <c r="DW17" i="24"/>
  <c r="CX17" i="24"/>
  <c r="CL17" i="24"/>
  <c r="DK17" i="24"/>
  <c r="DW18" i="24"/>
  <c r="CX42" i="24"/>
  <c r="DC41" i="24"/>
  <c r="CN17" i="24"/>
  <c r="EB17" i="24" s="1"/>
  <c r="DY18" i="24"/>
  <c r="DK18" i="24"/>
  <c r="DK41" i="24"/>
  <c r="DW41" i="24"/>
  <c r="CZ17" i="24"/>
  <c r="DP41" i="24"/>
  <c r="DM17" i="24"/>
  <c r="DP17" i="24" s="1"/>
  <c r="AI40" i="19"/>
  <c r="AL40" i="19"/>
  <c r="DN17" i="19"/>
  <c r="M40" i="19" s="1"/>
  <c r="DO17" i="19"/>
  <c r="P40" i="19" s="1"/>
  <c r="AF40" i="19"/>
  <c r="DN18" i="19"/>
  <c r="M41" i="19" s="1"/>
  <c r="AL41" i="19"/>
  <c r="DO18" i="19"/>
  <c r="P41" i="19" s="1"/>
  <c r="AI41" i="19"/>
  <c r="DC18" i="24"/>
  <c r="CO17" i="25"/>
  <c r="CP17" i="25"/>
  <c r="EB17" i="25"/>
  <c r="CP41" i="25"/>
  <c r="DZ18" i="25"/>
  <c r="EB18" i="25"/>
  <c r="EA18" i="25"/>
  <c r="DC18" i="25"/>
  <c r="DB18" i="25"/>
  <c r="DA18" i="25"/>
  <c r="DP41" i="25"/>
  <c r="CC17" i="25"/>
  <c r="DP17" i="25" s="1"/>
  <c r="BT41" i="25"/>
  <c r="BR17" i="25"/>
  <c r="BS17" i="25"/>
  <c r="BT17" i="25"/>
  <c r="DZ41" i="25"/>
  <c r="EA41" i="25"/>
  <c r="DY17" i="25"/>
  <c r="DM17" i="25"/>
  <c r="DN41" i="25"/>
  <c r="DO41" i="25"/>
  <c r="CZ17" i="25"/>
  <c r="DA41" i="25"/>
  <c r="DB41" i="25"/>
  <c r="DO17" i="25"/>
  <c r="DN17" i="25"/>
  <c r="EA17" i="25"/>
  <c r="DZ17" i="25"/>
  <c r="DC17" i="25"/>
  <c r="DB17" i="25"/>
  <c r="DA17" i="25"/>
  <c r="DC17" i="24" l="1"/>
  <c r="CE17" i="25"/>
  <c r="CD17" i="25"/>
  <c r="DB18" i="19" l="1"/>
  <c r="DE18" i="19" s="1"/>
  <c r="CZ18" i="19"/>
  <c r="DA18" i="19" s="1"/>
  <c r="CP18" i="19"/>
  <c r="CN18" i="19"/>
  <c r="CM18" i="19"/>
  <c r="DC18" i="19" l="1"/>
  <c r="DD18" i="19"/>
  <c r="CO18" i="19"/>
  <c r="AC65" i="25"/>
  <c r="AB65" i="25"/>
  <c r="AA65" i="25"/>
  <c r="Z65" i="25"/>
  <c r="Y65" i="25"/>
  <c r="X65" i="25"/>
  <c r="J65" i="25"/>
  <c r="I65" i="25"/>
  <c r="H65" i="25"/>
  <c r="G65" i="25"/>
  <c r="F65" i="25"/>
  <c r="E65" i="25"/>
  <c r="BQ42" i="25"/>
  <c r="BT42" i="25" s="1"/>
  <c r="BO42" i="25"/>
  <c r="BP42" i="25" s="1"/>
  <c r="BN42" i="25"/>
  <c r="CB42" i="25"/>
  <c r="CE42" i="25" s="1"/>
  <c r="BZ42" i="25"/>
  <c r="CA42" i="25" s="1"/>
  <c r="BY42" i="25"/>
  <c r="CM42" i="25"/>
  <c r="CP42" i="25" s="1"/>
  <c r="CK42" i="25"/>
  <c r="CL42" i="25" s="1"/>
  <c r="CJ42" i="25"/>
  <c r="CB18" i="24"/>
  <c r="CC18" i="24" s="1"/>
  <c r="DP18" i="24" s="1"/>
  <c r="BZ18" i="24"/>
  <c r="BY18" i="24"/>
  <c r="CM18" i="24"/>
  <c r="CN18" i="24" s="1"/>
  <c r="EB18" i="24" s="1"/>
  <c r="CK18" i="24"/>
  <c r="CJ18" i="24"/>
  <c r="CM18" i="25"/>
  <c r="CK18" i="25"/>
  <c r="CL18" i="25" s="1"/>
  <c r="CJ18" i="25"/>
  <c r="CB18" i="25"/>
  <c r="CC18" i="25" s="1"/>
  <c r="BZ18" i="25"/>
  <c r="CA18" i="25" s="1"/>
  <c r="BY18" i="25"/>
  <c r="BQ18" i="25"/>
  <c r="BR18" i="25" s="1"/>
  <c r="BO18" i="25"/>
  <c r="BP18" i="25" s="1"/>
  <c r="BN18" i="25"/>
  <c r="CE18" i="19"/>
  <c r="CC18" i="19"/>
  <c r="CB18" i="19"/>
  <c r="BR17" i="19"/>
  <c r="BT17" i="19" s="1"/>
  <c r="BS17" i="19"/>
  <c r="BU17" i="19"/>
  <c r="BR18" i="19"/>
  <c r="BS18" i="19"/>
  <c r="BU18" i="19"/>
  <c r="BH17" i="19"/>
  <c r="BI17" i="19"/>
  <c r="BJ17" i="19" s="1"/>
  <c r="BK17" i="19"/>
  <c r="BH18" i="19"/>
  <c r="BI18" i="19"/>
  <c r="BJ18" i="19" s="1"/>
  <c r="BK18" i="19"/>
  <c r="C15" i="23"/>
  <c r="D15" i="23"/>
  <c r="C16" i="23"/>
  <c r="D16" i="23"/>
  <c r="C14" i="23"/>
  <c r="D14" i="23"/>
  <c r="U66" i="25"/>
  <c r="V66" i="25"/>
  <c r="W66" i="25"/>
  <c r="Q55" i="25"/>
  <c r="B67" i="25"/>
  <c r="C67" i="25"/>
  <c r="D67" i="25"/>
  <c r="BC44" i="24"/>
  <c r="BD44" i="24"/>
  <c r="BF44" i="24"/>
  <c r="BC20" i="24"/>
  <c r="BD20" i="24"/>
  <c r="BE20" i="24" s="1"/>
  <c r="BF20" i="24"/>
  <c r="AS44" i="24"/>
  <c r="AT44" i="24"/>
  <c r="AU44" i="24" s="1"/>
  <c r="AV44" i="24"/>
  <c r="AI44" i="24"/>
  <c r="AJ44" i="24"/>
  <c r="AL44" i="24"/>
  <c r="AI20" i="24"/>
  <c r="AJ20" i="24"/>
  <c r="AK20" i="24"/>
  <c r="AL20" i="24"/>
  <c r="AS20" i="24"/>
  <c r="AT20" i="24"/>
  <c r="AV20" i="24"/>
  <c r="BC44" i="25"/>
  <c r="BD44" i="25"/>
  <c r="BE44" i="25" s="1"/>
  <c r="BF44" i="25"/>
  <c r="BH44" i="25" s="1"/>
  <c r="BC20" i="25"/>
  <c r="BD20" i="25"/>
  <c r="BE20" i="25" s="1"/>
  <c r="BF20" i="25"/>
  <c r="BG20" i="25" s="1"/>
  <c r="BH20" i="25" s="1"/>
  <c r="AS44" i="25"/>
  <c r="AT44" i="25"/>
  <c r="AU44" i="25" s="1"/>
  <c r="AV44" i="25"/>
  <c r="AX44" i="25" s="1"/>
  <c r="AS20" i="25"/>
  <c r="AT20" i="25"/>
  <c r="AU20" i="25" s="1"/>
  <c r="AV20" i="25"/>
  <c r="AW20" i="25" s="1"/>
  <c r="AX20" i="25" s="1"/>
  <c r="AI44" i="25"/>
  <c r="AJ44" i="25"/>
  <c r="AK44" i="25" s="1"/>
  <c r="AL44" i="25"/>
  <c r="AN44" i="25" s="1"/>
  <c r="AI20" i="25"/>
  <c r="AJ20" i="25"/>
  <c r="AK20" i="25" s="1"/>
  <c r="AL20" i="25"/>
  <c r="AU20" i="24" l="1"/>
  <c r="BE44" i="24"/>
  <c r="CL18" i="24"/>
  <c r="CA18" i="24"/>
  <c r="AW20" i="24"/>
  <c r="AK44" i="24"/>
  <c r="CD18" i="19"/>
  <c r="CS18" i="19"/>
  <c r="BS42" i="25"/>
  <c r="CD42" i="25"/>
  <c r="CN18" i="25"/>
  <c r="CO18" i="25" s="1"/>
  <c r="CO42" i="25"/>
  <c r="CP18" i="25"/>
  <c r="CE18" i="25"/>
  <c r="CD18" i="25"/>
  <c r="BT18" i="25"/>
  <c r="BS18" i="25"/>
  <c r="BT18" i="19"/>
  <c r="BG20" i="24"/>
  <c r="AM20" i="24"/>
  <c r="AM20" i="25"/>
  <c r="AN20" i="25" s="1"/>
  <c r="AX20" i="19" l="1"/>
  <c r="AY20" i="19"/>
  <c r="AZ20" i="19" s="1"/>
  <c r="BA20" i="19"/>
  <c r="AO20" i="19" l="1"/>
  <c r="AP20" i="19"/>
  <c r="AQ20" i="19" s="1"/>
  <c r="AR20" i="19"/>
  <c r="AF20" i="19"/>
  <c r="AG20" i="19"/>
  <c r="AH20" i="19" s="1"/>
  <c r="AI20" i="19"/>
  <c r="G20" i="19"/>
  <c r="H20" i="19"/>
  <c r="I20" i="19" s="1"/>
  <c r="J20" i="19"/>
  <c r="O20" i="19"/>
  <c r="P20" i="19"/>
  <c r="R20" i="19"/>
  <c r="W20" i="19"/>
  <c r="X20" i="19"/>
  <c r="Y20" i="19" s="1"/>
  <c r="Z20" i="19"/>
  <c r="BB20" i="19" s="1"/>
  <c r="D43" i="19" s="1"/>
  <c r="AB20" i="24"/>
  <c r="Z20" i="24"/>
  <c r="Y20" i="24"/>
  <c r="S20" i="24"/>
  <c r="Q20" i="24"/>
  <c r="P20" i="24"/>
  <c r="J20" i="24"/>
  <c r="K20" i="24" s="1"/>
  <c r="H20" i="24"/>
  <c r="I20" i="24" s="1"/>
  <c r="G20" i="24"/>
  <c r="BC43" i="25"/>
  <c r="BD43" i="25"/>
  <c r="BE43" i="25" s="1"/>
  <c r="BF43" i="25"/>
  <c r="BG19" i="25" s="1"/>
  <c r="BH43" i="25"/>
  <c r="AN43" i="25"/>
  <c r="AI43" i="25"/>
  <c r="AJ43" i="25"/>
  <c r="AK43" i="25" s="1"/>
  <c r="AL43" i="25"/>
  <c r="Y43" i="25"/>
  <c r="Z43" i="25"/>
  <c r="AA43" i="25"/>
  <c r="AB43" i="25"/>
  <c r="Y44" i="25"/>
  <c r="Z44" i="25"/>
  <c r="AA44" i="25" s="1"/>
  <c r="AB44" i="25"/>
  <c r="P44" i="25"/>
  <c r="Q44" i="25"/>
  <c r="R44" i="25" s="1"/>
  <c r="S44" i="25"/>
  <c r="Q43" i="25"/>
  <c r="S43" i="25"/>
  <c r="G43" i="25"/>
  <c r="H43" i="25"/>
  <c r="I43" i="25" s="1"/>
  <c r="J43" i="25"/>
  <c r="K19" i="25" s="1"/>
  <c r="G44" i="25"/>
  <c r="I44" i="25" s="1"/>
  <c r="H44" i="25"/>
  <c r="J44" i="25"/>
  <c r="Y44" i="24"/>
  <c r="Z44" i="24"/>
  <c r="Y20" i="25"/>
  <c r="Z20" i="25"/>
  <c r="P44" i="24"/>
  <c r="Q44" i="24"/>
  <c r="P20" i="25"/>
  <c r="Q20" i="25"/>
  <c r="BF19" i="24"/>
  <c r="BD19" i="24"/>
  <c r="BC19" i="24"/>
  <c r="AW19" i="24"/>
  <c r="AV19" i="24"/>
  <c r="AT19" i="24"/>
  <c r="AS19" i="24"/>
  <c r="AL19" i="24"/>
  <c r="AM19" i="24" s="1"/>
  <c r="AJ19" i="24"/>
  <c r="AI19" i="24"/>
  <c r="AB19" i="24"/>
  <c r="AC19" i="24" s="1"/>
  <c r="Z19" i="24"/>
  <c r="Y19" i="24"/>
  <c r="S19" i="24"/>
  <c r="Q19" i="24"/>
  <c r="P19" i="24"/>
  <c r="J19" i="24"/>
  <c r="H19" i="24"/>
  <c r="G19" i="24"/>
  <c r="AO19" i="19"/>
  <c r="AP19" i="19"/>
  <c r="AR19" i="19"/>
  <c r="AF19" i="19"/>
  <c r="AG19" i="19"/>
  <c r="AH19" i="19" s="1"/>
  <c r="AI19" i="19"/>
  <c r="AJ19" i="19"/>
  <c r="W19" i="19"/>
  <c r="X19" i="19"/>
  <c r="Y19" i="19" s="1"/>
  <c r="Z19" i="19"/>
  <c r="O19" i="19"/>
  <c r="P19" i="19"/>
  <c r="Q19" i="19"/>
  <c r="R19" i="19"/>
  <c r="G19" i="19"/>
  <c r="H19" i="19"/>
  <c r="I19" i="19" s="1"/>
  <c r="J19" i="19"/>
  <c r="AX19" i="19"/>
  <c r="AY19" i="19"/>
  <c r="AZ19" i="19" s="1"/>
  <c r="BA19" i="19"/>
  <c r="W42" i="19" s="1"/>
  <c r="Y19" i="25"/>
  <c r="Z19" i="25"/>
  <c r="AA19" i="25" s="1"/>
  <c r="AB19" i="25"/>
  <c r="AA20" i="25"/>
  <c r="AB20" i="25"/>
  <c r="R20" i="25"/>
  <c r="S20" i="25"/>
  <c r="T20" i="25"/>
  <c r="G20" i="25"/>
  <c r="H20" i="25"/>
  <c r="I20" i="25" s="1"/>
  <c r="J20" i="25"/>
  <c r="K20" i="25" s="1"/>
  <c r="BC19" i="25"/>
  <c r="BD19" i="25"/>
  <c r="BE19" i="25"/>
  <c r="BF19" i="25"/>
  <c r="AS43" i="24"/>
  <c r="AT43" i="24"/>
  <c r="AU43" i="24" s="1"/>
  <c r="AV43" i="24"/>
  <c r="AX43" i="24" s="1"/>
  <c r="AI43" i="24"/>
  <c r="AJ43" i="24"/>
  <c r="AL43" i="24"/>
  <c r="Y43" i="24"/>
  <c r="Z43" i="24"/>
  <c r="AA43" i="24" s="1"/>
  <c r="AB43" i="24"/>
  <c r="AA44" i="24"/>
  <c r="AB44" i="24"/>
  <c r="BH44" i="24" s="1"/>
  <c r="P43" i="24"/>
  <c r="Q43" i="24"/>
  <c r="R43" i="24" s="1"/>
  <c r="S43" i="24"/>
  <c r="S44" i="24"/>
  <c r="AX44" i="24" s="1"/>
  <c r="G43" i="24"/>
  <c r="H43" i="24"/>
  <c r="I43" i="24" s="1"/>
  <c r="J43" i="24"/>
  <c r="AN43" i="24" s="1"/>
  <c r="G44" i="24"/>
  <c r="H44" i="24"/>
  <c r="J44" i="24"/>
  <c r="AN44" i="24" s="1"/>
  <c r="BC43" i="24"/>
  <c r="BD43" i="24"/>
  <c r="BE43" i="24" s="1"/>
  <c r="BF43" i="24"/>
  <c r="AI19" i="25"/>
  <c r="AJ19" i="25"/>
  <c r="AK19" i="25" s="1"/>
  <c r="AL19" i="25"/>
  <c r="AM19" i="25" s="1"/>
  <c r="P19" i="25"/>
  <c r="Q19" i="25"/>
  <c r="R19" i="25" s="1"/>
  <c r="S19" i="25"/>
  <c r="G19" i="25"/>
  <c r="H19" i="25"/>
  <c r="I19" i="25"/>
  <c r="J19" i="25"/>
  <c r="AS43" i="25"/>
  <c r="AT43" i="25"/>
  <c r="AU43" i="25"/>
  <c r="AV43" i="25"/>
  <c r="AX43" i="25"/>
  <c r="AS19" i="25"/>
  <c r="AT19" i="25"/>
  <c r="AU19" i="25" s="1"/>
  <c r="AV19" i="25"/>
  <c r="AW19" i="25" s="1"/>
  <c r="I44" i="24" l="1"/>
  <c r="AK43" i="24"/>
  <c r="AC20" i="24"/>
  <c r="I19" i="24"/>
  <c r="AK19" i="24"/>
  <c r="K19" i="24"/>
  <c r="U66" i="24" s="1"/>
  <c r="R20" i="24"/>
  <c r="T19" i="24"/>
  <c r="AX19" i="24" s="1"/>
  <c r="C66" i="24" s="1"/>
  <c r="AN20" i="24"/>
  <c r="B67" i="24" s="1"/>
  <c r="U67" i="24"/>
  <c r="BH20" i="24"/>
  <c r="D67" i="24" s="1"/>
  <c r="W67" i="24"/>
  <c r="AN19" i="24"/>
  <c r="B66" i="24" s="1"/>
  <c r="T20" i="24"/>
  <c r="BG19" i="24"/>
  <c r="W66" i="24" s="1"/>
  <c r="AU19" i="24"/>
  <c r="BE19" i="24"/>
  <c r="R19" i="24"/>
  <c r="AA19" i="24"/>
  <c r="AA20" i="24"/>
  <c r="AJ20" i="19"/>
  <c r="B43" i="19" s="1"/>
  <c r="U43" i="19"/>
  <c r="U42" i="19"/>
  <c r="AS20" i="19"/>
  <c r="C43" i="19" s="1"/>
  <c r="V43" i="19"/>
  <c r="BB19" i="19"/>
  <c r="AS19" i="19"/>
  <c r="V42" i="19"/>
  <c r="W43" i="19"/>
  <c r="AQ19" i="19"/>
  <c r="Q20" i="19"/>
  <c r="AC19" i="25"/>
  <c r="BH19" i="25" s="1"/>
  <c r="D66" i="25" s="1"/>
  <c r="AC20" i="25"/>
  <c r="T19" i="25"/>
  <c r="AN19" i="25"/>
  <c r="B66" i="25" s="1"/>
  <c r="R44" i="24"/>
  <c r="BH43" i="24"/>
  <c r="AX19" i="25"/>
  <c r="C66" i="25" s="1"/>
  <c r="DX45" i="25"/>
  <c r="DV45" i="25"/>
  <c r="DU45" i="25"/>
  <c r="DL45" i="25"/>
  <c r="DJ45" i="25"/>
  <c r="DI45" i="25"/>
  <c r="CY45" i="25"/>
  <c r="CW45" i="25"/>
  <c r="CV45" i="25"/>
  <c r="CM45" i="25"/>
  <c r="CK45" i="25"/>
  <c r="CJ45" i="25"/>
  <c r="CB45" i="25"/>
  <c r="BZ45" i="25"/>
  <c r="CA45" i="25" s="1"/>
  <c r="BY45" i="25"/>
  <c r="BQ45" i="25"/>
  <c r="BO45" i="25"/>
  <c r="BN45" i="25"/>
  <c r="BF45" i="25"/>
  <c r="BD45" i="25"/>
  <c r="BC45" i="25"/>
  <c r="AV45" i="25"/>
  <c r="AT45" i="25"/>
  <c r="AS45" i="25"/>
  <c r="AL45" i="25"/>
  <c r="AJ45" i="25"/>
  <c r="AK45" i="25" s="1"/>
  <c r="AI45" i="25"/>
  <c r="AB45" i="25"/>
  <c r="Z45" i="25"/>
  <c r="Y45" i="25"/>
  <c r="S45" i="25"/>
  <c r="Q45" i="25"/>
  <c r="P45" i="25"/>
  <c r="J45" i="25"/>
  <c r="H45" i="25"/>
  <c r="G45" i="25"/>
  <c r="BF42" i="25"/>
  <c r="BD42" i="25"/>
  <c r="BC42" i="25"/>
  <c r="AV42" i="25"/>
  <c r="AT42" i="25"/>
  <c r="AS42" i="25"/>
  <c r="AL42" i="25"/>
  <c r="AJ42" i="25"/>
  <c r="AI42" i="25"/>
  <c r="AB42" i="25"/>
  <c r="Z42" i="25"/>
  <c r="Y42" i="25"/>
  <c r="S42" i="25"/>
  <c r="Q42" i="25"/>
  <c r="P42" i="25"/>
  <c r="J42" i="25"/>
  <c r="H42" i="25"/>
  <c r="G42" i="25"/>
  <c r="BF41" i="25"/>
  <c r="BD41" i="25"/>
  <c r="BC41" i="25"/>
  <c r="AV41" i="25"/>
  <c r="AW17" i="25" s="1"/>
  <c r="AT41" i="25"/>
  <c r="AS41" i="25"/>
  <c r="AL41" i="25"/>
  <c r="AJ41" i="25"/>
  <c r="AI41" i="25"/>
  <c r="AB41" i="25"/>
  <c r="Z41" i="25"/>
  <c r="Y41" i="25"/>
  <c r="S41" i="25"/>
  <c r="Q41" i="25"/>
  <c r="P41" i="25"/>
  <c r="J41" i="25"/>
  <c r="AN41" i="25" s="1"/>
  <c r="H41" i="25"/>
  <c r="G41" i="25"/>
  <c r="DX38" i="25"/>
  <c r="DV38" i="25"/>
  <c r="DU38" i="25"/>
  <c r="DL38" i="25"/>
  <c r="DJ38" i="25"/>
  <c r="DI38" i="25"/>
  <c r="CY38" i="25"/>
  <c r="CW38" i="25"/>
  <c r="CV38" i="25"/>
  <c r="CM38" i="25"/>
  <c r="CK38" i="25"/>
  <c r="CJ38" i="25"/>
  <c r="CB38" i="25"/>
  <c r="BZ38" i="25"/>
  <c r="CA38" i="25" s="1"/>
  <c r="BY38" i="25"/>
  <c r="BQ38" i="25"/>
  <c r="BO38" i="25"/>
  <c r="BN38" i="25"/>
  <c r="BF38" i="25"/>
  <c r="BD38" i="25"/>
  <c r="BC38" i="25"/>
  <c r="AV38" i="25"/>
  <c r="AT38" i="25"/>
  <c r="AS38" i="25"/>
  <c r="AL38" i="25"/>
  <c r="AM14" i="25" s="1"/>
  <c r="AJ38" i="25"/>
  <c r="AI38" i="25"/>
  <c r="AB38" i="25"/>
  <c r="Z38" i="25"/>
  <c r="Y38" i="25"/>
  <c r="S38" i="25"/>
  <c r="Q38" i="25"/>
  <c r="P38" i="25"/>
  <c r="J38" i="25"/>
  <c r="DA38" i="25" s="1"/>
  <c r="H38" i="25"/>
  <c r="G38" i="25"/>
  <c r="DX37" i="25"/>
  <c r="DV37" i="25"/>
  <c r="DU37" i="25"/>
  <c r="DL37" i="25"/>
  <c r="DJ37" i="25"/>
  <c r="DI37" i="25"/>
  <c r="CY37" i="25"/>
  <c r="CW37" i="25"/>
  <c r="CV37" i="25"/>
  <c r="CM37" i="25"/>
  <c r="CK37" i="25"/>
  <c r="CJ37" i="25"/>
  <c r="CB37" i="25"/>
  <c r="CE37" i="25" s="1"/>
  <c r="BZ37" i="25"/>
  <c r="BY37" i="25"/>
  <c r="BQ37" i="25"/>
  <c r="BO37" i="25"/>
  <c r="BN37" i="25"/>
  <c r="BF37" i="25"/>
  <c r="BD37" i="25"/>
  <c r="BC37" i="25"/>
  <c r="AV37" i="25"/>
  <c r="AT37" i="25"/>
  <c r="AS37" i="25"/>
  <c r="AL37" i="25"/>
  <c r="AJ37" i="25"/>
  <c r="AI37" i="25"/>
  <c r="AB37" i="25"/>
  <c r="Z37" i="25"/>
  <c r="Y37" i="25"/>
  <c r="S37" i="25"/>
  <c r="Q37" i="25"/>
  <c r="P37" i="25"/>
  <c r="J37" i="25"/>
  <c r="H37" i="25"/>
  <c r="G37" i="25"/>
  <c r="DX36" i="25"/>
  <c r="DV36" i="25"/>
  <c r="DU36" i="25"/>
  <c r="DL36" i="25"/>
  <c r="DJ36" i="25"/>
  <c r="DI36" i="25"/>
  <c r="CY36" i="25"/>
  <c r="CW36" i="25"/>
  <c r="CV36" i="25"/>
  <c r="CM36" i="25"/>
  <c r="CK36" i="25"/>
  <c r="CJ36" i="25"/>
  <c r="CB36" i="25"/>
  <c r="BZ36" i="25"/>
  <c r="BY36" i="25"/>
  <c r="BQ36" i="25"/>
  <c r="BS36" i="25" s="1"/>
  <c r="BO36" i="25"/>
  <c r="BP36" i="25" s="1"/>
  <c r="BN36" i="25"/>
  <c r="BF36" i="25"/>
  <c r="BD36" i="25"/>
  <c r="BC36" i="25"/>
  <c r="AV36" i="25"/>
  <c r="AT36" i="25"/>
  <c r="AS36" i="25"/>
  <c r="AL36" i="25"/>
  <c r="BT36" i="25" s="1"/>
  <c r="AJ36" i="25"/>
  <c r="AI36" i="25"/>
  <c r="AB36" i="25"/>
  <c r="Z36" i="25"/>
  <c r="Y36" i="25"/>
  <c r="AA36" i="25" s="1"/>
  <c r="S36" i="25"/>
  <c r="Q36" i="25"/>
  <c r="R36" i="25" s="1"/>
  <c r="P36" i="25"/>
  <c r="J36" i="25"/>
  <c r="H36" i="25"/>
  <c r="G36" i="25"/>
  <c r="BF35" i="25"/>
  <c r="BD35" i="25"/>
  <c r="BC35" i="25"/>
  <c r="AV35" i="25"/>
  <c r="AX35" i="25" s="1"/>
  <c r="AT35" i="25"/>
  <c r="AS35" i="25"/>
  <c r="AL35" i="25"/>
  <c r="AJ35" i="25"/>
  <c r="AI35" i="25"/>
  <c r="AB35" i="25"/>
  <c r="Z35" i="25"/>
  <c r="Y35" i="25"/>
  <c r="S35" i="25"/>
  <c r="Q35" i="25"/>
  <c r="P35" i="25"/>
  <c r="J35" i="25"/>
  <c r="H35" i="25"/>
  <c r="G35" i="25"/>
  <c r="DX34" i="25"/>
  <c r="DV34" i="25"/>
  <c r="DW34" i="25" s="1"/>
  <c r="DU34" i="25"/>
  <c r="DL34" i="25"/>
  <c r="DJ34" i="25"/>
  <c r="DI34" i="25"/>
  <c r="CY34" i="25"/>
  <c r="CW34" i="25"/>
  <c r="CV34" i="25"/>
  <c r="CM34" i="25"/>
  <c r="CK34" i="25"/>
  <c r="CJ34" i="25"/>
  <c r="CB34" i="25"/>
  <c r="BZ34" i="25"/>
  <c r="BY34" i="25"/>
  <c r="BQ34" i="25"/>
  <c r="BO34" i="25"/>
  <c r="BN34" i="25"/>
  <c r="BF34" i="25"/>
  <c r="BD34" i="25"/>
  <c r="BC34" i="25"/>
  <c r="AV34" i="25"/>
  <c r="AT34" i="25"/>
  <c r="AS34" i="25"/>
  <c r="AL34" i="25"/>
  <c r="AM10" i="25" s="1"/>
  <c r="AJ34" i="25"/>
  <c r="AI34" i="25"/>
  <c r="AB34" i="25"/>
  <c r="Z34" i="25"/>
  <c r="Y34" i="25"/>
  <c r="S34" i="25"/>
  <c r="Q34" i="25"/>
  <c r="P34" i="25"/>
  <c r="J34" i="25"/>
  <c r="H34" i="25"/>
  <c r="G34" i="25"/>
  <c r="DX33" i="25"/>
  <c r="DV33" i="25"/>
  <c r="DU33" i="25"/>
  <c r="DL33" i="25"/>
  <c r="DJ33" i="25"/>
  <c r="DI33" i="25"/>
  <c r="CY33" i="25"/>
  <c r="CW33" i="25"/>
  <c r="CV33" i="25"/>
  <c r="CM33" i="25"/>
  <c r="CK33" i="25"/>
  <c r="CJ33" i="25"/>
  <c r="CB33" i="25"/>
  <c r="BZ33" i="25"/>
  <c r="BY33" i="25"/>
  <c r="BQ33" i="25"/>
  <c r="BO33" i="25"/>
  <c r="BN33" i="25"/>
  <c r="BF33" i="25"/>
  <c r="BD33" i="25"/>
  <c r="BC33" i="25"/>
  <c r="AV33" i="25"/>
  <c r="AT33" i="25"/>
  <c r="AS33" i="25"/>
  <c r="AL33" i="25"/>
  <c r="AJ33" i="25"/>
  <c r="AI33" i="25"/>
  <c r="AB33" i="25"/>
  <c r="Z33" i="25"/>
  <c r="Y33" i="25"/>
  <c r="S33" i="25"/>
  <c r="Q33" i="25"/>
  <c r="P33" i="25"/>
  <c r="J33" i="25"/>
  <c r="H33" i="25"/>
  <c r="G33" i="25"/>
  <c r="DX32" i="25"/>
  <c r="DV32" i="25"/>
  <c r="DW32" i="25" s="1"/>
  <c r="DU32" i="25"/>
  <c r="DL32" i="25"/>
  <c r="DJ32" i="25"/>
  <c r="DI32" i="25"/>
  <c r="CY32" i="25"/>
  <c r="CW32" i="25"/>
  <c r="CV32" i="25"/>
  <c r="CM32" i="25"/>
  <c r="CK32" i="25"/>
  <c r="CJ32" i="25"/>
  <c r="CB32" i="25"/>
  <c r="BZ32" i="25"/>
  <c r="BY32" i="25"/>
  <c r="BQ32" i="25"/>
  <c r="BO32" i="25"/>
  <c r="BN32" i="25"/>
  <c r="BF32" i="25"/>
  <c r="BD32" i="25"/>
  <c r="BC32" i="25"/>
  <c r="AV32" i="25"/>
  <c r="AT32" i="25"/>
  <c r="AS32" i="25"/>
  <c r="AL32" i="25"/>
  <c r="AJ32" i="25"/>
  <c r="AI32" i="25"/>
  <c r="AB32" i="25"/>
  <c r="Z32" i="25"/>
  <c r="Y32" i="25"/>
  <c r="S32" i="25"/>
  <c r="Q32" i="25"/>
  <c r="P32" i="25"/>
  <c r="J32" i="25"/>
  <c r="H32" i="25"/>
  <c r="G32" i="25"/>
  <c r="DX21" i="25"/>
  <c r="DV21" i="25"/>
  <c r="DU21" i="25"/>
  <c r="DL21" i="25"/>
  <c r="DJ21" i="25"/>
  <c r="DI21" i="25"/>
  <c r="CY21" i="25"/>
  <c r="CW21" i="25"/>
  <c r="CV21" i="25"/>
  <c r="CM21" i="25"/>
  <c r="CK21" i="25"/>
  <c r="CJ21" i="25"/>
  <c r="CB21" i="25"/>
  <c r="BZ21" i="25"/>
  <c r="BY21" i="25"/>
  <c r="BQ21" i="25"/>
  <c r="BO21" i="25"/>
  <c r="BN21" i="25"/>
  <c r="BF21" i="25"/>
  <c r="BD21" i="25"/>
  <c r="BC21" i="25"/>
  <c r="AV21" i="25"/>
  <c r="AT21" i="25"/>
  <c r="AS21" i="25"/>
  <c r="AL21" i="25"/>
  <c r="AJ21" i="25"/>
  <c r="AK21" i="25" s="1"/>
  <c r="AI21" i="25"/>
  <c r="AB21" i="25"/>
  <c r="Z21" i="25"/>
  <c r="Y21" i="25"/>
  <c r="S21" i="25"/>
  <c r="Q21" i="25"/>
  <c r="P21" i="25"/>
  <c r="J21" i="25"/>
  <c r="H21" i="25"/>
  <c r="G21" i="25"/>
  <c r="I21" i="25" s="1"/>
  <c r="BF18" i="25"/>
  <c r="BD18" i="25"/>
  <c r="BC18" i="25"/>
  <c r="AV18" i="25"/>
  <c r="AT18" i="25"/>
  <c r="AU18" i="25" s="1"/>
  <c r="AS18" i="25"/>
  <c r="AL18" i="25"/>
  <c r="AM18" i="25" s="1"/>
  <c r="AJ18" i="25"/>
  <c r="AI18" i="25"/>
  <c r="AB18" i="25"/>
  <c r="Z18" i="25"/>
  <c r="Y18" i="25"/>
  <c r="S18" i="25"/>
  <c r="Q18" i="25"/>
  <c r="P18" i="25"/>
  <c r="J18" i="25"/>
  <c r="K18" i="25" s="1"/>
  <c r="H18" i="25"/>
  <c r="G18" i="25"/>
  <c r="BF17" i="25"/>
  <c r="BD17" i="25"/>
  <c r="BC17" i="25"/>
  <c r="AV17" i="25"/>
  <c r="AT17" i="25"/>
  <c r="AS17" i="25"/>
  <c r="AL17" i="25"/>
  <c r="AM17" i="25" s="1"/>
  <c r="AJ17" i="25"/>
  <c r="AI17" i="25"/>
  <c r="AB17" i="25"/>
  <c r="Z17" i="25"/>
  <c r="Y17" i="25"/>
  <c r="S17" i="25"/>
  <c r="Q17" i="25"/>
  <c r="R17" i="25" s="1"/>
  <c r="P17" i="25"/>
  <c r="J17" i="25"/>
  <c r="H17" i="25"/>
  <c r="G17" i="25"/>
  <c r="DX14" i="25"/>
  <c r="DV14" i="25"/>
  <c r="DU14" i="25"/>
  <c r="DL14" i="25"/>
  <c r="DJ14" i="25"/>
  <c r="DI14" i="25"/>
  <c r="CY14" i="25"/>
  <c r="CZ14" i="25" s="1"/>
  <c r="CW14" i="25"/>
  <c r="CV14" i="25"/>
  <c r="CM14" i="25"/>
  <c r="CK14" i="25"/>
  <c r="CJ14" i="25"/>
  <c r="CB14" i="25"/>
  <c r="CC14" i="25" s="1"/>
  <c r="BZ14" i="25"/>
  <c r="BY14" i="25"/>
  <c r="BQ14" i="25"/>
  <c r="BO14" i="25"/>
  <c r="BN14" i="25"/>
  <c r="BF14" i="25"/>
  <c r="BG14" i="25" s="1"/>
  <c r="BD14" i="25"/>
  <c r="BC14" i="25"/>
  <c r="AV14" i="25"/>
  <c r="AW14" i="25" s="1"/>
  <c r="AT14" i="25"/>
  <c r="AS14" i="25"/>
  <c r="AL14" i="25"/>
  <c r="AJ14" i="25"/>
  <c r="AI14" i="25"/>
  <c r="AB14" i="25"/>
  <c r="Z14" i="25"/>
  <c r="Y14" i="25"/>
  <c r="S14" i="25"/>
  <c r="Q14" i="25"/>
  <c r="R14" i="25" s="1"/>
  <c r="P14" i="25"/>
  <c r="J14" i="25"/>
  <c r="H14" i="25"/>
  <c r="I14" i="25" s="1"/>
  <c r="G14" i="25"/>
  <c r="DX13" i="25"/>
  <c r="DY13" i="25" s="1"/>
  <c r="DV13" i="25"/>
  <c r="DU13" i="25"/>
  <c r="DL13" i="25"/>
  <c r="DJ13" i="25"/>
  <c r="DI13" i="25"/>
  <c r="CY13" i="25"/>
  <c r="CZ13" i="25" s="1"/>
  <c r="CW13" i="25"/>
  <c r="CV13" i="25"/>
  <c r="CM13" i="25"/>
  <c r="CK13" i="25"/>
  <c r="CJ13" i="25"/>
  <c r="CB13" i="25"/>
  <c r="BZ13" i="25"/>
  <c r="BY13" i="25"/>
  <c r="BQ13" i="25"/>
  <c r="BO13" i="25"/>
  <c r="BN13" i="25"/>
  <c r="BF13" i="25"/>
  <c r="BD13" i="25"/>
  <c r="BC13" i="25"/>
  <c r="AV13" i="25"/>
  <c r="AW13" i="25" s="1"/>
  <c r="AT13" i="25"/>
  <c r="AS13" i="25"/>
  <c r="AL13" i="25"/>
  <c r="AJ13" i="25"/>
  <c r="AI13" i="25"/>
  <c r="AB13" i="25"/>
  <c r="AC13" i="25" s="1"/>
  <c r="Z13" i="25"/>
  <c r="Y13" i="25"/>
  <c r="S13" i="25"/>
  <c r="Q13" i="25"/>
  <c r="P13" i="25"/>
  <c r="J13" i="25"/>
  <c r="H13" i="25"/>
  <c r="G13" i="25"/>
  <c r="DX12" i="25"/>
  <c r="DV12" i="25"/>
  <c r="DU12" i="25"/>
  <c r="DL12" i="25"/>
  <c r="DJ12" i="25"/>
  <c r="DI12" i="25"/>
  <c r="DK12" i="25" s="1"/>
  <c r="CY12" i="25"/>
  <c r="CW12" i="25"/>
  <c r="CV12" i="25"/>
  <c r="CM12" i="25"/>
  <c r="CK12" i="25"/>
  <c r="CJ12" i="25"/>
  <c r="CB12" i="25"/>
  <c r="BZ12" i="25"/>
  <c r="BY12" i="25"/>
  <c r="BQ12" i="25"/>
  <c r="BO12" i="25"/>
  <c r="BN12" i="25"/>
  <c r="BF12" i="25"/>
  <c r="BD12" i="25"/>
  <c r="BC12" i="25"/>
  <c r="AV12" i="25"/>
  <c r="AW12" i="25" s="1"/>
  <c r="AT12" i="25"/>
  <c r="AS12" i="25"/>
  <c r="AL12" i="25"/>
  <c r="AJ12" i="25"/>
  <c r="AI12" i="25"/>
  <c r="AB12" i="25"/>
  <c r="Z12" i="25"/>
  <c r="Y12" i="25"/>
  <c r="S12" i="25"/>
  <c r="Q12" i="25"/>
  <c r="P12" i="25"/>
  <c r="J12" i="25"/>
  <c r="K12" i="25" s="1"/>
  <c r="H12" i="25"/>
  <c r="G12" i="25"/>
  <c r="BF11" i="25"/>
  <c r="BG11" i="25" s="1"/>
  <c r="BD11" i="25"/>
  <c r="BC11" i="25"/>
  <c r="AV11" i="25"/>
  <c r="AT11" i="25"/>
  <c r="AS11" i="25"/>
  <c r="AL11" i="25"/>
  <c r="AJ11" i="25"/>
  <c r="AI11" i="25"/>
  <c r="AB11" i="25"/>
  <c r="Z11" i="25"/>
  <c r="Y11" i="25"/>
  <c r="S11" i="25"/>
  <c r="T11" i="25" s="1"/>
  <c r="Q11" i="25"/>
  <c r="R11" i="25" s="1"/>
  <c r="P11" i="25"/>
  <c r="J11" i="25"/>
  <c r="K11" i="25" s="1"/>
  <c r="H11" i="25"/>
  <c r="G11" i="25"/>
  <c r="DX10" i="25"/>
  <c r="DV10" i="25"/>
  <c r="DU10" i="25"/>
  <c r="DL10" i="25"/>
  <c r="DJ10" i="25"/>
  <c r="DI10" i="25"/>
  <c r="CY10" i="25"/>
  <c r="CW10" i="25"/>
  <c r="CV10" i="25"/>
  <c r="CM10" i="25"/>
  <c r="CK10" i="25"/>
  <c r="CJ10" i="25"/>
  <c r="CB10" i="25"/>
  <c r="BZ10" i="25"/>
  <c r="BY10" i="25"/>
  <c r="BQ10" i="25"/>
  <c r="BO10" i="25"/>
  <c r="BN10" i="25"/>
  <c r="BF10" i="25"/>
  <c r="BD10" i="25"/>
  <c r="BE10" i="25" s="1"/>
  <c r="BC10" i="25"/>
  <c r="AV10" i="25"/>
  <c r="AW10" i="25" s="1"/>
  <c r="AT10" i="25"/>
  <c r="AS10" i="25"/>
  <c r="AL10" i="25"/>
  <c r="AJ10" i="25"/>
  <c r="AI10" i="25"/>
  <c r="AB10" i="25"/>
  <c r="Z10" i="25"/>
  <c r="Y10" i="25"/>
  <c r="S10" i="25"/>
  <c r="T10" i="25" s="1"/>
  <c r="Q10" i="25"/>
  <c r="P10" i="25"/>
  <c r="J10" i="25"/>
  <c r="H10" i="25"/>
  <c r="G10" i="25"/>
  <c r="DX9" i="25"/>
  <c r="DV9" i="25"/>
  <c r="DU9" i="25"/>
  <c r="DL9" i="25"/>
  <c r="DJ9" i="25"/>
  <c r="DI9" i="25"/>
  <c r="CY9" i="25"/>
  <c r="CZ9" i="25" s="1"/>
  <c r="CW9" i="25"/>
  <c r="CX9" i="25" s="1"/>
  <c r="CV9" i="25"/>
  <c r="CM9" i="25"/>
  <c r="CN9" i="25" s="1"/>
  <c r="CP9" i="25" s="1"/>
  <c r="J56" i="25" s="1"/>
  <c r="CK9" i="25"/>
  <c r="CJ9" i="25"/>
  <c r="CB9" i="25"/>
  <c r="BZ9" i="25"/>
  <c r="BY9" i="25"/>
  <c r="BQ9" i="25"/>
  <c r="BR9" i="25" s="1"/>
  <c r="BO9" i="25"/>
  <c r="BN9" i="25"/>
  <c r="BF9" i="25"/>
  <c r="BG9" i="25" s="1"/>
  <c r="BD9" i="25"/>
  <c r="BC9" i="25"/>
  <c r="AV9" i="25"/>
  <c r="AT9" i="25"/>
  <c r="AS9" i="25"/>
  <c r="AL9" i="25"/>
  <c r="AM9" i="25" s="1"/>
  <c r="AJ9" i="25"/>
  <c r="AI9" i="25"/>
  <c r="AB9" i="25"/>
  <c r="Z9" i="25"/>
  <c r="Y9" i="25"/>
  <c r="S9" i="25"/>
  <c r="T9" i="25" s="1"/>
  <c r="Q9" i="25"/>
  <c r="P9" i="25"/>
  <c r="J9" i="25"/>
  <c r="H9" i="25"/>
  <c r="G9" i="25"/>
  <c r="DX8" i="25"/>
  <c r="DV8" i="25"/>
  <c r="DU8" i="25"/>
  <c r="DL8" i="25"/>
  <c r="DJ8" i="25"/>
  <c r="DI8" i="25"/>
  <c r="CY8" i="25"/>
  <c r="CW8" i="25"/>
  <c r="CV8" i="25"/>
  <c r="CM8" i="25"/>
  <c r="CK8" i="25"/>
  <c r="CJ8" i="25"/>
  <c r="CB8" i="25"/>
  <c r="BZ8" i="25"/>
  <c r="BY8" i="25"/>
  <c r="BQ8" i="25"/>
  <c r="BO8" i="25"/>
  <c r="BN8" i="25"/>
  <c r="BP8" i="25" s="1"/>
  <c r="BF8" i="25"/>
  <c r="BG8" i="25" s="1"/>
  <c r="BD8" i="25"/>
  <c r="BC8" i="25"/>
  <c r="AV8" i="25"/>
  <c r="AW8" i="25" s="1"/>
  <c r="AT8" i="25"/>
  <c r="AS8" i="25"/>
  <c r="AU8" i="25" s="1"/>
  <c r="AL8" i="25"/>
  <c r="AJ8" i="25"/>
  <c r="AI8" i="25"/>
  <c r="AB8" i="25"/>
  <c r="Z8" i="25"/>
  <c r="Y8" i="25"/>
  <c r="S8" i="25"/>
  <c r="Q8" i="25"/>
  <c r="P8" i="25"/>
  <c r="J8" i="25"/>
  <c r="H8" i="25"/>
  <c r="G8" i="25"/>
  <c r="CB45" i="24"/>
  <c r="BZ45" i="24"/>
  <c r="BY45" i="24"/>
  <c r="CB38" i="24"/>
  <c r="BZ38" i="24"/>
  <c r="BY38" i="24"/>
  <c r="CB37" i="24"/>
  <c r="BZ37" i="24"/>
  <c r="BY37" i="24"/>
  <c r="CB36" i="24"/>
  <c r="BZ36" i="24"/>
  <c r="BY36" i="24"/>
  <c r="CK37" i="24"/>
  <c r="CB34" i="24"/>
  <c r="BZ34" i="24"/>
  <c r="BY34" i="24"/>
  <c r="CB33" i="24"/>
  <c r="BZ33" i="24"/>
  <c r="BY33" i="24"/>
  <c r="DX45" i="24"/>
  <c r="DV45" i="24"/>
  <c r="DU45" i="24"/>
  <c r="DU37" i="24"/>
  <c r="DV37" i="24"/>
  <c r="DX37" i="24"/>
  <c r="DU38" i="24"/>
  <c r="DV38" i="24"/>
  <c r="DX38" i="24"/>
  <c r="DX36" i="24"/>
  <c r="DV36" i="24"/>
  <c r="DU36" i="24"/>
  <c r="DU33" i="24"/>
  <c r="DV33" i="24"/>
  <c r="DX33" i="24"/>
  <c r="DU34" i="24"/>
  <c r="DV34" i="24"/>
  <c r="DX34" i="24"/>
  <c r="DX21" i="24"/>
  <c r="DV21" i="24"/>
  <c r="DU21" i="24"/>
  <c r="DU13" i="24"/>
  <c r="DV13" i="24"/>
  <c r="DX13" i="24"/>
  <c r="DU14" i="24"/>
  <c r="DV14" i="24"/>
  <c r="DX14" i="24"/>
  <c r="DX12" i="24"/>
  <c r="DV12" i="24"/>
  <c r="DU12" i="24"/>
  <c r="DU9" i="24"/>
  <c r="DV9" i="24"/>
  <c r="DX9" i="24"/>
  <c r="DU10" i="24"/>
  <c r="DV10" i="24"/>
  <c r="DX10" i="24"/>
  <c r="DL45" i="24"/>
  <c r="DJ45" i="24"/>
  <c r="DI45" i="24"/>
  <c r="DL38" i="24"/>
  <c r="DJ38" i="24"/>
  <c r="DI38" i="24"/>
  <c r="DL37" i="24"/>
  <c r="DJ37" i="24"/>
  <c r="DI37" i="24"/>
  <c r="DL36" i="24"/>
  <c r="DJ36" i="24"/>
  <c r="DI36" i="24"/>
  <c r="DI33" i="24"/>
  <c r="DJ33" i="24"/>
  <c r="DL33" i="24"/>
  <c r="DI34" i="24"/>
  <c r="DJ34" i="24"/>
  <c r="DL34" i="24"/>
  <c r="DL32" i="24"/>
  <c r="DJ32" i="24"/>
  <c r="DI32" i="24"/>
  <c r="DL21" i="24"/>
  <c r="DJ21" i="24"/>
  <c r="DI21" i="24"/>
  <c r="DL14" i="24"/>
  <c r="DJ14" i="24"/>
  <c r="DI14" i="24"/>
  <c r="DL13" i="24"/>
  <c r="DJ13" i="24"/>
  <c r="DI13" i="24"/>
  <c r="DL12" i="24"/>
  <c r="DJ12" i="24"/>
  <c r="DI12" i="24"/>
  <c r="DI9" i="24"/>
  <c r="DJ9" i="24"/>
  <c r="DL9" i="24"/>
  <c r="DI10" i="24"/>
  <c r="DJ10" i="24"/>
  <c r="DL10" i="24"/>
  <c r="DL8" i="24"/>
  <c r="DJ8" i="24"/>
  <c r="DI8" i="24"/>
  <c r="CY21" i="24"/>
  <c r="CW21" i="24"/>
  <c r="CV21" i="24"/>
  <c r="CY14" i="24"/>
  <c r="CW14" i="24"/>
  <c r="CV14" i="24"/>
  <c r="CY13" i="24"/>
  <c r="CW13" i="24"/>
  <c r="CV13" i="24"/>
  <c r="CY12" i="24"/>
  <c r="CW12" i="24"/>
  <c r="CV12" i="24"/>
  <c r="CV9" i="24"/>
  <c r="CW9" i="24"/>
  <c r="CY9" i="24"/>
  <c r="CV10" i="24"/>
  <c r="CW10" i="24"/>
  <c r="CY10" i="24"/>
  <c r="CY8" i="24"/>
  <c r="CW8" i="24"/>
  <c r="CV8" i="24"/>
  <c r="CM45" i="24"/>
  <c r="CK45" i="24"/>
  <c r="CJ45" i="24"/>
  <c r="CJ37" i="24"/>
  <c r="CM37" i="24"/>
  <c r="CJ33" i="24"/>
  <c r="CK33" i="24"/>
  <c r="CM33" i="24"/>
  <c r="CJ34" i="24"/>
  <c r="CK34" i="24"/>
  <c r="CM34" i="24"/>
  <c r="CM21" i="24"/>
  <c r="CK21" i="24"/>
  <c r="CJ21" i="24"/>
  <c r="CJ13" i="24"/>
  <c r="CK13" i="24"/>
  <c r="CM13" i="24"/>
  <c r="CJ14" i="24"/>
  <c r="CK14" i="24"/>
  <c r="CM14" i="24"/>
  <c r="CM12" i="24"/>
  <c r="CK12" i="24"/>
  <c r="CJ12" i="24"/>
  <c r="CJ9" i="24"/>
  <c r="CK9" i="24"/>
  <c r="CM9" i="24"/>
  <c r="CN9" i="24" s="1"/>
  <c r="CJ10" i="24"/>
  <c r="CK10" i="24"/>
  <c r="CM10" i="24"/>
  <c r="CB21" i="24"/>
  <c r="BZ21" i="24"/>
  <c r="BY21" i="24"/>
  <c r="CB14" i="24"/>
  <c r="BZ14" i="24"/>
  <c r="BY14" i="24"/>
  <c r="CB13" i="24"/>
  <c r="BZ13" i="24"/>
  <c r="BY13" i="24"/>
  <c r="CB12" i="24"/>
  <c r="BZ12" i="24"/>
  <c r="BY12" i="24"/>
  <c r="BY9" i="24"/>
  <c r="BZ9" i="24"/>
  <c r="CB9" i="24"/>
  <c r="BY10" i="24"/>
  <c r="BZ10" i="24"/>
  <c r="CB10" i="24"/>
  <c r="BQ45" i="24"/>
  <c r="BO45" i="24"/>
  <c r="BN45" i="24"/>
  <c r="BQ38" i="24"/>
  <c r="BO38" i="24"/>
  <c r="BN38" i="24"/>
  <c r="BQ37" i="24"/>
  <c r="BO37" i="24"/>
  <c r="BN37" i="24"/>
  <c r="BQ36" i="24"/>
  <c r="BO36" i="24"/>
  <c r="BN36" i="24"/>
  <c r="BN33" i="24"/>
  <c r="BO33" i="24"/>
  <c r="BQ33" i="24"/>
  <c r="BN34" i="24"/>
  <c r="BO34" i="24"/>
  <c r="BQ34" i="24"/>
  <c r="BQ21" i="24"/>
  <c r="BO21" i="24"/>
  <c r="BN21" i="24"/>
  <c r="BQ14" i="24"/>
  <c r="BO14" i="24"/>
  <c r="BN14" i="24"/>
  <c r="BQ13" i="24"/>
  <c r="BO13" i="24"/>
  <c r="BN13" i="24"/>
  <c r="BQ12" i="24"/>
  <c r="BO12" i="24"/>
  <c r="BN12" i="24"/>
  <c r="BN9" i="24"/>
  <c r="BO9" i="24"/>
  <c r="BQ9" i="24"/>
  <c r="BN10" i="24"/>
  <c r="BO10" i="24"/>
  <c r="BQ10" i="24"/>
  <c r="AL45" i="24"/>
  <c r="AJ45" i="24"/>
  <c r="AI45" i="24"/>
  <c r="AL42" i="24"/>
  <c r="DB42" i="24" s="1"/>
  <c r="AJ42" i="24"/>
  <c r="AI42" i="24"/>
  <c r="AL41" i="24"/>
  <c r="DB41" i="24" s="1"/>
  <c r="AJ41" i="24"/>
  <c r="AI41" i="24"/>
  <c r="AI33" i="24"/>
  <c r="AJ33" i="24"/>
  <c r="AL33" i="24"/>
  <c r="AI34" i="24"/>
  <c r="AJ34" i="24"/>
  <c r="AL34" i="24"/>
  <c r="AI35" i="24"/>
  <c r="AJ35" i="24"/>
  <c r="AL35" i="24"/>
  <c r="AI36" i="24"/>
  <c r="AJ36" i="24"/>
  <c r="AL36" i="24"/>
  <c r="AI37" i="24"/>
  <c r="AJ37" i="24"/>
  <c r="AL37" i="24"/>
  <c r="AI38" i="24"/>
  <c r="AJ38" i="24"/>
  <c r="AL38" i="24"/>
  <c r="AJ32" i="24"/>
  <c r="AI32" i="24"/>
  <c r="AL21" i="24"/>
  <c r="AJ21" i="24"/>
  <c r="AI21" i="24"/>
  <c r="AL18" i="24"/>
  <c r="AJ18" i="24"/>
  <c r="AI18" i="24"/>
  <c r="AL17" i="24"/>
  <c r="AJ17" i="24"/>
  <c r="AI17" i="24"/>
  <c r="AI9" i="24"/>
  <c r="AJ9" i="24"/>
  <c r="AL9" i="24"/>
  <c r="AI10" i="24"/>
  <c r="AJ10" i="24"/>
  <c r="AL10" i="24"/>
  <c r="AI11" i="24"/>
  <c r="AJ11" i="24"/>
  <c r="AL11" i="24"/>
  <c r="AI12" i="24"/>
  <c r="AJ12" i="24"/>
  <c r="AL12" i="24"/>
  <c r="AI13" i="24"/>
  <c r="AJ13" i="24"/>
  <c r="AL13" i="24"/>
  <c r="AI14" i="24"/>
  <c r="AJ14" i="24"/>
  <c r="AL14" i="24"/>
  <c r="AB45" i="24"/>
  <c r="Z45" i="24"/>
  <c r="Y45" i="24"/>
  <c r="AB42" i="24"/>
  <c r="Z42" i="24"/>
  <c r="Y42" i="24"/>
  <c r="AB41" i="24"/>
  <c r="Z41" i="24"/>
  <c r="Y41" i="24"/>
  <c r="Y33" i="24"/>
  <c r="Z33" i="24"/>
  <c r="AB33" i="24"/>
  <c r="Y34" i="24"/>
  <c r="Z34" i="24"/>
  <c r="AB34" i="24"/>
  <c r="Y35" i="24"/>
  <c r="Z35" i="24"/>
  <c r="AB35" i="24"/>
  <c r="Y36" i="24"/>
  <c r="Z36" i="24"/>
  <c r="AB36" i="24"/>
  <c r="Y37" i="24"/>
  <c r="Z37" i="24"/>
  <c r="AB37" i="24"/>
  <c r="Y38" i="24"/>
  <c r="Z38" i="24"/>
  <c r="AB38" i="24"/>
  <c r="DZ38" i="24" s="1"/>
  <c r="AB21" i="24"/>
  <c r="Z21" i="24"/>
  <c r="Y21" i="24"/>
  <c r="AB18" i="24"/>
  <c r="Z18" i="24"/>
  <c r="Y18" i="24"/>
  <c r="AB17" i="24"/>
  <c r="Z17" i="24"/>
  <c r="Y17" i="24"/>
  <c r="Y9" i="24"/>
  <c r="Z9" i="24"/>
  <c r="AB9" i="24"/>
  <c r="Y10" i="24"/>
  <c r="Z10" i="24"/>
  <c r="AB10" i="24"/>
  <c r="Y11" i="24"/>
  <c r="Z11" i="24"/>
  <c r="AB11" i="24"/>
  <c r="Y12" i="24"/>
  <c r="Z12" i="24"/>
  <c r="AB12" i="24"/>
  <c r="Y13" i="24"/>
  <c r="Z13" i="24"/>
  <c r="AB13" i="24"/>
  <c r="Y14" i="24"/>
  <c r="Z14" i="24"/>
  <c r="AB14" i="24"/>
  <c r="S45" i="24"/>
  <c r="Q45" i="24"/>
  <c r="P45" i="24"/>
  <c r="S42" i="24"/>
  <c r="DN42" i="24" s="1"/>
  <c r="Q42" i="24"/>
  <c r="P42" i="24"/>
  <c r="S41" i="24"/>
  <c r="DN41" i="24" s="1"/>
  <c r="Q41" i="24"/>
  <c r="P41" i="24"/>
  <c r="P33" i="24"/>
  <c r="Q33" i="24"/>
  <c r="S33" i="24"/>
  <c r="P34" i="24"/>
  <c r="Q34" i="24"/>
  <c r="S34" i="24"/>
  <c r="P35" i="24"/>
  <c r="Q35" i="24"/>
  <c r="S35" i="24"/>
  <c r="P36" i="24"/>
  <c r="Q36" i="24"/>
  <c r="S36" i="24"/>
  <c r="P37" i="24"/>
  <c r="Q37" i="24"/>
  <c r="S37" i="24"/>
  <c r="CD37" i="24" s="1"/>
  <c r="P38" i="24"/>
  <c r="Q38" i="24"/>
  <c r="S38" i="24"/>
  <c r="J45" i="24"/>
  <c r="H45" i="24"/>
  <c r="G45" i="24"/>
  <c r="J42" i="24"/>
  <c r="DA42" i="24" s="1"/>
  <c r="H42" i="24"/>
  <c r="G42" i="24"/>
  <c r="J41" i="24"/>
  <c r="DA41" i="24" s="1"/>
  <c r="H41" i="24"/>
  <c r="G41" i="24"/>
  <c r="G33" i="24"/>
  <c r="H33" i="24"/>
  <c r="J33" i="24"/>
  <c r="G34" i="24"/>
  <c r="H34" i="24"/>
  <c r="J34" i="24"/>
  <c r="G35" i="24"/>
  <c r="H35" i="24"/>
  <c r="J35" i="24"/>
  <c r="G36" i="24"/>
  <c r="H36" i="24"/>
  <c r="J36" i="24"/>
  <c r="G37" i="24"/>
  <c r="H37" i="24"/>
  <c r="J37" i="24"/>
  <c r="G38" i="24"/>
  <c r="H38" i="24"/>
  <c r="J38" i="24"/>
  <c r="J32" i="24"/>
  <c r="H32" i="24"/>
  <c r="G32" i="24"/>
  <c r="P18" i="24"/>
  <c r="Q18" i="24"/>
  <c r="S18" i="24"/>
  <c r="S21" i="24"/>
  <c r="Q21" i="24"/>
  <c r="P21" i="24"/>
  <c r="S17" i="24"/>
  <c r="Q17" i="24"/>
  <c r="P17" i="24"/>
  <c r="P9" i="24"/>
  <c r="Q9" i="24"/>
  <c r="S9" i="24"/>
  <c r="P10" i="24"/>
  <c r="Q10" i="24"/>
  <c r="S10" i="24"/>
  <c r="P11" i="24"/>
  <c r="Q11" i="24"/>
  <c r="S11" i="24"/>
  <c r="P12" i="24"/>
  <c r="Q12" i="24"/>
  <c r="S12" i="24"/>
  <c r="P13" i="24"/>
  <c r="Q13" i="24"/>
  <c r="S13" i="24"/>
  <c r="P14" i="24"/>
  <c r="Q14" i="24"/>
  <c r="S14" i="24"/>
  <c r="J21" i="24"/>
  <c r="H21" i="24"/>
  <c r="G21" i="24"/>
  <c r="J18" i="24"/>
  <c r="H18" i="24"/>
  <c r="G18" i="24"/>
  <c r="J17" i="24"/>
  <c r="H17" i="24"/>
  <c r="G17" i="24"/>
  <c r="G9" i="24"/>
  <c r="H9" i="24"/>
  <c r="J9" i="24"/>
  <c r="G10" i="24"/>
  <c r="H10" i="24"/>
  <c r="J10" i="24"/>
  <c r="G11" i="24"/>
  <c r="H11" i="24"/>
  <c r="J11" i="24"/>
  <c r="G12" i="24"/>
  <c r="H12" i="24"/>
  <c r="J12" i="24"/>
  <c r="G13" i="24"/>
  <c r="H13" i="24"/>
  <c r="J13" i="24"/>
  <c r="G14" i="24"/>
  <c r="H14" i="24"/>
  <c r="J14" i="24"/>
  <c r="J8" i="24"/>
  <c r="H8" i="24"/>
  <c r="G8" i="24"/>
  <c r="DI24" i="19"/>
  <c r="DI23" i="19"/>
  <c r="DI22" i="19"/>
  <c r="CX24" i="19"/>
  <c r="CX23" i="19"/>
  <c r="CX22" i="19"/>
  <c r="CL24" i="19"/>
  <c r="CL23" i="19"/>
  <c r="CL22" i="19"/>
  <c r="CA24" i="19"/>
  <c r="CA23" i="19"/>
  <c r="CA22" i="19"/>
  <c r="BQ24" i="19"/>
  <c r="BQ23" i="19"/>
  <c r="BQ22" i="19"/>
  <c r="BG24" i="19"/>
  <c r="BG23" i="19"/>
  <c r="BG22" i="19"/>
  <c r="AW24" i="19"/>
  <c r="AW23" i="19"/>
  <c r="AW22" i="19"/>
  <c r="AN24" i="19"/>
  <c r="AN23" i="19"/>
  <c r="AN22" i="19"/>
  <c r="AE24" i="19"/>
  <c r="AE23" i="19"/>
  <c r="AE22" i="19"/>
  <c r="V24" i="19"/>
  <c r="V23" i="19"/>
  <c r="V22" i="19"/>
  <c r="N24" i="19"/>
  <c r="N23" i="19"/>
  <c r="N22" i="19"/>
  <c r="F24" i="19"/>
  <c r="F23" i="19"/>
  <c r="F22" i="19"/>
  <c r="DM21" i="19"/>
  <c r="DK21" i="19"/>
  <c r="DJ21" i="19"/>
  <c r="DM14" i="19"/>
  <c r="DK14" i="19"/>
  <c r="DJ14" i="19"/>
  <c r="DM13" i="19"/>
  <c r="AL36" i="19" s="1"/>
  <c r="DK13" i="19"/>
  <c r="DJ13" i="19"/>
  <c r="DM12" i="19"/>
  <c r="DK12" i="19"/>
  <c r="DJ12" i="19"/>
  <c r="DJ9" i="19"/>
  <c r="DK9" i="19"/>
  <c r="DM9" i="19"/>
  <c r="AI32" i="19" s="1"/>
  <c r="DJ10" i="19"/>
  <c r="DK10" i="19"/>
  <c r="DM10" i="19"/>
  <c r="DB21" i="19"/>
  <c r="CZ21" i="19"/>
  <c r="CY21" i="19"/>
  <c r="DB14" i="19"/>
  <c r="CZ14" i="19"/>
  <c r="CY14" i="19"/>
  <c r="DB13" i="19"/>
  <c r="CZ13" i="19"/>
  <c r="CY13" i="19"/>
  <c r="DB12" i="19"/>
  <c r="CZ12" i="19"/>
  <c r="CY12" i="19"/>
  <c r="CY9" i="19"/>
  <c r="CZ9" i="19"/>
  <c r="DB9" i="19"/>
  <c r="CY10" i="19"/>
  <c r="CZ10" i="19"/>
  <c r="DB10" i="19"/>
  <c r="CP21" i="19"/>
  <c r="CS21" i="19" s="1"/>
  <c r="CN21" i="19"/>
  <c r="CM21" i="19"/>
  <c r="CP14" i="19"/>
  <c r="CN14" i="19"/>
  <c r="CM14" i="19"/>
  <c r="CP13" i="19"/>
  <c r="CN13" i="19"/>
  <c r="CM13" i="19"/>
  <c r="CP12" i="19"/>
  <c r="CN12" i="19"/>
  <c r="CM12" i="19"/>
  <c r="CO12" i="19" s="1"/>
  <c r="CM9" i="19"/>
  <c r="CN9" i="19"/>
  <c r="CO9" i="19" s="1"/>
  <c r="CP9" i="19"/>
  <c r="CM10" i="19"/>
  <c r="CN10" i="19"/>
  <c r="CP10" i="19"/>
  <c r="CE21" i="19"/>
  <c r="CC21" i="19"/>
  <c r="CB21" i="19"/>
  <c r="CE14" i="19"/>
  <c r="CC14" i="19"/>
  <c r="CB14" i="19"/>
  <c r="CE13" i="19"/>
  <c r="CG13" i="19" s="1"/>
  <c r="CC13" i="19"/>
  <c r="CB13" i="19"/>
  <c r="CE12" i="19"/>
  <c r="CC12" i="19"/>
  <c r="CB12" i="19"/>
  <c r="CB9" i="19"/>
  <c r="CC9" i="19"/>
  <c r="CD9" i="19" s="1"/>
  <c r="CE9" i="19"/>
  <c r="CB10" i="19"/>
  <c r="CC10" i="19"/>
  <c r="CE10" i="19"/>
  <c r="BU21" i="19"/>
  <c r="BS21" i="19"/>
  <c r="BR21" i="19"/>
  <c r="BU14" i="19"/>
  <c r="AB37" i="19" s="1"/>
  <c r="BS14" i="19"/>
  <c r="BR14" i="19"/>
  <c r="BU13" i="19"/>
  <c r="BS13" i="19"/>
  <c r="BR13" i="19"/>
  <c r="BU12" i="19"/>
  <c r="BS12" i="19"/>
  <c r="BR12" i="19"/>
  <c r="BR9" i="19"/>
  <c r="BS9" i="19"/>
  <c r="BU9" i="19"/>
  <c r="BV9" i="19" s="1"/>
  <c r="BR10" i="19"/>
  <c r="BS10" i="19"/>
  <c r="BT10" i="19" s="1"/>
  <c r="BU10" i="19"/>
  <c r="BK21" i="19"/>
  <c r="BI21" i="19"/>
  <c r="BH21" i="19"/>
  <c r="BK14" i="19"/>
  <c r="BI14" i="19"/>
  <c r="BH14" i="19"/>
  <c r="BK13" i="19"/>
  <c r="BI13" i="19"/>
  <c r="BH13" i="19"/>
  <c r="BK12" i="19"/>
  <c r="BI12" i="19"/>
  <c r="BH12" i="19"/>
  <c r="BH9" i="19"/>
  <c r="BI9" i="19"/>
  <c r="BK9" i="19"/>
  <c r="BH10" i="19"/>
  <c r="BI10" i="19"/>
  <c r="BK10" i="19"/>
  <c r="BI8" i="19"/>
  <c r="BH8" i="19"/>
  <c r="BK8" i="19"/>
  <c r="BA21" i="19"/>
  <c r="AY21" i="19"/>
  <c r="AX21" i="19"/>
  <c r="BA18" i="19"/>
  <c r="AY18" i="19"/>
  <c r="AX18" i="19"/>
  <c r="BA17" i="19"/>
  <c r="BB17" i="19" s="1"/>
  <c r="AY17" i="19"/>
  <c r="AX17" i="19"/>
  <c r="AX9" i="19"/>
  <c r="AY9" i="19"/>
  <c r="BA9" i="19"/>
  <c r="AX10" i="19"/>
  <c r="AZ10" i="19" s="1"/>
  <c r="AY10" i="19"/>
  <c r="BA10" i="19"/>
  <c r="AX11" i="19"/>
  <c r="AY11" i="19"/>
  <c r="BA11" i="19"/>
  <c r="AX12" i="19"/>
  <c r="AY12" i="19"/>
  <c r="AZ12" i="19" s="1"/>
  <c r="BA12" i="19"/>
  <c r="AX13" i="19"/>
  <c r="AY13" i="19"/>
  <c r="AZ13" i="19" s="1"/>
  <c r="BA13" i="19"/>
  <c r="AX14" i="19"/>
  <c r="AY14" i="19"/>
  <c r="BA14" i="19"/>
  <c r="AR21" i="19"/>
  <c r="AP21" i="19"/>
  <c r="AO21" i="19"/>
  <c r="AQ21" i="19" s="1"/>
  <c r="AS18" i="19"/>
  <c r="AR18" i="19"/>
  <c r="AP18" i="19"/>
  <c r="AO18" i="19"/>
  <c r="AR17" i="19"/>
  <c r="BW17" i="19" s="1"/>
  <c r="AP17" i="19"/>
  <c r="AO17" i="19"/>
  <c r="AO9" i="19"/>
  <c r="AP9" i="19"/>
  <c r="AQ9" i="19" s="1"/>
  <c r="AR9" i="19"/>
  <c r="AO10" i="19"/>
  <c r="AP10" i="19"/>
  <c r="AQ10" i="19"/>
  <c r="AR10" i="19"/>
  <c r="AO11" i="19"/>
  <c r="AP11" i="19"/>
  <c r="AR11" i="19"/>
  <c r="V34" i="19" s="1"/>
  <c r="AO12" i="19"/>
  <c r="AP12" i="19"/>
  <c r="AR12" i="19"/>
  <c r="AO13" i="19"/>
  <c r="AP13" i="19"/>
  <c r="AQ13" i="19" s="1"/>
  <c r="AR13" i="19"/>
  <c r="AO14" i="19"/>
  <c r="AP14" i="19"/>
  <c r="AQ14" i="19" s="1"/>
  <c r="AR14" i="19"/>
  <c r="AO8" i="19"/>
  <c r="AI21" i="19"/>
  <c r="AG21" i="19"/>
  <c r="AF21" i="19"/>
  <c r="AI18" i="19"/>
  <c r="AG18" i="19"/>
  <c r="AF18" i="19"/>
  <c r="AH18" i="19" s="1"/>
  <c r="AI17" i="19"/>
  <c r="BM17" i="19" s="1"/>
  <c r="AG17" i="19"/>
  <c r="AF17" i="19"/>
  <c r="AH17" i="19" s="1"/>
  <c r="AI14" i="19"/>
  <c r="AG14" i="19"/>
  <c r="AF14" i="19"/>
  <c r="AI13" i="19"/>
  <c r="AG13" i="19"/>
  <c r="AF13" i="19"/>
  <c r="AI12" i="19"/>
  <c r="AG12" i="19"/>
  <c r="AF12" i="19"/>
  <c r="AI11" i="19"/>
  <c r="U34" i="19" s="1"/>
  <c r="AG11" i="19"/>
  <c r="AF11" i="19"/>
  <c r="AI10" i="19"/>
  <c r="CR10" i="19" s="1"/>
  <c r="AG10" i="19"/>
  <c r="AF10" i="19"/>
  <c r="AH10" i="19" s="1"/>
  <c r="AI9" i="19"/>
  <c r="AG9" i="19"/>
  <c r="AF9" i="19"/>
  <c r="Z21" i="19"/>
  <c r="X21" i="19"/>
  <c r="W21" i="19"/>
  <c r="Z18" i="19"/>
  <c r="X18" i="19"/>
  <c r="W18" i="19"/>
  <c r="Z17" i="19"/>
  <c r="X17" i="19"/>
  <c r="Y17" i="19" s="1"/>
  <c r="W17" i="19"/>
  <c r="W9" i="19"/>
  <c r="X9" i="19"/>
  <c r="Y9" i="19" s="1"/>
  <c r="Z9" i="19"/>
  <c r="W10" i="19"/>
  <c r="X10" i="19"/>
  <c r="Z10" i="19"/>
  <c r="DN10" i="19" s="1"/>
  <c r="W11" i="19"/>
  <c r="X11" i="19"/>
  <c r="Y11" i="19" s="1"/>
  <c r="Z11" i="19"/>
  <c r="W12" i="19"/>
  <c r="X12" i="19"/>
  <c r="Y12" i="19" s="1"/>
  <c r="Z12" i="19"/>
  <c r="W13" i="19"/>
  <c r="X13" i="19"/>
  <c r="Y13" i="19" s="1"/>
  <c r="Z13" i="19"/>
  <c r="W14" i="19"/>
  <c r="X14" i="19"/>
  <c r="Y14" i="19" s="1"/>
  <c r="Z14" i="19"/>
  <c r="R21" i="19"/>
  <c r="P21" i="19"/>
  <c r="O21" i="19"/>
  <c r="R18" i="19"/>
  <c r="P18" i="19"/>
  <c r="O18" i="19"/>
  <c r="R17" i="19"/>
  <c r="P17" i="19"/>
  <c r="O17" i="19"/>
  <c r="O9" i="19"/>
  <c r="P9" i="19"/>
  <c r="R9" i="19"/>
  <c r="AS9" i="19" s="1"/>
  <c r="O10" i="19"/>
  <c r="P10" i="19"/>
  <c r="R10" i="19"/>
  <c r="O11" i="19"/>
  <c r="P11" i="19"/>
  <c r="R11" i="19"/>
  <c r="O12" i="19"/>
  <c r="P12" i="19"/>
  <c r="R12" i="19"/>
  <c r="O13" i="19"/>
  <c r="P13" i="19"/>
  <c r="Q13" i="19" s="1"/>
  <c r="R13" i="19"/>
  <c r="O14" i="19"/>
  <c r="P14" i="19"/>
  <c r="R14" i="19"/>
  <c r="AS14" i="19" s="1"/>
  <c r="G18" i="19"/>
  <c r="H18" i="19"/>
  <c r="J18" i="19"/>
  <c r="G21" i="19"/>
  <c r="H21" i="19"/>
  <c r="J21" i="19"/>
  <c r="J17" i="19"/>
  <c r="BL17" i="19" s="1"/>
  <c r="H17" i="19"/>
  <c r="G17" i="19"/>
  <c r="G9" i="19"/>
  <c r="H9" i="19"/>
  <c r="I9" i="19" s="1"/>
  <c r="J9" i="19"/>
  <c r="G10" i="19"/>
  <c r="H10" i="19"/>
  <c r="I10" i="19" s="1"/>
  <c r="J10" i="19"/>
  <c r="G11" i="19"/>
  <c r="H11" i="19"/>
  <c r="I11" i="19" s="1"/>
  <c r="J11" i="19"/>
  <c r="G12" i="19"/>
  <c r="H12" i="19"/>
  <c r="I12" i="19" s="1"/>
  <c r="J12" i="19"/>
  <c r="G13" i="19"/>
  <c r="H13" i="19"/>
  <c r="I13" i="19" s="1"/>
  <c r="J13" i="19"/>
  <c r="G14" i="19"/>
  <c r="H14" i="19"/>
  <c r="J14" i="19"/>
  <c r="AX8" i="19"/>
  <c r="CO42" i="24" l="1"/>
  <c r="DZ42" i="24"/>
  <c r="V66" i="24"/>
  <c r="CO41" i="24"/>
  <c r="DZ41" i="24"/>
  <c r="BH19" i="24"/>
  <c r="D66" i="24" s="1"/>
  <c r="AX20" i="24"/>
  <c r="C67" i="24" s="1"/>
  <c r="V67" i="24"/>
  <c r="X41" i="19"/>
  <c r="CQ18" i="19"/>
  <c r="BL18" i="19"/>
  <c r="E41" i="19" s="1"/>
  <c r="Y21" i="19"/>
  <c r="AO24" i="19"/>
  <c r="I18" i="19"/>
  <c r="CR18" i="19"/>
  <c r="BM18" i="19"/>
  <c r="H41" i="19" s="1"/>
  <c r="AA41" i="19"/>
  <c r="BJ12" i="19"/>
  <c r="DL9" i="19"/>
  <c r="BM10" i="19"/>
  <c r="AS17" i="19"/>
  <c r="BV17" i="19"/>
  <c r="Y41" i="19"/>
  <c r="BV18" i="19"/>
  <c r="F41" i="19" s="1"/>
  <c r="BT12" i="19"/>
  <c r="CO13" i="19"/>
  <c r="AE35" i="19"/>
  <c r="U32" i="19"/>
  <c r="CD12" i="19"/>
  <c r="CG14" i="19"/>
  <c r="CQ9" i="19"/>
  <c r="AD36" i="19"/>
  <c r="CG18" i="19"/>
  <c r="J41" i="19" s="1"/>
  <c r="AC41" i="19"/>
  <c r="AH33" i="19"/>
  <c r="X36" i="19"/>
  <c r="Y44" i="19"/>
  <c r="CQ12" i="19"/>
  <c r="I21" i="19"/>
  <c r="BV13" i="19"/>
  <c r="BB14" i="19"/>
  <c r="Z41" i="19"/>
  <c r="CF18" i="19"/>
  <c r="G41" i="19" s="1"/>
  <c r="AH13" i="19"/>
  <c r="AB41" i="19"/>
  <c r="BW18" i="19"/>
  <c r="I41" i="19" s="1"/>
  <c r="BB21" i="19"/>
  <c r="DD9" i="19"/>
  <c r="AI46" i="24"/>
  <c r="BT45" i="24"/>
  <c r="DM12" i="24"/>
  <c r="DL47" i="24"/>
  <c r="J46" i="24"/>
  <c r="DZ33" i="24"/>
  <c r="T9" i="24"/>
  <c r="G48" i="24"/>
  <c r="AA33" i="24"/>
  <c r="AK10" i="24"/>
  <c r="AK18" i="24"/>
  <c r="CC21" i="24"/>
  <c r="DL48" i="24"/>
  <c r="G46" i="24"/>
  <c r="BR10" i="24"/>
  <c r="AI44" i="19"/>
  <c r="Q21" i="19"/>
  <c r="DL13" i="19"/>
  <c r="AH21" i="19"/>
  <c r="AQ11" i="19"/>
  <c r="W35" i="19"/>
  <c r="BH24" i="19"/>
  <c r="AC33" i="19"/>
  <c r="CS13" i="19"/>
  <c r="DE21" i="19"/>
  <c r="AX24" i="19"/>
  <c r="Q17" i="19"/>
  <c r="BM14" i="19"/>
  <c r="V40" i="19"/>
  <c r="AZ18" i="19"/>
  <c r="AI33" i="19"/>
  <c r="DL12" i="19"/>
  <c r="I14" i="19"/>
  <c r="Q10" i="19"/>
  <c r="U33" i="19"/>
  <c r="AO22" i="19"/>
  <c r="AS12" i="19"/>
  <c r="AZ9" i="19"/>
  <c r="AA35" i="19"/>
  <c r="BJ21" i="19"/>
  <c r="BT14" i="19"/>
  <c r="DP9" i="19"/>
  <c r="AG33" i="19"/>
  <c r="AG35" i="19"/>
  <c r="CR14" i="19"/>
  <c r="DA9" i="19"/>
  <c r="DN12" i="19"/>
  <c r="DP14" i="19"/>
  <c r="BB10" i="19"/>
  <c r="DN9" i="19"/>
  <c r="U35" i="19"/>
  <c r="U44" i="19"/>
  <c r="DD10" i="19"/>
  <c r="DA13" i="19"/>
  <c r="AJ21" i="19"/>
  <c r="W32" i="19"/>
  <c r="DO12" i="19"/>
  <c r="AH9" i="19"/>
  <c r="W40" i="19"/>
  <c r="DA21" i="19"/>
  <c r="BW13" i="19"/>
  <c r="AC44" i="19"/>
  <c r="DP10" i="19"/>
  <c r="DC10" i="19"/>
  <c r="W37" i="19"/>
  <c r="CD13" i="19"/>
  <c r="CO14" i="19"/>
  <c r="DD13" i="19"/>
  <c r="DL14" i="19"/>
  <c r="AA44" i="19"/>
  <c r="CR12" i="19"/>
  <c r="BL13" i="19"/>
  <c r="Q12" i="19"/>
  <c r="AJ13" i="19"/>
  <c r="V37" i="19"/>
  <c r="V32" i="19"/>
  <c r="V41" i="19"/>
  <c r="BB13" i="19"/>
  <c r="AZ21" i="19"/>
  <c r="BL9" i="19"/>
  <c r="BJ13" i="19"/>
  <c r="BW10" i="19"/>
  <c r="CO10" i="19"/>
  <c r="DO9" i="19"/>
  <c r="DP12" i="19"/>
  <c r="AH14" i="19"/>
  <c r="AQ12" i="19"/>
  <c r="AZ17" i="19"/>
  <c r="BT21" i="19"/>
  <c r="AS13" i="19"/>
  <c r="Q14" i="19"/>
  <c r="AH11" i="19"/>
  <c r="AZ14" i="19"/>
  <c r="BB11" i="19"/>
  <c r="CD10" i="19"/>
  <c r="DE12" i="19"/>
  <c r="DE14" i="19"/>
  <c r="DL10" i="19"/>
  <c r="DP13" i="19"/>
  <c r="V36" i="19"/>
  <c r="W33" i="19"/>
  <c r="Z33" i="19"/>
  <c r="X32" i="19"/>
  <c r="Y36" i="19"/>
  <c r="AA37" i="19"/>
  <c r="AF33" i="19"/>
  <c r="AG32" i="19"/>
  <c r="AH35" i="19"/>
  <c r="AG36" i="19"/>
  <c r="AF37" i="19"/>
  <c r="AE44" i="19"/>
  <c r="Y18" i="19"/>
  <c r="AJ9" i="19"/>
  <c r="AJ18" i="19"/>
  <c r="Q11" i="19"/>
  <c r="Y10" i="19"/>
  <c r="AJ17" i="19"/>
  <c r="AS10" i="19"/>
  <c r="AZ11" i="19"/>
  <c r="BB18" i="19"/>
  <c r="BL10" i="19"/>
  <c r="BM13" i="19"/>
  <c r="BV10" i="19"/>
  <c r="CG12" i="19"/>
  <c r="DE10" i="19"/>
  <c r="DC9" i="19"/>
  <c r="BH22" i="19"/>
  <c r="U36" i="19"/>
  <c r="V33" i="19"/>
  <c r="U41" i="19"/>
  <c r="Y33" i="19"/>
  <c r="X35" i="19"/>
  <c r="Z36" i="19"/>
  <c r="AE33" i="19"/>
  <c r="AF32" i="19"/>
  <c r="AI35" i="19"/>
  <c r="AH36" i="19"/>
  <c r="AG37" i="19"/>
  <c r="AF44" i="19"/>
  <c r="BJ10" i="19"/>
  <c r="BW12" i="19"/>
  <c r="BW14" i="19"/>
  <c r="CG9" i="19"/>
  <c r="CD21" i="19"/>
  <c r="AO23" i="19"/>
  <c r="BH23" i="19"/>
  <c r="X33" i="19"/>
  <c r="Y35" i="19"/>
  <c r="AA36" i="19"/>
  <c r="AC37" i="19"/>
  <c r="AL33" i="19"/>
  <c r="AD33" i="19"/>
  <c r="AE32" i="19"/>
  <c r="AJ35" i="19"/>
  <c r="AI36" i="19"/>
  <c r="AH37" i="19"/>
  <c r="AG44" i="19"/>
  <c r="BL12" i="19"/>
  <c r="BJ14" i="19"/>
  <c r="CF9" i="19"/>
  <c r="V35" i="19"/>
  <c r="W41" i="19"/>
  <c r="AC32" i="19"/>
  <c r="Z35" i="19"/>
  <c r="AB36" i="19"/>
  <c r="X44" i="19"/>
  <c r="AK33" i="19"/>
  <c r="AL32" i="19"/>
  <c r="AD32" i="19"/>
  <c r="AK35" i="19"/>
  <c r="AJ36" i="19"/>
  <c r="AI37" i="19"/>
  <c r="AH44" i="19"/>
  <c r="BM12" i="19"/>
  <c r="CG21" i="19"/>
  <c r="CS12" i="19"/>
  <c r="BK22" i="19"/>
  <c r="AB32" i="19"/>
  <c r="AC36" i="19"/>
  <c r="AJ33" i="19"/>
  <c r="AK32" i="19"/>
  <c r="AD35" i="19"/>
  <c r="AL35" i="19"/>
  <c r="AK36" i="19"/>
  <c r="AJ37" i="19"/>
  <c r="BT13" i="19"/>
  <c r="CQ14" i="19"/>
  <c r="I17" i="19"/>
  <c r="Q18" i="19"/>
  <c r="AH12" i="19"/>
  <c r="AJ14" i="19"/>
  <c r="AS11" i="19"/>
  <c r="AS21" i="19"/>
  <c r="BB12" i="19"/>
  <c r="BJ9" i="19"/>
  <c r="BT9" i="19"/>
  <c r="BW21" i="19"/>
  <c r="CF13" i="19"/>
  <c r="CS10" i="19"/>
  <c r="CS14" i="19"/>
  <c r="DA10" i="19"/>
  <c r="DA12" i="19"/>
  <c r="DE13" i="19"/>
  <c r="DO10" i="19"/>
  <c r="DL21" i="19"/>
  <c r="AX22" i="19"/>
  <c r="BK23" i="19"/>
  <c r="W34" i="19"/>
  <c r="V44" i="19"/>
  <c r="AA32" i="19"/>
  <c r="AB35" i="19"/>
  <c r="X37" i="19"/>
  <c r="Z44" i="19"/>
  <c r="AJ32" i="19"/>
  <c r="AK37" i="19"/>
  <c r="AJ44" i="19"/>
  <c r="AJ12" i="19"/>
  <c r="U37" i="19"/>
  <c r="U40" i="19"/>
  <c r="W44" i="19"/>
  <c r="AB33" i="19"/>
  <c r="Z32" i="19"/>
  <c r="AC35" i="19"/>
  <c r="Y37" i="19"/>
  <c r="AF35" i="19"/>
  <c r="AE36" i="19"/>
  <c r="AD37" i="19"/>
  <c r="AL37" i="19"/>
  <c r="AK44" i="19"/>
  <c r="AJ11" i="19"/>
  <c r="AQ17" i="19"/>
  <c r="CG10" i="19"/>
  <c r="DC12" i="19"/>
  <c r="DP21" i="19"/>
  <c r="AX23" i="19"/>
  <c r="BK24" i="19"/>
  <c r="Q9" i="19"/>
  <c r="AJ10" i="19"/>
  <c r="AQ18" i="19"/>
  <c r="BB9" i="19"/>
  <c r="BM21" i="19"/>
  <c r="CF10" i="19"/>
  <c r="CD14" i="19"/>
  <c r="CQ10" i="19"/>
  <c r="CR13" i="19"/>
  <c r="CO21" i="19"/>
  <c r="DE9" i="19"/>
  <c r="DD12" i="19"/>
  <c r="DA14" i="19"/>
  <c r="DO13" i="19"/>
  <c r="W36" i="19"/>
  <c r="AA33" i="19"/>
  <c r="Y32" i="19"/>
  <c r="Z37" i="19"/>
  <c r="AB44" i="19"/>
  <c r="AH32" i="19"/>
  <c r="AF36" i="19"/>
  <c r="AE37" i="19"/>
  <c r="AD44" i="19"/>
  <c r="AL44" i="19"/>
  <c r="BG12" i="25"/>
  <c r="CL12" i="25"/>
  <c r="T13" i="25"/>
  <c r="CX13" i="25"/>
  <c r="AU33" i="25"/>
  <c r="CA37" i="25"/>
  <c r="AU41" i="25"/>
  <c r="AN42" i="25"/>
  <c r="I45" i="25"/>
  <c r="K10" i="25"/>
  <c r="AU38" i="25"/>
  <c r="CX38" i="25"/>
  <c r="R45" i="25"/>
  <c r="CX45" i="25"/>
  <c r="BP32" i="25"/>
  <c r="DK13" i="25"/>
  <c r="BE9" i="25"/>
  <c r="CC9" i="25"/>
  <c r="CZ12" i="25"/>
  <c r="BE13" i="25"/>
  <c r="DM13" i="25"/>
  <c r="AE60" i="25" s="1"/>
  <c r="DY14" i="25"/>
  <c r="EA14" i="25" s="1"/>
  <c r="P61" i="25" s="1"/>
  <c r="BH33" i="25"/>
  <c r="AK37" i="25"/>
  <c r="DW37" i="25"/>
  <c r="I41" i="25"/>
  <c r="BH41" i="25"/>
  <c r="AU45" i="25"/>
  <c r="CL8" i="25"/>
  <c r="I10" i="25"/>
  <c r="AA21" i="25"/>
  <c r="AC9" i="25"/>
  <c r="BH9" i="25" s="1"/>
  <c r="D56" i="25" s="1"/>
  <c r="AC11" i="25"/>
  <c r="T18" i="25"/>
  <c r="DZ37" i="25"/>
  <c r="AC18" i="25"/>
  <c r="AM8" i="25"/>
  <c r="AM22" i="25" s="1"/>
  <c r="CA9" i="25"/>
  <c r="CX12" i="25"/>
  <c r="AU10" i="25"/>
  <c r="T14" i="25"/>
  <c r="AU14" i="25"/>
  <c r="I17" i="25"/>
  <c r="DY21" i="25"/>
  <c r="AL68" i="25" s="1"/>
  <c r="CD32" i="25"/>
  <c r="AA34" i="25"/>
  <c r="CD34" i="25"/>
  <c r="DK34" i="25"/>
  <c r="AA9" i="25"/>
  <c r="AU11" i="25"/>
  <c r="AU13" i="25"/>
  <c r="CY22" i="25"/>
  <c r="BE11" i="25"/>
  <c r="I13" i="25"/>
  <c r="CC13" i="25"/>
  <c r="CA33" i="25"/>
  <c r="EB36" i="25"/>
  <c r="DZ36" i="25"/>
  <c r="T17" i="25"/>
  <c r="R32" i="25"/>
  <c r="DK33" i="25"/>
  <c r="BP34" i="25"/>
  <c r="AA35" i="25"/>
  <c r="CN14" i="25"/>
  <c r="J23" i="25"/>
  <c r="DK10" i="25"/>
  <c r="AK11" i="25"/>
  <c r="BP14" i="25"/>
  <c r="CX14" i="25"/>
  <c r="AA17" i="25"/>
  <c r="R18" i="25"/>
  <c r="CL21" i="25"/>
  <c r="AX32" i="25"/>
  <c r="BH35" i="25"/>
  <c r="EA37" i="25"/>
  <c r="AK8" i="25"/>
  <c r="DK8" i="25"/>
  <c r="BP9" i="25"/>
  <c r="CA10" i="25"/>
  <c r="AU17" i="25"/>
  <c r="BE21" i="25"/>
  <c r="AC12" i="25"/>
  <c r="BH12" i="25" s="1"/>
  <c r="D59" i="25" s="1"/>
  <c r="AM13" i="25"/>
  <c r="DW13" i="25"/>
  <c r="K21" i="25"/>
  <c r="AD68" i="25" s="1"/>
  <c r="CN21" i="25"/>
  <c r="EB21" i="25" s="1"/>
  <c r="S68" i="25" s="1"/>
  <c r="AX34" i="25"/>
  <c r="BP37" i="25"/>
  <c r="AK12" i="25"/>
  <c r="DW12" i="25"/>
  <c r="CA14" i="25"/>
  <c r="AA18" i="25"/>
  <c r="CX8" i="25"/>
  <c r="CL9" i="25"/>
  <c r="R10" i="25"/>
  <c r="DY10" i="25"/>
  <c r="AI57" i="25" s="1"/>
  <c r="DY12" i="25"/>
  <c r="CA13" i="25"/>
  <c r="BE14" i="25"/>
  <c r="AU21" i="25"/>
  <c r="CA21" i="25"/>
  <c r="R33" i="25"/>
  <c r="BH34" i="25"/>
  <c r="AU37" i="25"/>
  <c r="BH38" i="25"/>
  <c r="DP38" i="25"/>
  <c r="CC10" i="25"/>
  <c r="R12" i="25"/>
  <c r="BP12" i="25"/>
  <c r="AK13" i="25"/>
  <c r="CL13" i="25"/>
  <c r="I18" i="25"/>
  <c r="R21" i="25"/>
  <c r="DW21" i="25"/>
  <c r="DK32" i="25"/>
  <c r="AA8" i="25"/>
  <c r="DW8" i="25"/>
  <c r="DK9" i="25"/>
  <c r="CL10" i="25"/>
  <c r="BR12" i="25"/>
  <c r="X59" i="25" s="1"/>
  <c r="R13" i="25"/>
  <c r="BP13" i="25"/>
  <c r="AA14" i="25"/>
  <c r="BP21" i="25"/>
  <c r="AK32" i="25"/>
  <c r="AU34" i="25"/>
  <c r="I35" i="25"/>
  <c r="BE35" i="25"/>
  <c r="AU36" i="25"/>
  <c r="CX36" i="25"/>
  <c r="BE42" i="25"/>
  <c r="CZ21" i="25"/>
  <c r="AG68" i="25" s="1"/>
  <c r="I8" i="25"/>
  <c r="BQ22" i="25"/>
  <c r="DM9" i="25"/>
  <c r="DP9" i="25" s="1"/>
  <c r="R56" i="25" s="1"/>
  <c r="BP10" i="25"/>
  <c r="DW10" i="25"/>
  <c r="AM11" i="25"/>
  <c r="U58" i="25" s="1"/>
  <c r="AA12" i="25"/>
  <c r="AU12" i="25"/>
  <c r="AX13" i="25"/>
  <c r="C60" i="25" s="1"/>
  <c r="AK18" i="25"/>
  <c r="BE18" i="25"/>
  <c r="CX21" i="25"/>
  <c r="BP33" i="25"/>
  <c r="DW33" i="25"/>
  <c r="CA34" i="25"/>
  <c r="AN35" i="25"/>
  <c r="DC36" i="25"/>
  <c r="DM14" i="25"/>
  <c r="DP14" i="25" s="1"/>
  <c r="R61" i="25" s="1"/>
  <c r="R41" i="25"/>
  <c r="AK42" i="25"/>
  <c r="BG18" i="25"/>
  <c r="AA45" i="25"/>
  <c r="DK45" i="25"/>
  <c r="BG21" i="25"/>
  <c r="DM21" i="25"/>
  <c r="DP21" i="25" s="1"/>
  <c r="R68" i="25" s="1"/>
  <c r="K8" i="25"/>
  <c r="AN8" i="25" s="1"/>
  <c r="CA8" i="25"/>
  <c r="I9" i="25"/>
  <c r="DW9" i="25"/>
  <c r="CX10" i="25"/>
  <c r="AA13" i="25"/>
  <c r="DK14" i="25"/>
  <c r="BE17" i="25"/>
  <c r="BE34" i="25"/>
  <c r="R35" i="25"/>
  <c r="I36" i="25"/>
  <c r="BE36" i="25"/>
  <c r="P23" i="25"/>
  <c r="K9" i="25"/>
  <c r="AK9" i="25"/>
  <c r="DY9" i="25"/>
  <c r="EB9" i="25" s="1"/>
  <c r="S56" i="25" s="1"/>
  <c r="AA10" i="25"/>
  <c r="I11" i="25"/>
  <c r="AA11" i="25"/>
  <c r="BE12" i="25"/>
  <c r="CL14" i="25"/>
  <c r="AK17" i="25"/>
  <c r="CC21" i="25"/>
  <c r="DK21" i="25"/>
  <c r="CE32" i="25"/>
  <c r="CX32" i="25"/>
  <c r="AW9" i="25"/>
  <c r="V56" i="25" s="1"/>
  <c r="DB33" i="25"/>
  <c r="I34" i="25"/>
  <c r="BG10" i="25"/>
  <c r="EA36" i="25"/>
  <c r="R37" i="25"/>
  <c r="BR14" i="25"/>
  <c r="DC14" i="25" s="1"/>
  <c r="Q61" i="25" s="1"/>
  <c r="AA41" i="25"/>
  <c r="CC12" i="25"/>
  <c r="CD12" i="25" s="1"/>
  <c r="F59" i="25" s="1"/>
  <c r="R42" i="25"/>
  <c r="P24" i="25"/>
  <c r="G22" i="25"/>
  <c r="AC10" i="25"/>
  <c r="BH10" i="25" s="1"/>
  <c r="D57" i="25" s="1"/>
  <c r="BG17" i="25"/>
  <c r="BQ24" i="25"/>
  <c r="DZ33" i="25"/>
  <c r="CO34" i="25"/>
  <c r="DW36" i="25"/>
  <c r="AX37" i="25"/>
  <c r="BE41" i="25"/>
  <c r="DA9" i="25"/>
  <c r="K56" i="25" s="1"/>
  <c r="AI22" i="25"/>
  <c r="BG13" i="25"/>
  <c r="BH13" i="25" s="1"/>
  <c r="D60" i="25" s="1"/>
  <c r="BR21" i="25"/>
  <c r="DW38" i="25"/>
  <c r="DW45" i="25"/>
  <c r="DK37" i="25"/>
  <c r="DK38" i="25"/>
  <c r="DM12" i="25"/>
  <c r="DO12" i="25" s="1"/>
  <c r="O59" i="25" s="1"/>
  <c r="DK36" i="25"/>
  <c r="DM10" i="25"/>
  <c r="AK57" i="25" s="1"/>
  <c r="DO36" i="25"/>
  <c r="CZ10" i="25"/>
  <c r="DA10" i="25" s="1"/>
  <c r="K57" i="25" s="1"/>
  <c r="CX34" i="25"/>
  <c r="CX37" i="25"/>
  <c r="CM46" i="25"/>
  <c r="CL33" i="25"/>
  <c r="CN12" i="25"/>
  <c r="AL59" i="25" s="1"/>
  <c r="CL38" i="25"/>
  <c r="CN10" i="25"/>
  <c r="AL57" i="25" s="1"/>
  <c r="CN8" i="25"/>
  <c r="CL34" i="25"/>
  <c r="CP34" i="25"/>
  <c r="CP37" i="25"/>
  <c r="EB37" i="25"/>
  <c r="CL45" i="25"/>
  <c r="CO37" i="25"/>
  <c r="DP36" i="25"/>
  <c r="CA32" i="25"/>
  <c r="CE36" i="25"/>
  <c r="CD38" i="25"/>
  <c r="CE38" i="25"/>
  <c r="CD45" i="25"/>
  <c r="BS37" i="25"/>
  <c r="BR13" i="25"/>
  <c r="DC13" i="25" s="1"/>
  <c r="Q60" i="25" s="1"/>
  <c r="BT37" i="25"/>
  <c r="BP38" i="25"/>
  <c r="BP45" i="25"/>
  <c r="BE33" i="25"/>
  <c r="EA33" i="25"/>
  <c r="BE37" i="25"/>
  <c r="BE32" i="25"/>
  <c r="BH32" i="25"/>
  <c r="CP32" i="25" s="1"/>
  <c r="AU35" i="25"/>
  <c r="AX42" i="25"/>
  <c r="AW11" i="25"/>
  <c r="AW18" i="25"/>
  <c r="V65" i="25" s="1"/>
  <c r="AU32" i="25"/>
  <c r="AW21" i="25"/>
  <c r="AK36" i="25"/>
  <c r="AK33" i="25"/>
  <c r="AM12" i="25"/>
  <c r="U59" i="25" s="1"/>
  <c r="AM21" i="25"/>
  <c r="BT32" i="25"/>
  <c r="AK34" i="25"/>
  <c r="AK38" i="25"/>
  <c r="AK35" i="25"/>
  <c r="AA33" i="25"/>
  <c r="W59" i="25"/>
  <c r="AC21" i="25"/>
  <c r="AF68" i="25" s="1"/>
  <c r="BH42" i="25"/>
  <c r="AC14" i="25"/>
  <c r="W61" i="25" s="1"/>
  <c r="DZ34" i="25"/>
  <c r="BH37" i="25"/>
  <c r="AA38" i="25"/>
  <c r="R34" i="25"/>
  <c r="CD37" i="25"/>
  <c r="AX41" i="25"/>
  <c r="AX33" i="25"/>
  <c r="Y61" i="25"/>
  <c r="DN36" i="25"/>
  <c r="DN37" i="25"/>
  <c r="T21" i="25"/>
  <c r="V68" i="25" s="1"/>
  <c r="DN32" i="25"/>
  <c r="T8" i="25"/>
  <c r="V55" i="25" s="1"/>
  <c r="T12" i="25"/>
  <c r="V59" i="25" s="1"/>
  <c r="I37" i="25"/>
  <c r="I38" i="25"/>
  <c r="K14" i="25"/>
  <c r="AN14" i="25" s="1"/>
  <c r="B61" i="25" s="1"/>
  <c r="I33" i="25"/>
  <c r="I42" i="25"/>
  <c r="K13" i="25"/>
  <c r="K17" i="25"/>
  <c r="U64" i="25" s="1"/>
  <c r="J46" i="25"/>
  <c r="CY23" i="25"/>
  <c r="CY24" i="25"/>
  <c r="CZ8" i="25"/>
  <c r="Y56" i="25"/>
  <c r="AA59" i="25"/>
  <c r="AC55" i="25"/>
  <c r="CP8" i="25"/>
  <c r="DL22" i="25"/>
  <c r="DL24" i="25"/>
  <c r="DL23" i="25"/>
  <c r="DM8" i="25"/>
  <c r="X56" i="25"/>
  <c r="AA56" i="25"/>
  <c r="BS9" i="25"/>
  <c r="E56" i="25" s="1"/>
  <c r="BT9" i="25"/>
  <c r="H56" i="25" s="1"/>
  <c r="AC56" i="25"/>
  <c r="CO9" i="25"/>
  <c r="G56" i="25" s="1"/>
  <c r="AB68" i="25"/>
  <c r="BT34" i="25"/>
  <c r="DC34" i="25"/>
  <c r="BS34" i="25"/>
  <c r="BR10" i="25"/>
  <c r="AN12" i="25"/>
  <c r="B59" i="25" s="1"/>
  <c r="AG60" i="25"/>
  <c r="DB13" i="25"/>
  <c r="N60" i="25" s="1"/>
  <c r="R9" i="25"/>
  <c r="AX10" i="25"/>
  <c r="C57" i="25" s="1"/>
  <c r="V57" i="25"/>
  <c r="U56" i="25"/>
  <c r="AN9" i="25"/>
  <c r="B56" i="25" s="1"/>
  <c r="AF57" i="25"/>
  <c r="AF60" i="25"/>
  <c r="DZ13" i="25"/>
  <c r="M60" i="25" s="1"/>
  <c r="DW14" i="25"/>
  <c r="DX46" i="25"/>
  <c r="DX47" i="25"/>
  <c r="EB32" i="25"/>
  <c r="DX48" i="25"/>
  <c r="DZ32" i="25"/>
  <c r="EA32" i="25"/>
  <c r="AU9" i="25"/>
  <c r="DB10" i="25"/>
  <c r="N57" i="25" s="1"/>
  <c r="I12" i="25"/>
  <c r="CA12" i="25"/>
  <c r="CN13" i="25"/>
  <c r="CM23" i="25"/>
  <c r="BE8" i="25"/>
  <c r="AN11" i="25"/>
  <c r="B58" i="25" s="1"/>
  <c r="AK59" i="25"/>
  <c r="DN12" i="25"/>
  <c r="L59" i="25" s="1"/>
  <c r="DX24" i="25"/>
  <c r="DX23" i="25"/>
  <c r="DY8" i="25"/>
  <c r="DX22" i="25"/>
  <c r="AD56" i="25"/>
  <c r="AG56" i="25"/>
  <c r="AJ56" i="25"/>
  <c r="DB9" i="25"/>
  <c r="N56" i="25" s="1"/>
  <c r="AK10" i="25"/>
  <c r="DC9" i="25"/>
  <c r="Q56" i="25" s="1"/>
  <c r="AF56" i="25"/>
  <c r="AB57" i="25"/>
  <c r="Y57" i="25"/>
  <c r="CE10" i="25"/>
  <c r="I57" i="25" s="1"/>
  <c r="CD10" i="25"/>
  <c r="F57" i="25" s="1"/>
  <c r="AD59" i="25"/>
  <c r="DC12" i="25"/>
  <c r="Q59" i="25" s="1"/>
  <c r="DA12" i="25"/>
  <c r="K59" i="25" s="1"/>
  <c r="AF59" i="25"/>
  <c r="AI59" i="25"/>
  <c r="EA12" i="25"/>
  <c r="P59" i="25" s="1"/>
  <c r="DZ12" i="25"/>
  <c r="M59" i="25" s="1"/>
  <c r="S23" i="25"/>
  <c r="CB23" i="25"/>
  <c r="CB24" i="25"/>
  <c r="CC8" i="25"/>
  <c r="CB22" i="25"/>
  <c r="CD9" i="25"/>
  <c r="F56" i="25" s="1"/>
  <c r="J24" i="25"/>
  <c r="J22" i="25"/>
  <c r="AB22" i="25"/>
  <c r="V60" i="25"/>
  <c r="AH60" i="25"/>
  <c r="DN13" i="25"/>
  <c r="L60" i="25" s="1"/>
  <c r="DO13" i="25"/>
  <c r="O60" i="25" s="1"/>
  <c r="V61" i="25"/>
  <c r="AX14" i="25"/>
  <c r="C61" i="25" s="1"/>
  <c r="AB61" i="25"/>
  <c r="CB48" i="25"/>
  <c r="CB47" i="25"/>
  <c r="CD33" i="25"/>
  <c r="CE33" i="25"/>
  <c r="W58" i="25"/>
  <c r="AG61" i="25"/>
  <c r="DB14" i="25"/>
  <c r="N61" i="25" s="1"/>
  <c r="V64" i="25"/>
  <c r="W65" i="25"/>
  <c r="CP21" i="25"/>
  <c r="J68" i="25" s="1"/>
  <c r="AV24" i="25"/>
  <c r="Y47" i="25"/>
  <c r="Y48" i="25"/>
  <c r="AA32" i="25"/>
  <c r="Y46" i="25"/>
  <c r="P47" i="25"/>
  <c r="P46" i="25"/>
  <c r="Y23" i="25"/>
  <c r="Y22" i="25"/>
  <c r="AL24" i="25"/>
  <c r="CM22" i="25"/>
  <c r="BH11" i="25"/>
  <c r="D58" i="25" s="1"/>
  <c r="BH14" i="25"/>
  <c r="D61" i="25" s="1"/>
  <c r="AX17" i="25"/>
  <c r="C64" i="25" s="1"/>
  <c r="BH18" i="25"/>
  <c r="D65" i="25" s="1"/>
  <c r="BH21" i="25"/>
  <c r="D68" i="25" s="1"/>
  <c r="AL22" i="25"/>
  <c r="G46" i="25"/>
  <c r="I32" i="25"/>
  <c r="G48" i="25"/>
  <c r="G47" i="25"/>
  <c r="CY46" i="25"/>
  <c r="CY47" i="25"/>
  <c r="DC32" i="25"/>
  <c r="CY48" i="25"/>
  <c r="DB32" i="25"/>
  <c r="DA32" i="25"/>
  <c r="DP33" i="25"/>
  <c r="DO33" i="25"/>
  <c r="DN33" i="25"/>
  <c r="DP34" i="25"/>
  <c r="DO34" i="25"/>
  <c r="DN34" i="25"/>
  <c r="AA37" i="25"/>
  <c r="BT38" i="25"/>
  <c r="BS38" i="25"/>
  <c r="DC38" i="25"/>
  <c r="CO38" i="25"/>
  <c r="DO38" i="25"/>
  <c r="AX38" i="25"/>
  <c r="CP38" i="25"/>
  <c r="BQ48" i="25"/>
  <c r="AK14" i="25"/>
  <c r="BQ23" i="25"/>
  <c r="BS32" i="25"/>
  <c r="CL32" i="25"/>
  <c r="CX33" i="25"/>
  <c r="DA36" i="25"/>
  <c r="BF22" i="25"/>
  <c r="AC8" i="25"/>
  <c r="W55" i="25" s="1"/>
  <c r="BF24" i="25"/>
  <c r="BF23" i="25"/>
  <c r="CD14" i="25"/>
  <c r="F61" i="25" s="1"/>
  <c r="Y24" i="25"/>
  <c r="DL48" i="25"/>
  <c r="DL46" i="25"/>
  <c r="DP32" i="25"/>
  <c r="DO32" i="25"/>
  <c r="DL47" i="25"/>
  <c r="DB36" i="25"/>
  <c r="BE38" i="25"/>
  <c r="BH45" i="25"/>
  <c r="CO45" i="25"/>
  <c r="CE45" i="25"/>
  <c r="CP45" i="25"/>
  <c r="AX45" i="25"/>
  <c r="S24" i="25"/>
  <c r="BQ47" i="25"/>
  <c r="BQ46" i="25"/>
  <c r="BT45" i="25"/>
  <c r="BS45" i="25"/>
  <c r="DC45" i="25"/>
  <c r="P22" i="25"/>
  <c r="R8" i="25"/>
  <c r="AI24" i="25"/>
  <c r="U57" i="25"/>
  <c r="AB59" i="25"/>
  <c r="U61" i="25"/>
  <c r="AA61" i="25"/>
  <c r="CE14" i="25"/>
  <c r="I61" i="25" s="1"/>
  <c r="AC17" i="25"/>
  <c r="BH17" i="25" s="1"/>
  <c r="D64" i="25" s="1"/>
  <c r="AI23" i="25"/>
  <c r="CM24" i="25"/>
  <c r="AL46" i="25"/>
  <c r="AL48" i="25"/>
  <c r="AL47" i="25"/>
  <c r="BT33" i="25"/>
  <c r="BS33" i="25"/>
  <c r="CL36" i="25"/>
  <c r="R38" i="25"/>
  <c r="AB23" i="25"/>
  <c r="AB24" i="25"/>
  <c r="BR8" i="25"/>
  <c r="G24" i="25"/>
  <c r="G23" i="25"/>
  <c r="S22" i="25"/>
  <c r="AV22" i="25"/>
  <c r="AV23" i="25"/>
  <c r="AN10" i="25"/>
  <c r="B57" i="25" s="1"/>
  <c r="U65" i="25"/>
  <c r="AN18" i="25"/>
  <c r="B65" i="25" s="1"/>
  <c r="AC68" i="25"/>
  <c r="AL23" i="25"/>
  <c r="S48" i="25"/>
  <c r="S47" i="25"/>
  <c r="S46" i="25"/>
  <c r="AN32" i="25"/>
  <c r="DA33" i="25"/>
  <c r="AN33" i="25"/>
  <c r="J47" i="25"/>
  <c r="DB34" i="25"/>
  <c r="AN34" i="25"/>
  <c r="DC37" i="25"/>
  <c r="DB37" i="25"/>
  <c r="DA37" i="25"/>
  <c r="BE45" i="25"/>
  <c r="EA21" i="25"/>
  <c r="P68" i="25" s="1"/>
  <c r="P48" i="25"/>
  <c r="AI46" i="25"/>
  <c r="AI47" i="25"/>
  <c r="AV48" i="25"/>
  <c r="CB46" i="25"/>
  <c r="DC33" i="25"/>
  <c r="CE34" i="25"/>
  <c r="DA34" i="25"/>
  <c r="EB34" i="25"/>
  <c r="EA34" i="25"/>
  <c r="CD36" i="25"/>
  <c r="AX36" i="25"/>
  <c r="AN36" i="25"/>
  <c r="BH36" i="25"/>
  <c r="CA36" i="25"/>
  <c r="AN37" i="25"/>
  <c r="DP37" i="25"/>
  <c r="DO37" i="25"/>
  <c r="EB38" i="25"/>
  <c r="EA38" i="25"/>
  <c r="DZ38" i="25"/>
  <c r="AA42" i="25"/>
  <c r="AU42" i="25"/>
  <c r="EB45" i="25"/>
  <c r="EA45" i="25"/>
  <c r="DZ45" i="25"/>
  <c r="DO45" i="25"/>
  <c r="BF48" i="25"/>
  <c r="BF47" i="25"/>
  <c r="AN38" i="25"/>
  <c r="AK41" i="25"/>
  <c r="AN45" i="25"/>
  <c r="AV46" i="25"/>
  <c r="AB48" i="25"/>
  <c r="AI68" i="25"/>
  <c r="CM48" i="25"/>
  <c r="CM47" i="25"/>
  <c r="CP36" i="25"/>
  <c r="CO36" i="25"/>
  <c r="AI48" i="25"/>
  <c r="DZ21" i="25"/>
  <c r="M68" i="25" s="1"/>
  <c r="J48" i="25"/>
  <c r="AB47" i="25"/>
  <c r="AB46" i="25"/>
  <c r="CO32" i="25"/>
  <c r="CL37" i="25"/>
  <c r="DA45" i="25"/>
  <c r="BF46" i="25"/>
  <c r="AV47" i="25"/>
  <c r="DB38" i="25"/>
  <c r="DB45" i="25"/>
  <c r="DP45" i="25"/>
  <c r="DN38" i="25"/>
  <c r="DN45" i="25"/>
  <c r="DL46" i="24"/>
  <c r="J48" i="24"/>
  <c r="AI48" i="24"/>
  <c r="T11" i="24"/>
  <c r="G47" i="24"/>
  <c r="J47" i="24"/>
  <c r="AI47" i="24"/>
  <c r="DP45" i="24"/>
  <c r="R10" i="24"/>
  <c r="CL13" i="24"/>
  <c r="CA38" i="24"/>
  <c r="BR13" i="24"/>
  <c r="I14" i="24"/>
  <c r="CO37" i="24"/>
  <c r="AK12" i="24"/>
  <c r="T10" i="24"/>
  <c r="AA34" i="24"/>
  <c r="DY10" i="24"/>
  <c r="AK38" i="24"/>
  <c r="CN10" i="24"/>
  <c r="AL57" i="24" s="1"/>
  <c r="I37" i="24"/>
  <c r="AN34" i="24"/>
  <c r="R38" i="24"/>
  <c r="AK9" i="24"/>
  <c r="BP13" i="24"/>
  <c r="DK34" i="24"/>
  <c r="CC10" i="24"/>
  <c r="AK45" i="24"/>
  <c r="BP14" i="24"/>
  <c r="DY9" i="24"/>
  <c r="EB9" i="24" s="1"/>
  <c r="S56" i="24" s="1"/>
  <c r="AK35" i="24"/>
  <c r="DM14" i="24"/>
  <c r="DW9" i="24"/>
  <c r="AC12" i="24"/>
  <c r="K11" i="24"/>
  <c r="CA9" i="24"/>
  <c r="EB34" i="24"/>
  <c r="I10" i="24"/>
  <c r="AN45" i="24"/>
  <c r="AA38" i="24"/>
  <c r="DK10" i="24"/>
  <c r="DY12" i="24"/>
  <c r="AF59" i="24" s="1"/>
  <c r="DW21" i="24"/>
  <c r="DW37" i="24"/>
  <c r="R33" i="24"/>
  <c r="AA10" i="24"/>
  <c r="AN35" i="24"/>
  <c r="DY14" i="24"/>
  <c r="R11" i="24"/>
  <c r="AM18" i="24"/>
  <c r="CA13" i="24"/>
  <c r="DM13" i="24"/>
  <c r="DW14" i="24"/>
  <c r="R35" i="24"/>
  <c r="CX13" i="24"/>
  <c r="CA36" i="24"/>
  <c r="R17" i="24"/>
  <c r="K13" i="24"/>
  <c r="I11" i="24"/>
  <c r="R37" i="24"/>
  <c r="AA14" i="24"/>
  <c r="AC11" i="24"/>
  <c r="AK11" i="24"/>
  <c r="AK17" i="24"/>
  <c r="AM21" i="24"/>
  <c r="AK34" i="24"/>
  <c r="BP36" i="24"/>
  <c r="CL34" i="24"/>
  <c r="R13" i="24"/>
  <c r="I13" i="24"/>
  <c r="K14" i="24"/>
  <c r="R34" i="24"/>
  <c r="AA11" i="24"/>
  <c r="AC21" i="24"/>
  <c r="AA36" i="24"/>
  <c r="AN36" i="24"/>
  <c r="BT36" i="24"/>
  <c r="DZ37" i="24"/>
  <c r="AA37" i="24"/>
  <c r="CL33" i="24"/>
  <c r="I36" i="24"/>
  <c r="DK37" i="24"/>
  <c r="DW34" i="24"/>
  <c r="K18" i="24"/>
  <c r="T18" i="24"/>
  <c r="DN18" i="24" s="1"/>
  <c r="I38" i="24"/>
  <c r="I45" i="24"/>
  <c r="BS34" i="24"/>
  <c r="DK21" i="24"/>
  <c r="DW45" i="24"/>
  <c r="R9" i="24"/>
  <c r="R18" i="24"/>
  <c r="I35" i="24"/>
  <c r="R42" i="24"/>
  <c r="AK21" i="24"/>
  <c r="AN37" i="24"/>
  <c r="AK41" i="24"/>
  <c r="BP9" i="24"/>
  <c r="BT34" i="24"/>
  <c r="CO34" i="24"/>
  <c r="DK13" i="24"/>
  <c r="DM21" i="24"/>
  <c r="AK68" i="24" s="1"/>
  <c r="DK33" i="24"/>
  <c r="DW10" i="24"/>
  <c r="DW12" i="24"/>
  <c r="EB45" i="24"/>
  <c r="CL37" i="24"/>
  <c r="AC17" i="24"/>
  <c r="AN41" i="24"/>
  <c r="BP34" i="24"/>
  <c r="CX10" i="24"/>
  <c r="DK9" i="24"/>
  <c r="DW33" i="24"/>
  <c r="AA18" i="24"/>
  <c r="AM12" i="24"/>
  <c r="BR14" i="24"/>
  <c r="BS33" i="24"/>
  <c r="CA21" i="24"/>
  <c r="CL45" i="24"/>
  <c r="DP36" i="24"/>
  <c r="K17" i="24"/>
  <c r="R14" i="24"/>
  <c r="K12" i="24"/>
  <c r="I34" i="24"/>
  <c r="I42" i="24"/>
  <c r="AA12" i="24"/>
  <c r="AC9" i="24"/>
  <c r="CO9" i="24" s="1"/>
  <c r="G56" i="24" s="1"/>
  <c r="AN38" i="24"/>
  <c r="AK36" i="24"/>
  <c r="AN42" i="24"/>
  <c r="BP33" i="24"/>
  <c r="BS37" i="24"/>
  <c r="CX9" i="24"/>
  <c r="DN36" i="24"/>
  <c r="DK45" i="24"/>
  <c r="DW36" i="24"/>
  <c r="DP34" i="24"/>
  <c r="DN34" i="24"/>
  <c r="DP38" i="24"/>
  <c r="J22" i="24"/>
  <c r="AK14" i="24"/>
  <c r="AK42" i="24"/>
  <c r="BP38" i="24"/>
  <c r="CO33" i="24"/>
  <c r="AM9" i="24"/>
  <c r="AN33" i="24"/>
  <c r="BS36" i="24"/>
  <c r="DN33" i="24"/>
  <c r="DP33" i="24"/>
  <c r="BP12" i="24"/>
  <c r="J24" i="24"/>
  <c r="I18" i="24"/>
  <c r="T13" i="24"/>
  <c r="R41" i="24"/>
  <c r="AC14" i="24"/>
  <c r="BR12" i="24"/>
  <c r="CX14" i="24"/>
  <c r="DN37" i="24"/>
  <c r="I33" i="24"/>
  <c r="T17" i="24"/>
  <c r="AA42" i="24"/>
  <c r="T12" i="24"/>
  <c r="DN12" i="24" s="1"/>
  <c r="L59" i="24" s="1"/>
  <c r="BT37" i="24"/>
  <c r="CA10" i="24"/>
  <c r="I12" i="24"/>
  <c r="R12" i="24"/>
  <c r="K9" i="24"/>
  <c r="R45" i="24"/>
  <c r="AA13" i="24"/>
  <c r="AA17" i="24"/>
  <c r="AA21" i="24"/>
  <c r="AA41" i="24"/>
  <c r="CA12" i="24"/>
  <c r="CL9" i="24"/>
  <c r="CL14" i="24"/>
  <c r="CA33" i="24"/>
  <c r="I9" i="24"/>
  <c r="R21" i="24"/>
  <c r="I41" i="24"/>
  <c r="T14" i="24"/>
  <c r="R36" i="24"/>
  <c r="AK13" i="24"/>
  <c r="AK33" i="24"/>
  <c r="BP10" i="24"/>
  <c r="BP21" i="24"/>
  <c r="BT38" i="24"/>
  <c r="CC9" i="24"/>
  <c r="CL12" i="24"/>
  <c r="CX12" i="24"/>
  <c r="DK36" i="24"/>
  <c r="J23" i="24"/>
  <c r="I21" i="24"/>
  <c r="AM13" i="24"/>
  <c r="BR21" i="24"/>
  <c r="AA68" i="24" s="1"/>
  <c r="CX21" i="24"/>
  <c r="DK12" i="24"/>
  <c r="DK14" i="24"/>
  <c r="DZ34" i="24"/>
  <c r="DW38" i="24"/>
  <c r="CA34" i="24"/>
  <c r="CA37" i="24"/>
  <c r="CA45" i="24"/>
  <c r="T21" i="24"/>
  <c r="CD21" i="24" s="1"/>
  <c r="F68" i="24" s="1"/>
  <c r="I17" i="24"/>
  <c r="K21" i="24"/>
  <c r="AA9" i="24"/>
  <c r="AC18" i="24"/>
  <c r="DZ18" i="24" s="1"/>
  <c r="AA35" i="24"/>
  <c r="AA45" i="24"/>
  <c r="AM17" i="24"/>
  <c r="AK37" i="24"/>
  <c r="BP37" i="24"/>
  <c r="BP45" i="24"/>
  <c r="CA14" i="24"/>
  <c r="CL10" i="24"/>
  <c r="CL21" i="24"/>
  <c r="DM10" i="24"/>
  <c r="DK38" i="24"/>
  <c r="DW13" i="24"/>
  <c r="CD45" i="24"/>
  <c r="CD36" i="24"/>
  <c r="CD38" i="24"/>
  <c r="EB37" i="24"/>
  <c r="DP37" i="24"/>
  <c r="CM36" i="24"/>
  <c r="EB36" i="24" s="1"/>
  <c r="CK36" i="24"/>
  <c r="CJ36" i="24"/>
  <c r="CM38" i="24"/>
  <c r="CJ38" i="24"/>
  <c r="CK38" i="24"/>
  <c r="CC12" i="24"/>
  <c r="DP12" i="24" s="1"/>
  <c r="R59" i="24" s="1"/>
  <c r="CN13" i="24"/>
  <c r="CC13" i="24"/>
  <c r="CC14" i="24"/>
  <c r="CD34" i="24"/>
  <c r="CD33" i="24"/>
  <c r="DZ45" i="24"/>
  <c r="DY21" i="24"/>
  <c r="DY13" i="24"/>
  <c r="DZ36" i="24"/>
  <c r="DN45" i="24"/>
  <c r="DN38" i="24"/>
  <c r="DM9" i="24"/>
  <c r="CN21" i="24"/>
  <c r="CO21" i="24" s="1"/>
  <c r="G68" i="24" s="1"/>
  <c r="CO45" i="24"/>
  <c r="BS45" i="24"/>
  <c r="BS38" i="24"/>
  <c r="BT33" i="24"/>
  <c r="BR9" i="24"/>
  <c r="AM14" i="24"/>
  <c r="AM10" i="24"/>
  <c r="AM11" i="24"/>
  <c r="AC13" i="24"/>
  <c r="AC10" i="24"/>
  <c r="AF57" i="24" s="1"/>
  <c r="K10" i="24"/>
  <c r="DN21" i="19"/>
  <c r="DO21" i="19"/>
  <c r="DN14" i="19"/>
  <c r="DN13" i="19"/>
  <c r="DO14" i="19"/>
  <c r="DD21" i="19"/>
  <c r="DC21" i="19"/>
  <c r="DC14" i="19"/>
  <c r="DC13" i="19"/>
  <c r="DD14" i="19"/>
  <c r="CQ21" i="19"/>
  <c r="CR21" i="19"/>
  <c r="CQ13" i="19"/>
  <c r="CS9" i="19"/>
  <c r="CR9" i="19"/>
  <c r="CF21" i="19"/>
  <c r="CF12" i="19"/>
  <c r="CF14" i="19"/>
  <c r="BV21" i="19"/>
  <c r="BV12" i="19"/>
  <c r="BV14" i="19"/>
  <c r="BW9" i="19"/>
  <c r="BL21" i="19"/>
  <c r="BL14" i="19"/>
  <c r="BM9" i="19"/>
  <c r="CO17" i="24" l="1"/>
  <c r="DZ17" i="24"/>
  <c r="BS10" i="24"/>
  <c r="E57" i="24" s="1"/>
  <c r="CD17" i="24"/>
  <c r="DN17" i="24"/>
  <c r="CD9" i="24"/>
  <c r="F56" i="24" s="1"/>
  <c r="BT10" i="24"/>
  <c r="H57" i="24" s="1"/>
  <c r="DA18" i="24"/>
  <c r="BS18" i="24"/>
  <c r="BT17" i="24"/>
  <c r="DB17" i="24"/>
  <c r="DB18" i="24"/>
  <c r="BT18" i="24"/>
  <c r="BS17" i="24"/>
  <c r="DA17" i="24"/>
  <c r="AA59" i="24"/>
  <c r="X65" i="24"/>
  <c r="E65" i="24"/>
  <c r="EB10" i="24"/>
  <c r="S57" i="24" s="1"/>
  <c r="AA65" i="24"/>
  <c r="H65" i="24"/>
  <c r="Y65" i="24"/>
  <c r="CD18" i="24"/>
  <c r="F65" i="24" s="1"/>
  <c r="CO18" i="24"/>
  <c r="G65" i="24" s="1"/>
  <c r="Z65" i="24"/>
  <c r="BS13" i="24"/>
  <c r="E60" i="24" s="1"/>
  <c r="BT13" i="24"/>
  <c r="H60" i="24" s="1"/>
  <c r="DZ12" i="24"/>
  <c r="M59" i="24" s="1"/>
  <c r="AK57" i="24"/>
  <c r="AA56" i="24"/>
  <c r="DN14" i="24"/>
  <c r="L61" i="24" s="1"/>
  <c r="AL61" i="25"/>
  <c r="AX9" i="25"/>
  <c r="C56" i="25" s="1"/>
  <c r="X61" i="25"/>
  <c r="DP13" i="25"/>
  <c r="R60" i="25" s="1"/>
  <c r="AJ59" i="25"/>
  <c r="AL56" i="25"/>
  <c r="DP12" i="25"/>
  <c r="R59" i="25" s="1"/>
  <c r="Z56" i="25"/>
  <c r="CE9" i="25"/>
  <c r="I56" i="25" s="1"/>
  <c r="BS21" i="25"/>
  <c r="E68" i="25" s="1"/>
  <c r="AK60" i="25"/>
  <c r="W68" i="25"/>
  <c r="DO14" i="25"/>
  <c r="O61" i="25" s="1"/>
  <c r="AE59" i="25"/>
  <c r="DN21" i="25"/>
  <c r="L68" i="25" s="1"/>
  <c r="Y59" i="25"/>
  <c r="AG59" i="25"/>
  <c r="CE12" i="25"/>
  <c r="I59" i="25" s="1"/>
  <c r="AD57" i="25"/>
  <c r="CO12" i="25"/>
  <c r="G59" i="25" s="1"/>
  <c r="DA21" i="25"/>
  <c r="K68" i="25" s="1"/>
  <c r="AE61" i="25"/>
  <c r="AI61" i="25"/>
  <c r="W56" i="25"/>
  <c r="EB12" i="25"/>
  <c r="S59" i="25" s="1"/>
  <c r="AX12" i="25"/>
  <c r="C59" i="25" s="1"/>
  <c r="EA10" i="25"/>
  <c r="P57" i="25" s="1"/>
  <c r="AJ57" i="25"/>
  <c r="AF61" i="25"/>
  <c r="AJ61" i="25"/>
  <c r="W57" i="25"/>
  <c r="W60" i="25"/>
  <c r="CD13" i="25"/>
  <c r="F60" i="25" s="1"/>
  <c r="AG57" i="25"/>
  <c r="AK61" i="25"/>
  <c r="AH61" i="25"/>
  <c r="CO21" i="25"/>
  <c r="G68" i="25" s="1"/>
  <c r="DZ9" i="25"/>
  <c r="M56" i="25" s="1"/>
  <c r="BS12" i="25"/>
  <c r="E59" i="25" s="1"/>
  <c r="CE13" i="25"/>
  <c r="I60" i="25" s="1"/>
  <c r="AN17" i="25"/>
  <c r="B64" i="25" s="1"/>
  <c r="AH56" i="25"/>
  <c r="EB14" i="25"/>
  <c r="S61" i="25" s="1"/>
  <c r="AX8" i="25"/>
  <c r="K24" i="25"/>
  <c r="DN46" i="25"/>
  <c r="AE56" i="25"/>
  <c r="CP14" i="25"/>
  <c r="J61" i="25" s="1"/>
  <c r="AC61" i="25"/>
  <c r="CD21" i="25"/>
  <c r="F68" i="25" s="1"/>
  <c r="DC21" i="25"/>
  <c r="Q68" i="25" s="1"/>
  <c r="AJ60" i="25"/>
  <c r="AJ68" i="25"/>
  <c r="X68" i="25"/>
  <c r="DA14" i="25"/>
  <c r="K61" i="25" s="1"/>
  <c r="AH59" i="25"/>
  <c r="U55" i="25"/>
  <c r="CP12" i="25"/>
  <c r="J59" i="25" s="1"/>
  <c r="AX18" i="25"/>
  <c r="C65" i="25" s="1"/>
  <c r="Y60" i="25"/>
  <c r="AW23" i="25"/>
  <c r="BT13" i="25"/>
  <c r="H60" i="25" s="1"/>
  <c r="EA9" i="25"/>
  <c r="P56" i="25" s="1"/>
  <c r="DZ10" i="25"/>
  <c r="M57" i="25" s="1"/>
  <c r="AC59" i="25"/>
  <c r="AB60" i="25"/>
  <c r="AN21" i="25"/>
  <c r="B68" i="25" s="1"/>
  <c r="AK68" i="25"/>
  <c r="Z68" i="25"/>
  <c r="AD61" i="25"/>
  <c r="AA60" i="25"/>
  <c r="AI56" i="25"/>
  <c r="DN9" i="25"/>
  <c r="L56" i="25" s="1"/>
  <c r="AW24" i="25"/>
  <c r="BG23" i="25"/>
  <c r="EA13" i="25"/>
  <c r="P60" i="25" s="1"/>
  <c r="Z59" i="25"/>
  <c r="CO14" i="25"/>
  <c r="G61" i="25" s="1"/>
  <c r="AW22" i="25"/>
  <c r="CO10" i="25"/>
  <c r="G57" i="25" s="1"/>
  <c r="AC57" i="25"/>
  <c r="CD46" i="25"/>
  <c r="BH8" i="25"/>
  <c r="BH23" i="25" s="1"/>
  <c r="Z57" i="25"/>
  <c r="AX11" i="25"/>
  <c r="C58" i="25" s="1"/>
  <c r="U60" i="25"/>
  <c r="T24" i="25"/>
  <c r="Z61" i="25"/>
  <c r="AB56" i="25"/>
  <c r="DN14" i="25"/>
  <c r="L61" i="25" s="1"/>
  <c r="AI60" i="25"/>
  <c r="DO9" i="25"/>
  <c r="O56" i="25" s="1"/>
  <c r="DO10" i="25"/>
  <c r="O57" i="25" s="1"/>
  <c r="BT12" i="25"/>
  <c r="H59" i="25" s="1"/>
  <c r="V58" i="25"/>
  <c r="V71" i="25" s="1"/>
  <c r="C33" i="23" s="1"/>
  <c r="DC10" i="25"/>
  <c r="Q57" i="25" s="1"/>
  <c r="BS14" i="25"/>
  <c r="E61" i="25" s="1"/>
  <c r="BG24" i="25"/>
  <c r="BG22" i="25"/>
  <c r="BS13" i="25"/>
  <c r="E60" i="25" s="1"/>
  <c r="AK56" i="25"/>
  <c r="BT14" i="25"/>
  <c r="H61" i="25" s="1"/>
  <c r="DP10" i="25"/>
  <c r="R57" i="25" s="1"/>
  <c r="DN10" i="25"/>
  <c r="L57" i="25" s="1"/>
  <c r="AH57" i="25"/>
  <c r="AE57" i="25"/>
  <c r="DN47" i="25"/>
  <c r="CP10" i="25"/>
  <c r="J57" i="25" s="1"/>
  <c r="EB10" i="25"/>
  <c r="S57" i="25" s="1"/>
  <c r="CN22" i="25"/>
  <c r="CE48" i="25"/>
  <c r="DO21" i="25"/>
  <c r="O68" i="25" s="1"/>
  <c r="AH68" i="25"/>
  <c r="AX47" i="25"/>
  <c r="CE21" i="25"/>
  <c r="I68" i="25" s="1"/>
  <c r="BT47" i="25"/>
  <c r="DB12" i="25"/>
  <c r="N59" i="25" s="1"/>
  <c r="AA68" i="25"/>
  <c r="BT48" i="25"/>
  <c r="AM23" i="25"/>
  <c r="U68" i="25"/>
  <c r="BT21" i="25"/>
  <c r="H68" i="25" s="1"/>
  <c r="DB21" i="25"/>
  <c r="N68" i="25" s="1"/>
  <c r="AM24" i="25"/>
  <c r="BH47" i="25"/>
  <c r="CO8" i="25"/>
  <c r="G55" i="25" s="1"/>
  <c r="DZ14" i="25"/>
  <c r="M61" i="25" s="1"/>
  <c r="T23" i="25"/>
  <c r="T22" i="25"/>
  <c r="CD48" i="25"/>
  <c r="DN48" i="25"/>
  <c r="AE68" i="25"/>
  <c r="AX21" i="25"/>
  <c r="C68" i="25" s="1"/>
  <c r="Y68" i="25"/>
  <c r="AX48" i="25"/>
  <c r="CD47" i="25"/>
  <c r="AN13" i="25"/>
  <c r="B60" i="25" s="1"/>
  <c r="DA13" i="25"/>
  <c r="K60" i="25" s="1"/>
  <c r="AD60" i="25"/>
  <c r="K22" i="25"/>
  <c r="X60" i="25"/>
  <c r="K23" i="25"/>
  <c r="AX46" i="25"/>
  <c r="CO47" i="25"/>
  <c r="CO48" i="25"/>
  <c r="CO46" i="25"/>
  <c r="DO47" i="25"/>
  <c r="DO48" i="25"/>
  <c r="DO46" i="25"/>
  <c r="CE46" i="25"/>
  <c r="D55" i="25"/>
  <c r="BH24" i="25"/>
  <c r="CP47" i="25"/>
  <c r="CP46" i="25"/>
  <c r="CP48" i="25"/>
  <c r="AL60" i="25"/>
  <c r="C55" i="25"/>
  <c r="CN23" i="25"/>
  <c r="AJ55" i="25"/>
  <c r="CZ24" i="25"/>
  <c r="AG55" i="25"/>
  <c r="CZ23" i="25"/>
  <c r="CZ22" i="25"/>
  <c r="AD55" i="25"/>
  <c r="DC8" i="25"/>
  <c r="DB8" i="25"/>
  <c r="DA8" i="25"/>
  <c r="AB55" i="25"/>
  <c r="CC24" i="25"/>
  <c r="Y55" i="25"/>
  <c r="CC23" i="25"/>
  <c r="CC22" i="25"/>
  <c r="CE8" i="25"/>
  <c r="CD8" i="25"/>
  <c r="J55" i="25"/>
  <c r="DP47" i="25"/>
  <c r="DP46" i="25"/>
  <c r="DP48" i="25"/>
  <c r="DC48" i="25"/>
  <c r="DC47" i="25"/>
  <c r="DC46" i="25"/>
  <c r="CE47" i="25"/>
  <c r="DZ46" i="25"/>
  <c r="DZ48" i="25"/>
  <c r="DZ47" i="25"/>
  <c r="BH46" i="25"/>
  <c r="AH55" i="25"/>
  <c r="AK55" i="25"/>
  <c r="DM22" i="25"/>
  <c r="DM23" i="25"/>
  <c r="AE55" i="25"/>
  <c r="DP8" i="25"/>
  <c r="DO8" i="25"/>
  <c r="DM24" i="25"/>
  <c r="DN8" i="25"/>
  <c r="DA46" i="25"/>
  <c r="DA48" i="25"/>
  <c r="DA47" i="25"/>
  <c r="AC60" i="25"/>
  <c r="AC71" i="25" s="1"/>
  <c r="J33" i="23" s="1"/>
  <c r="Z60" i="25"/>
  <c r="CP13" i="25"/>
  <c r="J60" i="25" s="1"/>
  <c r="CO13" i="25"/>
  <c r="G60" i="25" s="1"/>
  <c r="W64" i="25"/>
  <c r="B55" i="25"/>
  <c r="EA46" i="25"/>
  <c r="EA48" i="25"/>
  <c r="EA47" i="25"/>
  <c r="BT46" i="25"/>
  <c r="CN24" i="25"/>
  <c r="AA55" i="25"/>
  <c r="X55" i="25"/>
  <c r="BR22" i="25"/>
  <c r="BT8" i="25"/>
  <c r="BR23" i="25"/>
  <c r="BS8" i="25"/>
  <c r="BR24" i="25"/>
  <c r="BH48" i="25"/>
  <c r="AA57" i="25"/>
  <c r="X57" i="25"/>
  <c r="BS10" i="25"/>
  <c r="E57" i="25" s="1"/>
  <c r="BT10" i="25"/>
  <c r="H57" i="25" s="1"/>
  <c r="AN46" i="25"/>
  <c r="AN47" i="25"/>
  <c r="AN48" i="25"/>
  <c r="DB46" i="25"/>
  <c r="DB47" i="25"/>
  <c r="DB48" i="25"/>
  <c r="V70" i="25"/>
  <c r="C32" i="23" s="1"/>
  <c r="BS46" i="25"/>
  <c r="BS47" i="25"/>
  <c r="BS48" i="25"/>
  <c r="AI55" i="25"/>
  <c r="AL55" i="25"/>
  <c r="AF55" i="25"/>
  <c r="DY24" i="25"/>
  <c r="DY23" i="25"/>
  <c r="EB8" i="25"/>
  <c r="EA8" i="25"/>
  <c r="DY22" i="25"/>
  <c r="DZ8" i="25"/>
  <c r="EB13" i="25"/>
  <c r="S60" i="25" s="1"/>
  <c r="AC24" i="25"/>
  <c r="AC23" i="25"/>
  <c r="AC22" i="25"/>
  <c r="EB48" i="25"/>
  <c r="EB47" i="25"/>
  <c r="EB46" i="25"/>
  <c r="Z55" i="25"/>
  <c r="DP14" i="24"/>
  <c r="R61" i="24" s="1"/>
  <c r="AL56" i="24"/>
  <c r="CD10" i="24"/>
  <c r="F57" i="24" s="1"/>
  <c r="DZ14" i="24"/>
  <c r="M61" i="24" s="1"/>
  <c r="DP10" i="24"/>
  <c r="R57" i="24" s="1"/>
  <c r="AF56" i="24"/>
  <c r="U68" i="24"/>
  <c r="AN18" i="24"/>
  <c r="B65" i="24" s="1"/>
  <c r="BS14" i="24"/>
  <c r="E61" i="24" s="1"/>
  <c r="DN13" i="24"/>
  <c r="L60" i="24" s="1"/>
  <c r="DZ9" i="24"/>
  <c r="M56" i="24" s="1"/>
  <c r="AE59" i="24"/>
  <c r="CO10" i="24"/>
  <c r="G57" i="24" s="1"/>
  <c r="AE60" i="24"/>
  <c r="DP9" i="24"/>
  <c r="R56" i="24" s="1"/>
  <c r="DN10" i="24"/>
  <c r="L57" i="24" s="1"/>
  <c r="CD14" i="24"/>
  <c r="F61" i="24" s="1"/>
  <c r="BT21" i="24"/>
  <c r="H68" i="24" s="1"/>
  <c r="U59" i="24"/>
  <c r="AE68" i="24"/>
  <c r="AN12" i="24"/>
  <c r="B59" i="24" s="1"/>
  <c r="U65" i="24"/>
  <c r="CD12" i="24"/>
  <c r="F59" i="24" s="1"/>
  <c r="DN21" i="24"/>
  <c r="L68" i="24" s="1"/>
  <c r="DP21" i="24"/>
  <c r="R68" i="24" s="1"/>
  <c r="EB13" i="24"/>
  <c r="S60" i="24" s="1"/>
  <c r="BT9" i="24"/>
  <c r="H56" i="24" s="1"/>
  <c r="AF60" i="24"/>
  <c r="CN12" i="24"/>
  <c r="AN9" i="24"/>
  <c r="B56" i="24" s="1"/>
  <c r="U56" i="24"/>
  <c r="AF61" i="24"/>
  <c r="AN14" i="24"/>
  <c r="B61" i="24" s="1"/>
  <c r="U61" i="24"/>
  <c r="DZ13" i="24"/>
  <c r="M60" i="24" s="1"/>
  <c r="AA57" i="24"/>
  <c r="AE61" i="24"/>
  <c r="AN13" i="24"/>
  <c r="B60" i="24" s="1"/>
  <c r="U60" i="24"/>
  <c r="BT14" i="24"/>
  <c r="H61" i="24" s="1"/>
  <c r="BT12" i="24"/>
  <c r="H59" i="24" s="1"/>
  <c r="AN21" i="24"/>
  <c r="B68" i="24" s="1"/>
  <c r="AA60" i="24"/>
  <c r="BS9" i="24"/>
  <c r="E56" i="24" s="1"/>
  <c r="EB21" i="24"/>
  <c r="S68" i="24" s="1"/>
  <c r="AF68" i="24"/>
  <c r="AL68" i="24"/>
  <c r="AK56" i="24"/>
  <c r="BS12" i="24"/>
  <c r="E59" i="24" s="1"/>
  <c r="AN11" i="24"/>
  <c r="B58" i="24" s="1"/>
  <c r="U58" i="24"/>
  <c r="AN10" i="24"/>
  <c r="B57" i="24" s="1"/>
  <c r="U57" i="24"/>
  <c r="BS21" i="24"/>
  <c r="E68" i="24" s="1"/>
  <c r="DN9" i="24"/>
  <c r="L56" i="24" s="1"/>
  <c r="AE56" i="24"/>
  <c r="AE57" i="24"/>
  <c r="AN17" i="24"/>
  <c r="B64" i="24" s="1"/>
  <c r="U64" i="24"/>
  <c r="DZ10" i="24"/>
  <c r="M57" i="24" s="1"/>
  <c r="AA61" i="24"/>
  <c r="CD13" i="24"/>
  <c r="F60" i="24" s="1"/>
  <c r="CL38" i="24"/>
  <c r="AK59" i="24"/>
  <c r="AK60" i="24"/>
  <c r="CN14" i="24"/>
  <c r="CO38" i="24"/>
  <c r="EB38" i="24"/>
  <c r="DP13" i="24"/>
  <c r="R60" i="24" s="1"/>
  <c r="AL60" i="24"/>
  <c r="CO13" i="24"/>
  <c r="G60" i="24" s="1"/>
  <c r="CL36" i="24"/>
  <c r="AK61" i="24"/>
  <c r="CO36" i="24"/>
  <c r="DZ21" i="24"/>
  <c r="M68" i="24" s="1"/>
  <c r="AS17" i="24"/>
  <c r="AT17" i="24"/>
  <c r="AV17" i="24"/>
  <c r="BF18" i="24"/>
  <c r="BD18" i="24"/>
  <c r="BC18" i="24"/>
  <c r="AV18" i="24"/>
  <c r="AT18" i="24"/>
  <c r="AS18" i="24"/>
  <c r="BF42" i="24"/>
  <c r="BD42" i="24"/>
  <c r="BC42" i="24"/>
  <c r="AV42" i="24"/>
  <c r="AT42" i="24"/>
  <c r="AS42" i="24"/>
  <c r="BF17" i="24"/>
  <c r="BD17" i="24"/>
  <c r="BC17" i="24"/>
  <c r="AV41" i="24"/>
  <c r="AT41" i="24"/>
  <c r="AS41" i="24"/>
  <c r="BF41" i="24"/>
  <c r="BD41" i="24"/>
  <c r="BC41" i="24"/>
  <c r="AX42" i="24" l="1"/>
  <c r="CP42" i="24"/>
  <c r="DO42" i="24"/>
  <c r="BH41" i="24"/>
  <c r="EA41" i="24"/>
  <c r="AX41" i="24"/>
  <c r="DO41" i="24"/>
  <c r="CP41" i="24"/>
  <c r="BH42" i="24"/>
  <c r="EA42" i="24"/>
  <c r="W70" i="25"/>
  <c r="D32" i="23" s="1"/>
  <c r="V69" i="25"/>
  <c r="C31" i="23" s="1"/>
  <c r="BH22" i="25"/>
  <c r="U69" i="25"/>
  <c r="B31" i="23" s="1"/>
  <c r="AC70" i="25"/>
  <c r="J32" i="23" s="1"/>
  <c r="AC69" i="25"/>
  <c r="J31" i="23" s="1"/>
  <c r="W69" i="25"/>
  <c r="D31" i="23" s="1"/>
  <c r="AN23" i="25"/>
  <c r="AN24" i="25"/>
  <c r="U71" i="25"/>
  <c r="B33" i="23" s="1"/>
  <c r="U70" i="25"/>
  <c r="B32" i="23" s="1"/>
  <c r="AN22" i="25"/>
  <c r="AX24" i="25"/>
  <c r="AX22" i="25"/>
  <c r="AX23" i="25"/>
  <c r="W71" i="25"/>
  <c r="D33" i="23" s="1"/>
  <c r="K55" i="25"/>
  <c r="DA24" i="25"/>
  <c r="DA22" i="25"/>
  <c r="DA23" i="25"/>
  <c r="AK71" i="25"/>
  <c r="R33" i="23" s="1"/>
  <c r="AK69" i="25"/>
  <c r="R31" i="23" s="1"/>
  <c r="AK70" i="25"/>
  <c r="R32" i="23" s="1"/>
  <c r="N55" i="25"/>
  <c r="DB24" i="25"/>
  <c r="DB23" i="25"/>
  <c r="DB22" i="25"/>
  <c r="B71" i="25"/>
  <c r="B16" i="23" s="1"/>
  <c r="B69" i="25"/>
  <c r="B14" i="23" s="1"/>
  <c r="B70" i="25"/>
  <c r="B15" i="23" s="1"/>
  <c r="AE70" i="25"/>
  <c r="L32" i="23" s="1"/>
  <c r="AE71" i="25"/>
  <c r="L33" i="23" s="1"/>
  <c r="AE69" i="25"/>
  <c r="L31" i="23" s="1"/>
  <c r="I55" i="25"/>
  <c r="CE24" i="25"/>
  <c r="CE23" i="25"/>
  <c r="CE22" i="25"/>
  <c r="CO22" i="25"/>
  <c r="AG70" i="25"/>
  <c r="N32" i="23" s="1"/>
  <c r="AG71" i="25"/>
  <c r="N33" i="23" s="1"/>
  <c r="AG69" i="25"/>
  <c r="N31" i="23" s="1"/>
  <c r="BS22" i="25"/>
  <c r="E55" i="25"/>
  <c r="BS23" i="25"/>
  <c r="BS24" i="25"/>
  <c r="AL71" i="25"/>
  <c r="S33" i="23" s="1"/>
  <c r="AL69" i="25"/>
  <c r="S31" i="23" s="1"/>
  <c r="AL70" i="25"/>
  <c r="S32" i="23" s="1"/>
  <c r="DZ22" i="25"/>
  <c r="DZ24" i="25"/>
  <c r="M55" i="25"/>
  <c r="DZ23" i="25"/>
  <c r="L55" i="25"/>
  <c r="DN23" i="25"/>
  <c r="DN22" i="25"/>
  <c r="DN24" i="25"/>
  <c r="DC22" i="25"/>
  <c r="DC23" i="25"/>
  <c r="DC24" i="25"/>
  <c r="CP23" i="25"/>
  <c r="AB71" i="25"/>
  <c r="I33" i="23" s="1"/>
  <c r="AB69" i="25"/>
  <c r="I31" i="23" s="1"/>
  <c r="AB70" i="25"/>
  <c r="I32" i="23" s="1"/>
  <c r="AD71" i="25"/>
  <c r="K33" i="23" s="1"/>
  <c r="AD69" i="25"/>
  <c r="K31" i="23" s="1"/>
  <c r="AD70" i="25"/>
  <c r="K32" i="23" s="1"/>
  <c r="AF70" i="25"/>
  <c r="M32" i="23" s="1"/>
  <c r="AF71" i="25"/>
  <c r="M33" i="23" s="1"/>
  <c r="AF69" i="25"/>
  <c r="M31" i="23" s="1"/>
  <c r="AJ71" i="25"/>
  <c r="Q33" i="23" s="1"/>
  <c r="AJ69" i="25"/>
  <c r="Q31" i="23" s="1"/>
  <c r="AJ70" i="25"/>
  <c r="Q32" i="23" s="1"/>
  <c r="Y70" i="25"/>
  <c r="F32" i="23" s="1"/>
  <c r="Y71" i="25"/>
  <c r="F33" i="23" s="1"/>
  <c r="Y69" i="25"/>
  <c r="F31" i="23" s="1"/>
  <c r="AI71" i="25"/>
  <c r="P33" i="23" s="1"/>
  <c r="AI69" i="25"/>
  <c r="P31" i="23" s="1"/>
  <c r="AI70" i="25"/>
  <c r="P32" i="23" s="1"/>
  <c r="X70" i="25"/>
  <c r="E32" i="23" s="1"/>
  <c r="X69" i="25"/>
  <c r="E31" i="23" s="1"/>
  <c r="X71" i="25"/>
  <c r="E33" i="23" s="1"/>
  <c r="DO23" i="25"/>
  <c r="DO24" i="25"/>
  <c r="O55" i="25"/>
  <c r="DO22" i="25"/>
  <c r="J71" i="25"/>
  <c r="J16" i="23" s="1"/>
  <c r="J69" i="25"/>
  <c r="J14" i="23" s="1"/>
  <c r="J70" i="25"/>
  <c r="J15" i="23" s="1"/>
  <c r="CO24" i="25"/>
  <c r="G70" i="25"/>
  <c r="G15" i="23" s="1"/>
  <c r="G71" i="25"/>
  <c r="G16" i="23" s="1"/>
  <c r="G69" i="25"/>
  <c r="G14" i="23" s="1"/>
  <c r="CP24" i="25"/>
  <c r="Z70" i="25"/>
  <c r="G32" i="23" s="1"/>
  <c r="Z71" i="25"/>
  <c r="G33" i="23" s="1"/>
  <c r="Z69" i="25"/>
  <c r="G31" i="23" s="1"/>
  <c r="BT23" i="25"/>
  <c r="H55" i="25"/>
  <c r="BT22" i="25"/>
  <c r="BT24" i="25"/>
  <c r="AH70" i="25"/>
  <c r="O32" i="23" s="1"/>
  <c r="AH71" i="25"/>
  <c r="O33" i="23" s="1"/>
  <c r="AH69" i="25"/>
  <c r="O31" i="23" s="1"/>
  <c r="CP22" i="25"/>
  <c r="EA22" i="25"/>
  <c r="P55" i="25"/>
  <c r="EA24" i="25"/>
  <c r="EA23" i="25"/>
  <c r="S55" i="25"/>
  <c r="AA71" i="25"/>
  <c r="H33" i="23" s="1"/>
  <c r="AA69" i="25"/>
  <c r="H31" i="23" s="1"/>
  <c r="AA70" i="25"/>
  <c r="H32" i="23" s="1"/>
  <c r="R55" i="25"/>
  <c r="DP24" i="25"/>
  <c r="DP23" i="25"/>
  <c r="DP22" i="25"/>
  <c r="CD24" i="25"/>
  <c r="F55" i="25"/>
  <c r="CD23" i="25"/>
  <c r="CD22" i="25"/>
  <c r="CO23" i="25"/>
  <c r="C71" i="25"/>
  <c r="C69" i="25"/>
  <c r="C70" i="25"/>
  <c r="D71" i="25"/>
  <c r="D69" i="25"/>
  <c r="D70" i="25"/>
  <c r="AW18" i="24"/>
  <c r="DO18" i="24" s="1"/>
  <c r="AU17" i="24"/>
  <c r="AU42" i="24"/>
  <c r="BE18" i="24"/>
  <c r="AU41" i="24"/>
  <c r="BG18" i="24"/>
  <c r="EA18" i="24" s="1"/>
  <c r="BE17" i="24"/>
  <c r="BG17" i="24"/>
  <c r="AW17" i="24"/>
  <c r="EB12" i="24"/>
  <c r="S59" i="24" s="1"/>
  <c r="CO12" i="24"/>
  <c r="G59" i="24" s="1"/>
  <c r="BE42" i="24"/>
  <c r="AL59" i="24"/>
  <c r="BE41" i="24"/>
  <c r="AU18" i="24"/>
  <c r="AL61" i="24"/>
  <c r="EB14" i="24"/>
  <c r="S61" i="24" s="1"/>
  <c r="CO14" i="24"/>
  <c r="G61" i="24" s="1"/>
  <c r="CE17" i="24" l="1"/>
  <c r="DO17" i="24"/>
  <c r="BH17" i="24"/>
  <c r="D64" i="24" s="1"/>
  <c r="EA17" i="24"/>
  <c r="CP17" i="24"/>
  <c r="W65" i="24"/>
  <c r="CP18" i="24"/>
  <c r="J65" i="24" s="1"/>
  <c r="AC65" i="24"/>
  <c r="AX18" i="24"/>
  <c r="C65" i="24" s="1"/>
  <c r="AB65" i="24"/>
  <c r="CE18" i="24"/>
  <c r="I65" i="24" s="1"/>
  <c r="V65" i="24"/>
  <c r="S71" i="25"/>
  <c r="S16" i="23" s="1"/>
  <c r="S69" i="25"/>
  <c r="S14" i="23" s="1"/>
  <c r="S70" i="25"/>
  <c r="S15" i="23" s="1"/>
  <c r="O70" i="25"/>
  <c r="O15" i="23" s="1"/>
  <c r="O71" i="25"/>
  <c r="O16" i="23" s="1"/>
  <c r="O69" i="25"/>
  <c r="O14" i="23" s="1"/>
  <c r="M71" i="25"/>
  <c r="M16" i="23" s="1"/>
  <c r="M69" i="25"/>
  <c r="M14" i="23" s="1"/>
  <c r="M70" i="25"/>
  <c r="M15" i="23" s="1"/>
  <c r="F70" i="25"/>
  <c r="F15" i="23" s="1"/>
  <c r="F71" i="25"/>
  <c r="F16" i="23" s="1"/>
  <c r="F69" i="25"/>
  <c r="F14" i="23" s="1"/>
  <c r="H70" i="25"/>
  <c r="H15" i="23" s="1"/>
  <c r="H71" i="25"/>
  <c r="H16" i="23" s="1"/>
  <c r="H69" i="25"/>
  <c r="H14" i="23" s="1"/>
  <c r="E71" i="25"/>
  <c r="E16" i="23" s="1"/>
  <c r="E69" i="25"/>
  <c r="E14" i="23" s="1"/>
  <c r="E70" i="25"/>
  <c r="E15" i="23" s="1"/>
  <c r="I70" i="25"/>
  <c r="I15" i="23" s="1"/>
  <c r="I71" i="25"/>
  <c r="I16" i="23" s="1"/>
  <c r="I69" i="25"/>
  <c r="I14" i="23" s="1"/>
  <c r="R71" i="25"/>
  <c r="R16" i="23" s="1"/>
  <c r="R69" i="25"/>
  <c r="R14" i="23" s="1"/>
  <c r="R70" i="25"/>
  <c r="R15" i="23" s="1"/>
  <c r="P70" i="25"/>
  <c r="P15" i="23" s="1"/>
  <c r="P69" i="25"/>
  <c r="P14" i="23" s="1"/>
  <c r="P71" i="25"/>
  <c r="P16" i="23" s="1"/>
  <c r="Q70" i="25"/>
  <c r="Q15" i="23" s="1"/>
  <c r="Q69" i="25"/>
  <c r="Q14" i="23" s="1"/>
  <c r="Q71" i="25"/>
  <c r="Q16" i="23" s="1"/>
  <c r="K71" i="25"/>
  <c r="K16" i="23" s="1"/>
  <c r="K69" i="25"/>
  <c r="K14" i="23" s="1"/>
  <c r="K70" i="25"/>
  <c r="K15" i="23" s="1"/>
  <c r="L71" i="25"/>
  <c r="L16" i="23" s="1"/>
  <c r="L69" i="25"/>
  <c r="L14" i="23" s="1"/>
  <c r="L70" i="25"/>
  <c r="L15" i="23" s="1"/>
  <c r="N70" i="25"/>
  <c r="N15" i="23" s="1"/>
  <c r="N71" i="25"/>
  <c r="N16" i="23" s="1"/>
  <c r="N69" i="25"/>
  <c r="N14" i="23" s="1"/>
  <c r="W64" i="24"/>
  <c r="BH18" i="24"/>
  <c r="D65" i="24" s="1"/>
  <c r="V64" i="24"/>
  <c r="AX17" i="24"/>
  <c r="C64" i="24" s="1"/>
  <c r="X68" i="24"/>
  <c r="Y68" i="24"/>
  <c r="Z68" i="24"/>
  <c r="B40" i="19"/>
  <c r="C40" i="19"/>
  <c r="D40" i="19"/>
  <c r="B41" i="19"/>
  <c r="C41" i="19"/>
  <c r="D41" i="19"/>
  <c r="Q44" i="19" l="1"/>
  <c r="D44" i="19"/>
  <c r="J44" i="19"/>
  <c r="I44" i="19"/>
  <c r="O44" i="19"/>
  <c r="R44" i="19"/>
  <c r="H44" i="19"/>
  <c r="B44" i="19"/>
  <c r="C44" i="19"/>
  <c r="K44" i="19"/>
  <c r="N44" i="19"/>
  <c r="S44" i="19"/>
  <c r="G44" i="19"/>
  <c r="F44" i="19"/>
  <c r="E44" i="19"/>
  <c r="M44" i="19"/>
  <c r="L44" i="19"/>
  <c r="P44" i="19"/>
  <c r="DK8" i="19" l="1"/>
  <c r="DJ8" i="19"/>
  <c r="CZ8" i="19"/>
  <c r="CY8" i="19"/>
  <c r="DB8" i="19"/>
  <c r="CP8" i="19"/>
  <c r="CN8" i="19"/>
  <c r="CM8" i="19"/>
  <c r="CY45" i="24"/>
  <c r="CW45" i="24"/>
  <c r="CV45" i="24"/>
  <c r="CM23" i="19" l="1"/>
  <c r="CM22" i="19"/>
  <c r="CM24" i="19"/>
  <c r="DB24" i="19"/>
  <c r="DB23" i="19"/>
  <c r="DB22" i="19"/>
  <c r="DJ24" i="19"/>
  <c r="DJ23" i="19"/>
  <c r="DJ22" i="19"/>
  <c r="AJ31" i="19"/>
  <c r="CP24" i="19"/>
  <c r="AG31" i="19"/>
  <c r="CP23" i="19"/>
  <c r="CP22" i="19"/>
  <c r="CY22" i="19"/>
  <c r="CY24" i="19"/>
  <c r="CY23" i="19"/>
  <c r="DC45" i="24"/>
  <c r="DB45" i="24"/>
  <c r="DA45" i="24"/>
  <c r="CZ21" i="24"/>
  <c r="CX45" i="24"/>
  <c r="AG45" i="19" l="1"/>
  <c r="N23" i="23" s="1"/>
  <c r="AG46" i="19"/>
  <c r="N24" i="23" s="1"/>
  <c r="AG47" i="19"/>
  <c r="N25" i="23" s="1"/>
  <c r="AJ46" i="19"/>
  <c r="Q24" i="23" s="1"/>
  <c r="AJ45" i="19"/>
  <c r="Q23" i="23" s="1"/>
  <c r="AJ47" i="19"/>
  <c r="Q25" i="23" s="1"/>
  <c r="DC21" i="24"/>
  <c r="Q68" i="24" s="1"/>
  <c r="AG68" i="24"/>
  <c r="AD68" i="24"/>
  <c r="AJ68" i="24"/>
  <c r="DB21" i="24"/>
  <c r="N68" i="24" s="1"/>
  <c r="DA21" i="24"/>
  <c r="K68" i="24" s="1"/>
  <c r="AV45" i="24" l="1"/>
  <c r="AT45" i="24"/>
  <c r="AS45" i="24"/>
  <c r="BF45" i="24"/>
  <c r="EA45" i="24" s="1"/>
  <c r="BD45" i="24"/>
  <c r="BC45" i="24"/>
  <c r="BF21" i="24"/>
  <c r="BD21" i="24"/>
  <c r="BC21" i="24"/>
  <c r="AV21" i="24"/>
  <c r="AT21" i="24"/>
  <c r="AS21" i="24"/>
  <c r="AX45" i="24" l="1"/>
  <c r="CP45" i="24"/>
  <c r="CE45" i="24"/>
  <c r="DO45" i="24"/>
  <c r="BE45" i="24"/>
  <c r="BE21" i="24"/>
  <c r="AU21" i="24"/>
  <c r="AU45" i="24"/>
  <c r="BG21" i="24"/>
  <c r="AW21" i="24"/>
  <c r="W68" i="24" l="1"/>
  <c r="CP21" i="24"/>
  <c r="J68" i="24" s="1"/>
  <c r="AI68" i="24"/>
  <c r="EA21" i="24"/>
  <c r="P68" i="24" s="1"/>
  <c r="AC68" i="24"/>
  <c r="V68" i="24"/>
  <c r="AX21" i="24"/>
  <c r="C68" i="24" s="1"/>
  <c r="AH68" i="24"/>
  <c r="CE21" i="24"/>
  <c r="I68" i="24" s="1"/>
  <c r="DO21" i="24"/>
  <c r="O68" i="24" s="1"/>
  <c r="AB68" i="24"/>
  <c r="CY38" i="24" l="1"/>
  <c r="CZ14" i="24" s="1"/>
  <c r="CW38" i="24"/>
  <c r="CV38" i="24"/>
  <c r="BF38" i="24"/>
  <c r="EA38" i="24" s="1"/>
  <c r="BD38" i="24"/>
  <c r="BC38" i="24"/>
  <c r="AV38" i="24"/>
  <c r="AT38" i="24"/>
  <c r="AS38" i="24"/>
  <c r="CY37" i="24"/>
  <c r="CZ13" i="24" s="1"/>
  <c r="CW37" i="24"/>
  <c r="CV37" i="24"/>
  <c r="BF37" i="24"/>
  <c r="EA37" i="24" s="1"/>
  <c r="BD37" i="24"/>
  <c r="BC37" i="24"/>
  <c r="AV37" i="24"/>
  <c r="AT37" i="24"/>
  <c r="AS37" i="24"/>
  <c r="CY36" i="24"/>
  <c r="CZ12" i="24" s="1"/>
  <c r="CW36" i="24"/>
  <c r="CV36" i="24"/>
  <c r="BF36" i="24"/>
  <c r="EA36" i="24" s="1"/>
  <c r="BD36" i="24"/>
  <c r="BC36" i="24"/>
  <c r="AV36" i="24"/>
  <c r="AT36" i="24"/>
  <c r="AS36" i="24"/>
  <c r="BF35" i="24"/>
  <c r="BD35" i="24"/>
  <c r="BC35" i="24"/>
  <c r="AV35" i="24"/>
  <c r="AX35" i="24" s="1"/>
  <c r="AT35" i="24"/>
  <c r="AS35" i="24"/>
  <c r="CY34" i="24"/>
  <c r="CZ10" i="24" s="1"/>
  <c r="CW34" i="24"/>
  <c r="CV34" i="24"/>
  <c r="BF34" i="24"/>
  <c r="EA34" i="24" s="1"/>
  <c r="BD34" i="24"/>
  <c r="BC34" i="24"/>
  <c r="AV34" i="24"/>
  <c r="AT34" i="24"/>
  <c r="AS34" i="24"/>
  <c r="CY33" i="24"/>
  <c r="CZ9" i="24" s="1"/>
  <c r="CW33" i="24"/>
  <c r="CV33" i="24"/>
  <c r="BF33" i="24"/>
  <c r="EA33" i="24" s="1"/>
  <c r="BD33" i="24"/>
  <c r="BC33" i="24"/>
  <c r="AV33" i="24"/>
  <c r="AT33" i="24"/>
  <c r="AS33" i="24"/>
  <c r="DX32" i="24"/>
  <c r="DV32" i="24"/>
  <c r="DU32" i="24"/>
  <c r="CY32" i="24"/>
  <c r="CW32" i="24"/>
  <c r="CV32" i="24"/>
  <c r="CM32" i="24"/>
  <c r="CK32" i="24"/>
  <c r="CJ32" i="24"/>
  <c r="CB32" i="24"/>
  <c r="BZ32" i="24"/>
  <c r="BY32" i="24"/>
  <c r="BQ32" i="24"/>
  <c r="BO32" i="24"/>
  <c r="BN32" i="24"/>
  <c r="BF32" i="24"/>
  <c r="BD32" i="24"/>
  <c r="BC32" i="24"/>
  <c r="AV32" i="24"/>
  <c r="AT32" i="24"/>
  <c r="AS32" i="24"/>
  <c r="AL32" i="24"/>
  <c r="AB32" i="24"/>
  <c r="Z32" i="24"/>
  <c r="Y32" i="24"/>
  <c r="S32" i="24"/>
  <c r="Q32" i="24"/>
  <c r="P32" i="24"/>
  <c r="BF14" i="24"/>
  <c r="BD14" i="24"/>
  <c r="BC14" i="24"/>
  <c r="AV14" i="24"/>
  <c r="AT14" i="24"/>
  <c r="AS14" i="24"/>
  <c r="BF13" i="24"/>
  <c r="BD13" i="24"/>
  <c r="BC13" i="24"/>
  <c r="AV13" i="24"/>
  <c r="AT13" i="24"/>
  <c r="AS13" i="24"/>
  <c r="BF12" i="24"/>
  <c r="BD12" i="24"/>
  <c r="BC12" i="24"/>
  <c r="AV12" i="24"/>
  <c r="AT12" i="24"/>
  <c r="AS12" i="24"/>
  <c r="BF11" i="24"/>
  <c r="BD11" i="24"/>
  <c r="BC11" i="24"/>
  <c r="AV11" i="24"/>
  <c r="AT11" i="24"/>
  <c r="AS11" i="24"/>
  <c r="BF10" i="24"/>
  <c r="BD10" i="24"/>
  <c r="BC10" i="24"/>
  <c r="AV10" i="24"/>
  <c r="AT10" i="24"/>
  <c r="AS10" i="24"/>
  <c r="BF9" i="24"/>
  <c r="BD9" i="24"/>
  <c r="BC9" i="24"/>
  <c r="AV9" i="24"/>
  <c r="AT9" i="24"/>
  <c r="AS9" i="24"/>
  <c r="DX8" i="24"/>
  <c r="DV8" i="24"/>
  <c r="DU8" i="24"/>
  <c r="CM8" i="24"/>
  <c r="CK8" i="24"/>
  <c r="CJ8" i="24"/>
  <c r="CB8" i="24"/>
  <c r="BZ8" i="24"/>
  <c r="BY8" i="24"/>
  <c r="BQ8" i="24"/>
  <c r="BO8" i="24"/>
  <c r="BN8" i="24"/>
  <c r="BF8" i="24"/>
  <c r="BD8" i="24"/>
  <c r="BC8" i="24"/>
  <c r="AV8" i="24"/>
  <c r="AT8" i="24"/>
  <c r="AS8" i="24"/>
  <c r="AL8" i="24"/>
  <c r="AJ8" i="24"/>
  <c r="AI8" i="24"/>
  <c r="AB8" i="24"/>
  <c r="Z8" i="24"/>
  <c r="Y8" i="24"/>
  <c r="S8" i="24"/>
  <c r="Q8" i="24"/>
  <c r="P8" i="24"/>
  <c r="AV48" i="24" l="1"/>
  <c r="AV47" i="24"/>
  <c r="AV46" i="24"/>
  <c r="S48" i="24"/>
  <c r="S46" i="24"/>
  <c r="S47" i="24"/>
  <c r="CB46" i="24"/>
  <c r="CB48" i="24"/>
  <c r="CB47" i="24"/>
  <c r="DX46" i="24"/>
  <c r="DX47" i="24"/>
  <c r="DX48" i="24"/>
  <c r="BQ47" i="24"/>
  <c r="BQ48" i="24"/>
  <c r="BQ46" i="24"/>
  <c r="P47" i="24"/>
  <c r="P48" i="24"/>
  <c r="P46" i="24"/>
  <c r="CY46" i="24"/>
  <c r="CY48" i="24"/>
  <c r="CY47" i="24"/>
  <c r="AB46" i="24"/>
  <c r="AB47" i="24"/>
  <c r="AB48" i="24"/>
  <c r="CM47" i="24"/>
  <c r="CM48" i="24"/>
  <c r="CM46" i="24"/>
  <c r="Y47" i="24"/>
  <c r="Y48" i="24"/>
  <c r="Y46" i="24"/>
  <c r="BF48" i="24"/>
  <c r="BF46" i="24"/>
  <c r="BF47" i="24"/>
  <c r="AL47" i="24"/>
  <c r="AL48" i="24"/>
  <c r="AL46" i="24"/>
  <c r="AX38" i="24"/>
  <c r="CE38" i="24"/>
  <c r="DO38" i="24"/>
  <c r="CP38" i="24"/>
  <c r="AX34" i="24"/>
  <c r="CE34" i="24"/>
  <c r="DO34" i="24"/>
  <c r="CP34" i="24"/>
  <c r="CE37" i="24"/>
  <c r="AX37" i="24"/>
  <c r="DO37" i="24"/>
  <c r="CP37" i="24"/>
  <c r="DB10" i="24"/>
  <c r="N57" i="24" s="1"/>
  <c r="AJ57" i="24"/>
  <c r="DC10" i="24"/>
  <c r="Q57" i="24" s="1"/>
  <c r="AD57" i="24"/>
  <c r="AG57" i="24"/>
  <c r="DA10" i="24"/>
  <c r="K57" i="24" s="1"/>
  <c r="AG60" i="24"/>
  <c r="AD60" i="24"/>
  <c r="AJ60" i="24"/>
  <c r="DB13" i="24"/>
  <c r="N60" i="24" s="1"/>
  <c r="DC13" i="24"/>
  <c r="Q60" i="24" s="1"/>
  <c r="DA13" i="24"/>
  <c r="K60" i="24" s="1"/>
  <c r="DA9" i="24"/>
  <c r="K56" i="24" s="1"/>
  <c r="AD56" i="24"/>
  <c r="AJ56" i="24"/>
  <c r="DB9" i="24"/>
  <c r="N56" i="24" s="1"/>
  <c r="DC9" i="24"/>
  <c r="Q56" i="24" s="1"/>
  <c r="AG56" i="24"/>
  <c r="AD59" i="24"/>
  <c r="AJ59" i="24"/>
  <c r="AG59" i="24"/>
  <c r="DC12" i="24"/>
  <c r="Q59" i="24" s="1"/>
  <c r="DB12" i="24"/>
  <c r="N59" i="24" s="1"/>
  <c r="DA12" i="24"/>
  <c r="K59" i="24" s="1"/>
  <c r="AX33" i="24"/>
  <c r="CE33" i="24"/>
  <c r="CP33" i="24"/>
  <c r="DO33" i="24"/>
  <c r="DO36" i="24"/>
  <c r="AX36" i="24"/>
  <c r="CE36" i="24"/>
  <c r="CP36" i="24"/>
  <c r="AG61" i="24"/>
  <c r="AD61" i="24"/>
  <c r="AJ61" i="24"/>
  <c r="DA14" i="24"/>
  <c r="K61" i="24" s="1"/>
  <c r="DB14" i="24"/>
  <c r="N61" i="24" s="1"/>
  <c r="DC14" i="24"/>
  <c r="Q61" i="24" s="1"/>
  <c r="BH45" i="24"/>
  <c r="CZ8" i="24"/>
  <c r="BG11" i="24"/>
  <c r="F35" i="19"/>
  <c r="R35" i="19"/>
  <c r="L35" i="19"/>
  <c r="BE14" i="24"/>
  <c r="CO32" i="24"/>
  <c r="DA38" i="24"/>
  <c r="BH38" i="24"/>
  <c r="BH32" i="24"/>
  <c r="BE10" i="24"/>
  <c r="AA8" i="24"/>
  <c r="CX34" i="24"/>
  <c r="BE8" i="24"/>
  <c r="I8" i="24"/>
  <c r="AU37" i="24"/>
  <c r="CA8" i="24"/>
  <c r="CX37" i="24"/>
  <c r="BG12" i="24"/>
  <c r="BH33" i="24"/>
  <c r="AU34" i="24"/>
  <c r="CL8" i="24"/>
  <c r="AU9" i="24"/>
  <c r="AU11" i="24"/>
  <c r="AW8" i="24"/>
  <c r="DA34" i="24"/>
  <c r="BH35" i="24"/>
  <c r="DC36" i="24"/>
  <c r="BH37" i="24"/>
  <c r="BH34" i="24"/>
  <c r="AK8" i="24"/>
  <c r="AW9" i="24"/>
  <c r="AW11" i="24"/>
  <c r="CE32" i="24"/>
  <c r="G23" i="24"/>
  <c r="G24" i="24"/>
  <c r="G22" i="24"/>
  <c r="AV22" i="24"/>
  <c r="AV24" i="24"/>
  <c r="AV23" i="24"/>
  <c r="T8" i="24"/>
  <c r="AX32" i="24"/>
  <c r="CY24" i="24"/>
  <c r="CY23" i="24"/>
  <c r="CY22" i="24"/>
  <c r="CB23" i="24"/>
  <c r="CB22" i="24"/>
  <c r="CB24" i="24"/>
  <c r="DK32" i="24"/>
  <c r="BE35" i="24"/>
  <c r="AB23" i="24"/>
  <c r="AB24" i="24"/>
  <c r="AB22" i="24"/>
  <c r="AA32" i="24"/>
  <c r="BH36" i="24"/>
  <c r="DX24" i="24"/>
  <c r="DX22" i="24"/>
  <c r="DX23" i="24"/>
  <c r="CX33" i="24"/>
  <c r="AL24" i="24"/>
  <c r="AL22" i="24"/>
  <c r="AL23" i="24"/>
  <c r="DL23" i="24"/>
  <c r="DL24" i="24"/>
  <c r="DL22" i="24"/>
  <c r="AW12" i="24"/>
  <c r="K8" i="24"/>
  <c r="AK32" i="24"/>
  <c r="AI24" i="24"/>
  <c r="AI22" i="24"/>
  <c r="AI23" i="24"/>
  <c r="P23" i="24"/>
  <c r="P24" i="24"/>
  <c r="P22" i="24"/>
  <c r="BE9" i="24"/>
  <c r="AU13" i="24"/>
  <c r="BF23" i="24"/>
  <c r="BF22" i="24"/>
  <c r="BF24" i="24"/>
  <c r="CL32" i="24"/>
  <c r="CM22" i="24"/>
  <c r="CM23" i="24"/>
  <c r="CM24" i="24"/>
  <c r="BE32" i="24"/>
  <c r="BG9" i="24"/>
  <c r="AU12" i="24"/>
  <c r="BE36" i="24"/>
  <c r="AU38" i="24"/>
  <c r="S22" i="24"/>
  <c r="S23" i="24"/>
  <c r="S24" i="24"/>
  <c r="Y22" i="24"/>
  <c r="Y23" i="24"/>
  <c r="Y24" i="24"/>
  <c r="BP8" i="24"/>
  <c r="DM8" i="24"/>
  <c r="BQ22" i="24"/>
  <c r="BQ23" i="24"/>
  <c r="BQ24" i="24"/>
  <c r="AU10" i="24"/>
  <c r="BE12" i="24"/>
  <c r="R32" i="24"/>
  <c r="AU35" i="24"/>
  <c r="K35" i="19"/>
  <c r="M35" i="19"/>
  <c r="Q35" i="19"/>
  <c r="DC32" i="24"/>
  <c r="CX32" i="24"/>
  <c r="DB34" i="24"/>
  <c r="DB36" i="24"/>
  <c r="CA32" i="24"/>
  <c r="BE33" i="24"/>
  <c r="BG14" i="24"/>
  <c r="BG10" i="24"/>
  <c r="BG13" i="24"/>
  <c r="DO32" i="24"/>
  <c r="DB38" i="24"/>
  <c r="DZ32" i="24"/>
  <c r="BS32" i="24"/>
  <c r="I32" i="24"/>
  <c r="DA32" i="24"/>
  <c r="Z56" i="24"/>
  <c r="AW10" i="24"/>
  <c r="DC33" i="24"/>
  <c r="DB33" i="24"/>
  <c r="AW13" i="24"/>
  <c r="DB37" i="24"/>
  <c r="DA37" i="24"/>
  <c r="DC37" i="24"/>
  <c r="BE13" i="24"/>
  <c r="AU8" i="24"/>
  <c r="DB32" i="24"/>
  <c r="BT32" i="24"/>
  <c r="DW32" i="24"/>
  <c r="EB32" i="24"/>
  <c r="EA32" i="24"/>
  <c r="DW8" i="24"/>
  <c r="BE11" i="24"/>
  <c r="AW14" i="24"/>
  <c r="AU32" i="24"/>
  <c r="DA33" i="24"/>
  <c r="CX36" i="24"/>
  <c r="CD32" i="24"/>
  <c r="AN32" i="24"/>
  <c r="DC38" i="24"/>
  <c r="AU14" i="24"/>
  <c r="BG8" i="24"/>
  <c r="AC8" i="24"/>
  <c r="R8" i="24"/>
  <c r="CN8" i="24"/>
  <c r="CC8" i="24"/>
  <c r="BE37" i="24"/>
  <c r="BR8" i="24"/>
  <c r="DK8" i="24"/>
  <c r="DC34" i="24"/>
  <c r="CX38" i="24"/>
  <c r="AM8" i="24"/>
  <c r="CX8" i="24"/>
  <c r="DY8" i="24"/>
  <c r="AU36" i="24"/>
  <c r="DP32" i="24"/>
  <c r="BP32" i="24"/>
  <c r="DN32" i="24"/>
  <c r="BE38" i="24"/>
  <c r="BE34" i="24"/>
  <c r="AU33" i="24"/>
  <c r="DA36" i="24"/>
  <c r="CP32" i="24" l="1"/>
  <c r="BH47" i="24"/>
  <c r="BH46" i="24"/>
  <c r="BH48" i="24"/>
  <c r="AN48" i="24"/>
  <c r="AN46" i="24"/>
  <c r="AN47" i="24"/>
  <c r="EA47" i="24"/>
  <c r="EA48" i="24"/>
  <c r="EA46" i="24"/>
  <c r="CD46" i="24"/>
  <c r="CD47" i="24"/>
  <c r="CD48" i="24"/>
  <c r="EB48" i="24"/>
  <c r="EB46" i="24"/>
  <c r="EB47" i="24"/>
  <c r="BS48" i="24"/>
  <c r="BS46" i="24"/>
  <c r="BS47" i="24"/>
  <c r="BT47" i="24"/>
  <c r="BT48" i="24"/>
  <c r="BT46" i="24"/>
  <c r="DZ47" i="24"/>
  <c r="DZ48" i="24"/>
  <c r="DZ46" i="24"/>
  <c r="AX48" i="24"/>
  <c r="AX46" i="24"/>
  <c r="AX47" i="24"/>
  <c r="DO46" i="24"/>
  <c r="DO47" i="24"/>
  <c r="DO48" i="24"/>
  <c r="DN47" i="24"/>
  <c r="DN46" i="24"/>
  <c r="DN48" i="24"/>
  <c r="CO48" i="24"/>
  <c r="CO47" i="24"/>
  <c r="CO46" i="24"/>
  <c r="CE47" i="24"/>
  <c r="CE46" i="24"/>
  <c r="CE48" i="24"/>
  <c r="DB47" i="24"/>
  <c r="DB48" i="24"/>
  <c r="DB46" i="24"/>
  <c r="DC47" i="24"/>
  <c r="DC48" i="24"/>
  <c r="DC46" i="24"/>
  <c r="DP46" i="24"/>
  <c r="DP48" i="24"/>
  <c r="DP47" i="24"/>
  <c r="DA46" i="24"/>
  <c r="DA47" i="24"/>
  <c r="DA48" i="24"/>
  <c r="U55" i="24"/>
  <c r="U69" i="24" s="1"/>
  <c r="B27" i="23" s="1"/>
  <c r="W55" i="24"/>
  <c r="W61" i="24"/>
  <c r="AI61" i="24"/>
  <c r="EA14" i="24"/>
  <c r="P61" i="24" s="1"/>
  <c r="AC61" i="24"/>
  <c r="CP14" i="24"/>
  <c r="J61" i="24" s="1"/>
  <c r="BH11" i="24"/>
  <c r="D58" i="24" s="1"/>
  <c r="W58" i="24"/>
  <c r="K24" i="24"/>
  <c r="K22" i="24"/>
  <c r="K23" i="24"/>
  <c r="AG55" i="24"/>
  <c r="AD55" i="24"/>
  <c r="AJ55" i="24"/>
  <c r="Z55" i="24"/>
  <c r="AC55" i="24"/>
  <c r="V60" i="24"/>
  <c r="AX13" i="24"/>
  <c r="C60" i="24" s="1"/>
  <c r="DO13" i="24"/>
  <c r="O60" i="24" s="1"/>
  <c r="AH60" i="24"/>
  <c r="CE13" i="24"/>
  <c r="I60" i="24" s="1"/>
  <c r="AB60" i="24"/>
  <c r="AX12" i="24"/>
  <c r="C59" i="24" s="1"/>
  <c r="V59" i="24"/>
  <c r="AH59" i="24"/>
  <c r="DO12" i="24"/>
  <c r="O59" i="24" s="1"/>
  <c r="AB59" i="24"/>
  <c r="CE12" i="24"/>
  <c r="I59" i="24" s="1"/>
  <c r="V61" i="24"/>
  <c r="AX14" i="24"/>
  <c r="C61" i="24" s="1"/>
  <c r="DO14" i="24"/>
  <c r="O61" i="24" s="1"/>
  <c r="CE14" i="24"/>
  <c r="I61" i="24" s="1"/>
  <c r="AH61" i="24"/>
  <c r="AB61" i="24"/>
  <c r="W59" i="24"/>
  <c r="AI59" i="24"/>
  <c r="EA12" i="24"/>
  <c r="P59" i="24" s="1"/>
  <c r="CP12" i="24"/>
  <c r="J59" i="24" s="1"/>
  <c r="AC59" i="24"/>
  <c r="X55" i="24"/>
  <c r="AA55" i="24"/>
  <c r="AK55" i="24"/>
  <c r="AH55" i="24"/>
  <c r="AE55" i="24"/>
  <c r="V58" i="24"/>
  <c r="AX11" i="24"/>
  <c r="C58" i="24" s="1"/>
  <c r="Y55" i="24"/>
  <c r="AB55" i="24"/>
  <c r="W57" i="24"/>
  <c r="AI57" i="24"/>
  <c r="EA10" i="24"/>
  <c r="P57" i="24" s="1"/>
  <c r="CP10" i="24"/>
  <c r="J57" i="24" s="1"/>
  <c r="AC57" i="24"/>
  <c r="W56" i="24"/>
  <c r="AI56" i="24"/>
  <c r="CP9" i="24"/>
  <c r="J56" i="24" s="1"/>
  <c r="AC56" i="24"/>
  <c r="EA9" i="24"/>
  <c r="P56" i="24" s="1"/>
  <c r="AL55" i="24"/>
  <c r="AI55" i="24"/>
  <c r="AF55" i="24"/>
  <c r="V57" i="24"/>
  <c r="AX10" i="24"/>
  <c r="C57" i="24" s="1"/>
  <c r="CE10" i="24"/>
  <c r="I57" i="24" s="1"/>
  <c r="DO10" i="24"/>
  <c r="O57" i="24" s="1"/>
  <c r="AB57" i="24"/>
  <c r="AH57" i="24"/>
  <c r="W60" i="24"/>
  <c r="EA13" i="24"/>
  <c r="P60" i="24" s="1"/>
  <c r="CP13" i="24"/>
  <c r="J60" i="24" s="1"/>
  <c r="AI60" i="24"/>
  <c r="AC60" i="24"/>
  <c r="AX9" i="24"/>
  <c r="C56" i="24" s="1"/>
  <c r="V56" i="24"/>
  <c r="CE9" i="24"/>
  <c r="I56" i="24" s="1"/>
  <c r="DO9" i="24"/>
  <c r="O56" i="24" s="1"/>
  <c r="AB56" i="24"/>
  <c r="AH56" i="24"/>
  <c r="V55" i="24"/>
  <c r="BH14" i="24"/>
  <c r="D61" i="24" s="1"/>
  <c r="Z59" i="24"/>
  <c r="X61" i="24"/>
  <c r="DA8" i="24"/>
  <c r="K55" i="24" s="1"/>
  <c r="Y59" i="24"/>
  <c r="AW22" i="24"/>
  <c r="AW23" i="24"/>
  <c r="Y56" i="24"/>
  <c r="Z57" i="24"/>
  <c r="AW24" i="24"/>
  <c r="Z61" i="24"/>
  <c r="X56" i="24"/>
  <c r="BH12" i="24"/>
  <c r="D59" i="24" s="1"/>
  <c r="CZ23" i="24"/>
  <c r="BR22" i="24"/>
  <c r="BR24" i="24"/>
  <c r="BR23" i="24"/>
  <c r="BH9" i="24"/>
  <c r="D56" i="24" s="1"/>
  <c r="DM23" i="24"/>
  <c r="DM22" i="24"/>
  <c r="DM24" i="24"/>
  <c r="BH21" i="24"/>
  <c r="D68" i="24" s="1"/>
  <c r="DY24" i="24"/>
  <c r="DY22" i="24"/>
  <c r="DY23" i="24"/>
  <c r="DC8" i="24"/>
  <c r="Q55" i="24" s="1"/>
  <c r="CZ22" i="24"/>
  <c r="T22" i="24"/>
  <c r="T23" i="24"/>
  <c r="T24" i="24"/>
  <c r="AX8" i="24"/>
  <c r="C55" i="24" s="1"/>
  <c r="Y61" i="24"/>
  <c r="AC23" i="24"/>
  <c r="AC22" i="24"/>
  <c r="AC24" i="24"/>
  <c r="DN8" i="24"/>
  <c r="L55" i="24" s="1"/>
  <c r="Y60" i="24"/>
  <c r="CZ24" i="24"/>
  <c r="CN23" i="24"/>
  <c r="CN22" i="24"/>
  <c r="CN24" i="24"/>
  <c r="CC23" i="24"/>
  <c r="CC24" i="24"/>
  <c r="CC22" i="24"/>
  <c r="X59" i="24"/>
  <c r="AM22" i="24"/>
  <c r="AM24" i="24"/>
  <c r="AM23" i="24"/>
  <c r="BG22" i="24"/>
  <c r="BG24" i="24"/>
  <c r="BG23" i="24"/>
  <c r="DO8" i="24"/>
  <c r="E35" i="19"/>
  <c r="S35" i="19"/>
  <c r="G35" i="19"/>
  <c r="Z60" i="24"/>
  <c r="BH10" i="24"/>
  <c r="D57" i="24" s="1"/>
  <c r="BH13" i="24"/>
  <c r="D60" i="24" s="1"/>
  <c r="Y57" i="24"/>
  <c r="BH8" i="24"/>
  <c r="X57" i="24"/>
  <c r="EB8" i="24"/>
  <c r="EA8" i="24"/>
  <c r="DZ8" i="24"/>
  <c r="AN8" i="24"/>
  <c r="B55" i="24" s="1"/>
  <c r="CE8" i="24"/>
  <c r="I55" i="24" s="1"/>
  <c r="CD8" i="24"/>
  <c r="DP8" i="24"/>
  <c r="X60" i="24"/>
  <c r="BT8" i="24"/>
  <c r="H55" i="24" s="1"/>
  <c r="BS8" i="24"/>
  <c r="E55" i="24" s="1"/>
  <c r="CP8" i="24"/>
  <c r="J55" i="24" s="1"/>
  <c r="CO8" i="24"/>
  <c r="DB8" i="24"/>
  <c r="U71" i="24" l="1"/>
  <c r="B29" i="23" s="1"/>
  <c r="U70" i="24"/>
  <c r="B28" i="23" s="1"/>
  <c r="CP48" i="24"/>
  <c r="CP46" i="24"/>
  <c r="CP47" i="24"/>
  <c r="W69" i="24"/>
  <c r="D27" i="23" s="1"/>
  <c r="J71" i="24"/>
  <c r="J12" i="23" s="1"/>
  <c r="AL70" i="24"/>
  <c r="S28" i="23" s="1"/>
  <c r="AL69" i="24"/>
  <c r="S27" i="23" s="1"/>
  <c r="AL71" i="24"/>
  <c r="S29" i="23" s="1"/>
  <c r="AD71" i="24"/>
  <c r="K29" i="23" s="1"/>
  <c r="AD69" i="24"/>
  <c r="K27" i="23" s="1"/>
  <c r="AD70" i="24"/>
  <c r="K28" i="23" s="1"/>
  <c r="AC71" i="24"/>
  <c r="J29" i="23" s="1"/>
  <c r="I70" i="24"/>
  <c r="I11" i="23" s="1"/>
  <c r="AG71" i="24"/>
  <c r="N29" i="23" s="1"/>
  <c r="AG70" i="24"/>
  <c r="N28" i="23" s="1"/>
  <c r="AG69" i="24"/>
  <c r="N27" i="23" s="1"/>
  <c r="AJ71" i="24"/>
  <c r="Q29" i="23" s="1"/>
  <c r="AJ70" i="24"/>
  <c r="Q28" i="23" s="1"/>
  <c r="AJ69" i="24"/>
  <c r="Q27" i="23" s="1"/>
  <c r="K69" i="24"/>
  <c r="K10" i="23" s="1"/>
  <c r="K70" i="24"/>
  <c r="K11" i="23" s="1"/>
  <c r="K71" i="24"/>
  <c r="K12" i="23" s="1"/>
  <c r="W70" i="24"/>
  <c r="D28" i="23" s="1"/>
  <c r="Q70" i="24"/>
  <c r="Q11" i="23" s="1"/>
  <c r="Q71" i="24"/>
  <c r="Q12" i="23" s="1"/>
  <c r="Q69" i="24"/>
  <c r="Q10" i="23" s="1"/>
  <c r="AH69" i="24"/>
  <c r="O27" i="23" s="1"/>
  <c r="AH71" i="24"/>
  <c r="O29" i="23" s="1"/>
  <c r="AH70" i="24"/>
  <c r="O28" i="23" s="1"/>
  <c r="AA69" i="24"/>
  <c r="H27" i="23" s="1"/>
  <c r="AA70" i="24"/>
  <c r="H28" i="23" s="1"/>
  <c r="AA71" i="24"/>
  <c r="H29" i="23" s="1"/>
  <c r="L71" i="24"/>
  <c r="L12" i="23" s="1"/>
  <c r="L69" i="24"/>
  <c r="L10" i="23" s="1"/>
  <c r="L70" i="24"/>
  <c r="L11" i="23" s="1"/>
  <c r="W71" i="24"/>
  <c r="D29" i="23" s="1"/>
  <c r="AK71" i="24"/>
  <c r="R29" i="23" s="1"/>
  <c r="AK70" i="24"/>
  <c r="R28" i="23" s="1"/>
  <c r="AK69" i="24"/>
  <c r="R27" i="23" s="1"/>
  <c r="AF69" i="24"/>
  <c r="M27" i="23" s="1"/>
  <c r="AF70" i="24"/>
  <c r="M28" i="23" s="1"/>
  <c r="AF71" i="24"/>
  <c r="M29" i="23" s="1"/>
  <c r="AB69" i="24"/>
  <c r="I27" i="23" s="1"/>
  <c r="AB71" i="24"/>
  <c r="I29" i="23" s="1"/>
  <c r="AB70" i="24"/>
  <c r="I28" i="23" s="1"/>
  <c r="X71" i="24"/>
  <c r="E29" i="23" s="1"/>
  <c r="X69" i="24"/>
  <c r="E27" i="23" s="1"/>
  <c r="X70" i="24"/>
  <c r="E28" i="23" s="1"/>
  <c r="AC69" i="24"/>
  <c r="J27" i="23" s="1"/>
  <c r="AC70" i="24"/>
  <c r="J28" i="23" s="1"/>
  <c r="H69" i="24"/>
  <c r="H10" i="23" s="1"/>
  <c r="H70" i="24"/>
  <c r="H11" i="23" s="1"/>
  <c r="H71" i="24"/>
  <c r="H12" i="23" s="1"/>
  <c r="AE70" i="24"/>
  <c r="L28" i="23" s="1"/>
  <c r="AE69" i="24"/>
  <c r="L27" i="23" s="1"/>
  <c r="AE71" i="24"/>
  <c r="L29" i="23" s="1"/>
  <c r="I71" i="24"/>
  <c r="I12" i="23" s="1"/>
  <c r="I69" i="24"/>
  <c r="I10" i="23" s="1"/>
  <c r="V69" i="24"/>
  <c r="C27" i="23" s="1"/>
  <c r="V71" i="24"/>
  <c r="C29" i="23" s="1"/>
  <c r="V70" i="24"/>
  <c r="C28" i="23" s="1"/>
  <c r="C70" i="24"/>
  <c r="C11" i="23" s="1"/>
  <c r="C71" i="24"/>
  <c r="C12" i="23" s="1"/>
  <c r="C69" i="24"/>
  <c r="C10" i="23" s="1"/>
  <c r="J69" i="24"/>
  <c r="J10" i="23" s="1"/>
  <c r="J70" i="24"/>
  <c r="J11" i="23" s="1"/>
  <c r="E70" i="24"/>
  <c r="E11" i="23" s="1"/>
  <c r="E71" i="24"/>
  <c r="E12" i="23" s="1"/>
  <c r="E69" i="24"/>
  <c r="E10" i="23" s="1"/>
  <c r="AI69" i="24"/>
  <c r="P27" i="23" s="1"/>
  <c r="AI71" i="24"/>
  <c r="P29" i="23" s="1"/>
  <c r="AI70" i="24"/>
  <c r="P28" i="23" s="1"/>
  <c r="Z70" i="24"/>
  <c r="G28" i="23" s="1"/>
  <c r="Z69" i="24"/>
  <c r="G27" i="23" s="1"/>
  <c r="Z71" i="24"/>
  <c r="G29" i="23" s="1"/>
  <c r="Y71" i="24"/>
  <c r="F29" i="23" s="1"/>
  <c r="Y70" i="24"/>
  <c r="F28" i="23" s="1"/>
  <c r="Y69" i="24"/>
  <c r="F27" i="23" s="1"/>
  <c r="BS24" i="24"/>
  <c r="BS22" i="24"/>
  <c r="BS23" i="24"/>
  <c r="EA24" i="24"/>
  <c r="EA22" i="24"/>
  <c r="EA23" i="24"/>
  <c r="DB24" i="24"/>
  <c r="DB22" i="24"/>
  <c r="DB23" i="24"/>
  <c r="AX23" i="24"/>
  <c r="AX24" i="24"/>
  <c r="AX22" i="24"/>
  <c r="BT22" i="24"/>
  <c r="BT24" i="24"/>
  <c r="BT23" i="24"/>
  <c r="EB22" i="24"/>
  <c r="EB24" i="24"/>
  <c r="EB23" i="24"/>
  <c r="DA24" i="24"/>
  <c r="CO22" i="24"/>
  <c r="CO23" i="24"/>
  <c r="CO24" i="24"/>
  <c r="DZ22" i="24"/>
  <c r="DZ24" i="24"/>
  <c r="DZ23" i="24"/>
  <c r="DA23" i="24"/>
  <c r="DA22" i="24"/>
  <c r="AN24" i="24"/>
  <c r="AN22" i="24"/>
  <c r="AN23" i="24"/>
  <c r="DC23" i="24"/>
  <c r="DC24" i="24"/>
  <c r="DC22" i="24"/>
  <c r="CP22" i="24"/>
  <c r="CP23" i="24"/>
  <c r="CP24" i="24"/>
  <c r="DN22" i="24"/>
  <c r="DN23" i="24"/>
  <c r="DN24" i="24"/>
  <c r="DP23" i="24"/>
  <c r="DP22" i="24"/>
  <c r="DP24" i="24"/>
  <c r="CD24" i="24"/>
  <c r="CD23" i="24"/>
  <c r="CD22" i="24"/>
  <c r="CE24" i="24"/>
  <c r="CE23" i="24"/>
  <c r="CE22" i="24"/>
  <c r="BH24" i="24"/>
  <c r="BH22" i="24"/>
  <c r="BH23" i="24"/>
  <c r="DO23" i="24"/>
  <c r="DO24" i="24"/>
  <c r="DO22" i="24"/>
  <c r="O55" i="24"/>
  <c r="M55" i="24"/>
  <c r="F55" i="24"/>
  <c r="P55" i="24"/>
  <c r="N55" i="24"/>
  <c r="B69" i="24"/>
  <c r="B10" i="23" s="1"/>
  <c r="S55" i="24"/>
  <c r="G55" i="24"/>
  <c r="R55" i="24"/>
  <c r="D55" i="24"/>
  <c r="S71" i="24" l="1"/>
  <c r="S12" i="23" s="1"/>
  <c r="S69" i="24"/>
  <c r="S10" i="23" s="1"/>
  <c r="S70" i="24"/>
  <c r="S11" i="23" s="1"/>
  <c r="R69" i="24"/>
  <c r="R10" i="23" s="1"/>
  <c r="R70" i="24"/>
  <c r="R11" i="23" s="1"/>
  <c r="R71" i="24"/>
  <c r="R12" i="23" s="1"/>
  <c r="G69" i="24"/>
  <c r="G10" i="23" s="1"/>
  <c r="G70" i="24"/>
  <c r="G11" i="23" s="1"/>
  <c r="G71" i="24"/>
  <c r="G12" i="23" s="1"/>
  <c r="N71" i="24"/>
  <c r="N12" i="23" s="1"/>
  <c r="N69" i="24"/>
  <c r="N10" i="23" s="1"/>
  <c r="N70" i="24"/>
  <c r="N11" i="23" s="1"/>
  <c r="P70" i="24"/>
  <c r="P11" i="23" s="1"/>
  <c r="P71" i="24"/>
  <c r="P12" i="23" s="1"/>
  <c r="P69" i="24"/>
  <c r="P10" i="23" s="1"/>
  <c r="M71" i="24"/>
  <c r="M12" i="23" s="1"/>
  <c r="M69" i="24"/>
  <c r="M10" i="23" s="1"/>
  <c r="M70" i="24"/>
  <c r="M11" i="23" s="1"/>
  <c r="D70" i="24"/>
  <c r="D11" i="23" s="1"/>
  <c r="D71" i="24"/>
  <c r="D12" i="23" s="1"/>
  <c r="D69" i="24"/>
  <c r="D10" i="23" s="1"/>
  <c r="F71" i="24"/>
  <c r="F12" i="23" s="1"/>
  <c r="F69" i="24"/>
  <c r="F10" i="23" s="1"/>
  <c r="F70" i="24"/>
  <c r="F11" i="23" s="1"/>
  <c r="O70" i="24"/>
  <c r="O11" i="23" s="1"/>
  <c r="O71" i="24"/>
  <c r="O12" i="23" s="1"/>
  <c r="O69" i="24"/>
  <c r="O10" i="23" s="1"/>
  <c r="B71" i="24"/>
  <c r="B12" i="23" s="1"/>
  <c r="B70" i="24"/>
  <c r="B11" i="23" s="1"/>
  <c r="K37" i="19"/>
  <c r="L37" i="19"/>
  <c r="M37" i="19"/>
  <c r="K36" i="19"/>
  <c r="F37" i="19" l="1"/>
  <c r="E37" i="19"/>
  <c r="Q37" i="19"/>
  <c r="G37" i="19"/>
  <c r="R36" i="19"/>
  <c r="R37" i="19"/>
  <c r="S37" i="19"/>
  <c r="L36" i="19"/>
  <c r="Q36" i="19"/>
  <c r="Q33" i="19" l="1"/>
  <c r="R33" i="19"/>
  <c r="G36" i="19" l="1"/>
  <c r="F36" i="19"/>
  <c r="E36" i="19"/>
  <c r="G33" i="19"/>
  <c r="DM8" i="19"/>
  <c r="CE8" i="19"/>
  <c r="CC8" i="19"/>
  <c r="CB8" i="19"/>
  <c r="BU8" i="19"/>
  <c r="BS8" i="19"/>
  <c r="BR8" i="19"/>
  <c r="BA8" i="19"/>
  <c r="AY8" i="19"/>
  <c r="AZ8" i="19" s="1"/>
  <c r="AR8" i="19"/>
  <c r="AP8" i="19"/>
  <c r="AI8" i="19"/>
  <c r="AG8" i="19"/>
  <c r="AF8" i="19"/>
  <c r="Z8" i="19"/>
  <c r="X8" i="19"/>
  <c r="W8" i="19"/>
  <c r="R8" i="19"/>
  <c r="P8" i="19"/>
  <c r="O8" i="19"/>
  <c r="J8" i="19"/>
  <c r="H8" i="19"/>
  <c r="G8" i="19"/>
  <c r="O24" i="19" l="1"/>
  <c r="O23" i="19"/>
  <c r="O22" i="19"/>
  <c r="AI24" i="19"/>
  <c r="U31" i="19"/>
  <c r="AI23" i="19"/>
  <c r="AI22" i="19"/>
  <c r="AA31" i="19"/>
  <c r="CB22" i="19"/>
  <c r="CB24" i="19"/>
  <c r="CB23" i="19"/>
  <c r="R23" i="19"/>
  <c r="R22" i="19"/>
  <c r="R24" i="19"/>
  <c r="AE31" i="19"/>
  <c r="AR24" i="19"/>
  <c r="AR23" i="19"/>
  <c r="AR22" i="19"/>
  <c r="V31" i="19"/>
  <c r="AH31" i="19"/>
  <c r="AC31" i="19"/>
  <c r="CE24" i="19"/>
  <c r="CE23" i="19"/>
  <c r="CE22" i="19"/>
  <c r="Z31" i="19"/>
  <c r="W24" i="19"/>
  <c r="W23" i="19"/>
  <c r="W22" i="19"/>
  <c r="DM23" i="19"/>
  <c r="AI31" i="19"/>
  <c r="DM22" i="19"/>
  <c r="AF31" i="19"/>
  <c r="AL31" i="19"/>
  <c r="DM24" i="19"/>
  <c r="W31" i="19"/>
  <c r="BA24" i="19"/>
  <c r="BA23" i="19"/>
  <c r="BA22" i="19"/>
  <c r="G24" i="19"/>
  <c r="G23" i="19"/>
  <c r="G22" i="19"/>
  <c r="Z22" i="19"/>
  <c r="Z24" i="19"/>
  <c r="Z23" i="19"/>
  <c r="BR24" i="19"/>
  <c r="BR23" i="19"/>
  <c r="BR22" i="19"/>
  <c r="AF24" i="19"/>
  <c r="AF23" i="19"/>
  <c r="AF22" i="19"/>
  <c r="J24" i="19"/>
  <c r="J23" i="19"/>
  <c r="J22" i="19"/>
  <c r="X31" i="19"/>
  <c r="AD31" i="19"/>
  <c r="BU24" i="19"/>
  <c r="BU23" i="19"/>
  <c r="AB31" i="19"/>
  <c r="BU22" i="19"/>
  <c r="Y31" i="19"/>
  <c r="AK31" i="19"/>
  <c r="J33" i="19"/>
  <c r="P32" i="19"/>
  <c r="AJ8" i="19"/>
  <c r="H37" i="19"/>
  <c r="N37" i="19"/>
  <c r="O35" i="19"/>
  <c r="I35" i="19"/>
  <c r="I37" i="19"/>
  <c r="O37" i="19"/>
  <c r="N35" i="19"/>
  <c r="H35" i="19"/>
  <c r="P36" i="19"/>
  <c r="M36" i="19"/>
  <c r="S36" i="19"/>
  <c r="P35" i="19"/>
  <c r="J37" i="19"/>
  <c r="P37" i="19"/>
  <c r="H36" i="19"/>
  <c r="N36" i="19"/>
  <c r="I36" i="19"/>
  <c r="O36" i="19"/>
  <c r="L32" i="19"/>
  <c r="CF8" i="19"/>
  <c r="D36" i="19"/>
  <c r="J36" i="19"/>
  <c r="D35" i="19"/>
  <c r="C33" i="19"/>
  <c r="O33" i="19"/>
  <c r="I33" i="19"/>
  <c r="E33" i="19"/>
  <c r="K33" i="19"/>
  <c r="H33" i="19"/>
  <c r="N33" i="19"/>
  <c r="P33" i="19"/>
  <c r="M33" i="19"/>
  <c r="S33" i="19"/>
  <c r="L33" i="19"/>
  <c r="F33" i="19"/>
  <c r="C36" i="19"/>
  <c r="CR8" i="19"/>
  <c r="C35" i="19"/>
  <c r="BW8" i="19"/>
  <c r="B32" i="19"/>
  <c r="R32" i="19"/>
  <c r="C37" i="19"/>
  <c r="E32" i="19"/>
  <c r="B37" i="19"/>
  <c r="J32" i="19"/>
  <c r="AS8" i="19"/>
  <c r="I32" i="19"/>
  <c r="S32" i="19"/>
  <c r="B33" i="19"/>
  <c r="D37" i="19"/>
  <c r="BV8" i="19"/>
  <c r="DO8" i="19"/>
  <c r="O32" i="19"/>
  <c r="B36" i="19"/>
  <c r="BL8" i="19"/>
  <c r="DE8" i="19"/>
  <c r="H32" i="19"/>
  <c r="N32" i="19"/>
  <c r="D33" i="19"/>
  <c r="C32" i="19"/>
  <c r="CG8" i="19"/>
  <c r="CQ8" i="19"/>
  <c r="CS8" i="19"/>
  <c r="DD8" i="19"/>
  <c r="DN8" i="19"/>
  <c r="DP8" i="19"/>
  <c r="G32" i="19"/>
  <c r="D32" i="19"/>
  <c r="BM8" i="19"/>
  <c r="F32" i="19"/>
  <c r="K32" i="19"/>
  <c r="Q32" i="19"/>
  <c r="M32" i="19"/>
  <c r="DC8" i="19"/>
  <c r="BT8" i="19"/>
  <c r="CD8" i="19"/>
  <c r="DL8" i="19"/>
  <c r="BJ8" i="19"/>
  <c r="DA8" i="19"/>
  <c r="I8" i="19"/>
  <c r="CO8" i="19"/>
  <c r="AH8" i="19"/>
  <c r="AQ8" i="19"/>
  <c r="Y8" i="19"/>
  <c r="Q8" i="19"/>
  <c r="DP23" i="19" l="1"/>
  <c r="DP22" i="19"/>
  <c r="DP24" i="19"/>
  <c r="AI47" i="19"/>
  <c r="P25" i="23" s="1"/>
  <c r="AI46" i="19"/>
  <c r="P24" i="23" s="1"/>
  <c r="AI45" i="19"/>
  <c r="P23" i="23" s="1"/>
  <c r="CF24" i="19"/>
  <c r="CF23" i="19"/>
  <c r="CF22" i="19"/>
  <c r="AK45" i="19"/>
  <c r="R23" i="23" s="1"/>
  <c r="AK46" i="19"/>
  <c r="R24" i="23" s="1"/>
  <c r="AK47" i="19"/>
  <c r="R25" i="23" s="1"/>
  <c r="AC47" i="19"/>
  <c r="J25" i="23" s="1"/>
  <c r="AC45" i="19"/>
  <c r="J23" i="23" s="1"/>
  <c r="AC46" i="19"/>
  <c r="J24" i="23" s="1"/>
  <c r="AS22" i="19"/>
  <c r="AS24" i="19"/>
  <c r="AS23" i="19"/>
  <c r="AJ24" i="19"/>
  <c r="AJ23" i="19"/>
  <c r="AJ22" i="19"/>
  <c r="AF47" i="19"/>
  <c r="M25" i="23" s="1"/>
  <c r="AF45" i="19"/>
  <c r="M23" i="23" s="1"/>
  <c r="AF46" i="19"/>
  <c r="M24" i="23" s="1"/>
  <c r="AA46" i="19"/>
  <c r="H24" i="23" s="1"/>
  <c r="AA47" i="19"/>
  <c r="H25" i="23" s="1"/>
  <c r="AA45" i="19"/>
  <c r="H23" i="23" s="1"/>
  <c r="DO24" i="19"/>
  <c r="DO23" i="19"/>
  <c r="DO22" i="19"/>
  <c r="CR22" i="19"/>
  <c r="CR24" i="19"/>
  <c r="CR23" i="19"/>
  <c r="AD45" i="19"/>
  <c r="K23" i="23" s="1"/>
  <c r="AD47" i="19"/>
  <c r="K25" i="23" s="1"/>
  <c r="AD46" i="19"/>
  <c r="K24" i="23" s="1"/>
  <c r="AE46" i="19"/>
  <c r="L24" i="23" s="1"/>
  <c r="AE47" i="19"/>
  <c r="L25" i="23" s="1"/>
  <c r="AE45" i="19"/>
  <c r="L23" i="23" s="1"/>
  <c r="DC23" i="19"/>
  <c r="DC22" i="19"/>
  <c r="DC24" i="19"/>
  <c r="DN22" i="19"/>
  <c r="DN24" i="19"/>
  <c r="DN23" i="19"/>
  <c r="U47" i="19"/>
  <c r="B25" i="23" s="1"/>
  <c r="U45" i="19"/>
  <c r="B23" i="23" s="1"/>
  <c r="U46" i="19"/>
  <c r="B24" i="23" s="1"/>
  <c r="DD24" i="19"/>
  <c r="DD23" i="19"/>
  <c r="DD22" i="19"/>
  <c r="Y47" i="19"/>
  <c r="F25" i="23" s="1"/>
  <c r="Y46" i="19"/>
  <c r="F24" i="23" s="1"/>
  <c r="Y45" i="19"/>
  <c r="F23" i="23" s="1"/>
  <c r="AH45" i="19"/>
  <c r="O23" i="23" s="1"/>
  <c r="AH46" i="19"/>
  <c r="O24" i="23" s="1"/>
  <c r="AH47" i="19"/>
  <c r="O25" i="23" s="1"/>
  <c r="CS24" i="19"/>
  <c r="CS23" i="19"/>
  <c r="CS22" i="19"/>
  <c r="BL22" i="19"/>
  <c r="BL24" i="19"/>
  <c r="BL23" i="19"/>
  <c r="BB24" i="19"/>
  <c r="BB23" i="19"/>
  <c r="BB22" i="19"/>
  <c r="W47" i="19"/>
  <c r="D25" i="23" s="1"/>
  <c r="W45" i="19"/>
  <c r="D23" i="23" s="1"/>
  <c r="W46" i="19"/>
  <c r="D24" i="23" s="1"/>
  <c r="V47" i="19"/>
  <c r="C25" i="23" s="1"/>
  <c r="V46" i="19"/>
  <c r="C24" i="23" s="1"/>
  <c r="V45" i="19"/>
  <c r="C23" i="23" s="1"/>
  <c r="BV23" i="19"/>
  <c r="BV22" i="19"/>
  <c r="BV24" i="19"/>
  <c r="X45" i="19"/>
  <c r="E23" i="23" s="1"/>
  <c r="X47" i="19"/>
  <c r="E25" i="23" s="1"/>
  <c r="X46" i="19"/>
  <c r="E24" i="23" s="1"/>
  <c r="DE24" i="19"/>
  <c r="DE23" i="19"/>
  <c r="DE22" i="19"/>
  <c r="CQ24" i="19"/>
  <c r="CQ23" i="19"/>
  <c r="CQ22" i="19"/>
  <c r="AB45" i="19"/>
  <c r="I23" i="23" s="1"/>
  <c r="AB46" i="19"/>
  <c r="I24" i="23" s="1"/>
  <c r="AB47" i="19"/>
  <c r="I25" i="23" s="1"/>
  <c r="BM24" i="19"/>
  <c r="BM23" i="19"/>
  <c r="BM22" i="19"/>
  <c r="CG24" i="19"/>
  <c r="CG23" i="19"/>
  <c r="CG22" i="19"/>
  <c r="BW24" i="19"/>
  <c r="BW23" i="19"/>
  <c r="BW22" i="19"/>
  <c r="AL45" i="19"/>
  <c r="S23" i="23" s="1"/>
  <c r="AL47" i="19"/>
  <c r="S25" i="23" s="1"/>
  <c r="AL46" i="19"/>
  <c r="S24" i="23" s="1"/>
  <c r="Z46" i="19"/>
  <c r="G24" i="23" s="1"/>
  <c r="Z47" i="19"/>
  <c r="G25" i="23" s="1"/>
  <c r="Z45" i="19"/>
  <c r="G23" i="23" s="1"/>
  <c r="B35" i="19"/>
  <c r="J35" i="19"/>
  <c r="K45" i="19" l="1"/>
  <c r="K6" i="23" s="1"/>
  <c r="K46" i="19"/>
  <c r="K7" i="23" s="1"/>
  <c r="K47" i="19"/>
  <c r="K8" i="23" s="1"/>
  <c r="P47" i="19"/>
  <c r="P8" i="23" s="1"/>
  <c r="P45" i="19"/>
  <c r="P6" i="23" s="1"/>
  <c r="P46" i="19"/>
  <c r="P7" i="23" s="1"/>
  <c r="G45" i="19"/>
  <c r="G6" i="23" s="1"/>
  <c r="G46" i="19"/>
  <c r="G7" i="23" s="1"/>
  <c r="G47" i="19"/>
  <c r="G8" i="23" s="1"/>
  <c r="I46" i="19"/>
  <c r="I7" i="23" s="1"/>
  <c r="I47" i="19"/>
  <c r="I8" i="23" s="1"/>
  <c r="I45" i="19"/>
  <c r="I6" i="23" s="1"/>
  <c r="H47" i="19"/>
  <c r="H8" i="23" s="1"/>
  <c r="H45" i="19"/>
  <c r="H6" i="23" s="1"/>
  <c r="H46" i="19"/>
  <c r="H7" i="23" s="1"/>
  <c r="E45" i="19"/>
  <c r="E6" i="23" s="1"/>
  <c r="E46" i="19"/>
  <c r="E7" i="23" s="1"/>
  <c r="E47" i="19"/>
  <c r="E8" i="23" s="1"/>
  <c r="L45" i="19"/>
  <c r="L6" i="23" s="1"/>
  <c r="L46" i="19"/>
  <c r="L7" i="23" s="1"/>
  <c r="L47" i="19"/>
  <c r="L8" i="23" s="1"/>
  <c r="R45" i="19"/>
  <c r="R6" i="23" s="1"/>
  <c r="R46" i="19"/>
  <c r="R7" i="23" s="1"/>
  <c r="R47" i="19"/>
  <c r="R8" i="23" s="1"/>
  <c r="J45" i="19"/>
  <c r="J6" i="23" s="1"/>
  <c r="J46" i="19"/>
  <c r="J7" i="23" s="1"/>
  <c r="J47" i="19"/>
  <c r="J8" i="23" s="1"/>
  <c r="D45" i="19"/>
  <c r="D6" i="23" s="1"/>
  <c r="D46" i="19"/>
  <c r="D7" i="23" s="1"/>
  <c r="D47" i="19"/>
  <c r="D8" i="23" s="1"/>
  <c r="Q46" i="19"/>
  <c r="Q7" i="23" s="1"/>
  <c r="Q47" i="19"/>
  <c r="Q8" i="23" s="1"/>
  <c r="Q45" i="19"/>
  <c r="Q6" i="23" s="1"/>
  <c r="M45" i="19"/>
  <c r="M6" i="23" s="1"/>
  <c r="M46" i="19"/>
  <c r="M7" i="23" s="1"/>
  <c r="M47" i="19"/>
  <c r="M8" i="23" s="1"/>
  <c r="C45" i="19"/>
  <c r="C6" i="23" s="1"/>
  <c r="C46" i="19"/>
  <c r="C7" i="23" s="1"/>
  <c r="C47" i="19"/>
  <c r="C8" i="23" s="1"/>
  <c r="B47" i="19"/>
  <c r="B8" i="23" s="1"/>
  <c r="B46" i="19"/>
  <c r="B7" i="23" s="1"/>
  <c r="B45" i="19"/>
  <c r="B6" i="23" s="1"/>
  <c r="V6" i="23" s="1"/>
  <c r="F45" i="19"/>
  <c r="F6" i="23" s="1"/>
  <c r="F46" i="19"/>
  <c r="F7" i="23" s="1"/>
  <c r="F47" i="19"/>
  <c r="F8" i="23" s="1"/>
  <c r="N45" i="19"/>
  <c r="N6" i="23" s="1"/>
  <c r="N46" i="19"/>
  <c r="N7" i="23" s="1"/>
  <c r="N47" i="19"/>
  <c r="N8" i="23" s="1"/>
  <c r="O45" i="19"/>
  <c r="O6" i="23" s="1"/>
  <c r="O46" i="19"/>
  <c r="O7" i="23" s="1"/>
  <c r="O47" i="19"/>
  <c r="O8" i="23" s="1"/>
  <c r="S45" i="19"/>
  <c r="S6" i="23" s="1"/>
  <c r="S46" i="19"/>
  <c r="S7" i="23" s="1"/>
  <c r="S47" i="19"/>
  <c r="S8" i="23" s="1"/>
  <c r="X6" i="23" l="1"/>
  <c r="W6" i="23"/>
  <c r="EB24" i="25"/>
  <c r="EB23" i="25"/>
  <c r="EB2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tc={357CF93E-6758-8547-A711-A8FE9FCC02B3}</author>
    <author>tc={31E08930-C032-EF46-B96E-3B40E03727B4}</author>
    <author>tc={0930DE2A-0512-E144-B8BA-03E3F6D0A17E}</author>
    <author>tc={183AABAE-6D44-E947-8E6F-881C35175900}</author>
    <author>tc={0FED6AAE-1AB3-E446-956E-7A0ECB90457A}</author>
    <author>tc={8638B903-AD17-E04B-AD35-8E2650A89E69}</author>
    <author>tc={5C7E038E-DAF6-4B46-89C1-70CF1D4033E2}</author>
    <author>tc={E8A03908-8725-8643-8AED-2F06692D8B6A}</author>
    <author>tc={46B09A46-486E-734B-A4E0-1509CA43B1D8}</author>
    <author>tc={3E92D5CA-3C6C-FC41-BDDB-620342F5640B}</author>
    <author>tc={920B2732-AAF0-6C43-A802-6DA687D59191}</author>
    <author>tc={24C7FB4B-D339-AA43-9B99-31EDE6A54A4A}</author>
    <author>tc={BAB6BA0D-5B6B-0948-81ED-B507A487FCE8}</author>
    <author>tc={264BA289-20BA-E94B-90D1-958ECE61DC07}</author>
    <author>tc={B2A52F43-E1F5-0141-A245-380A332BE9E2}</author>
    <author>tc={A01DECCE-C38F-7240-96A0-F80B37F6E2D2}</author>
    <author>tc={4CE9F822-3D7E-124B-82BA-9131A3D276AF}</author>
    <author>tc={0DC87CBC-FF49-BA4E-BFCB-F6F2E434597F}</author>
    <author>tc={2851DB90-E76A-4349-AD7E-D10E929DFB9F}</author>
    <author>tc={BB1BB63E-ECB6-224C-A445-5383A85A882D}</author>
    <author>tc={D98664A3-8AEF-3C4E-AFEC-34AE07180D03}</author>
    <author>tc={8BE09965-DF7E-4C40-9BDC-7AC4A3EB21F2}</author>
    <author>tc={5406040A-48E5-E04D-8A5F-C390716941A6}</author>
    <author>tc={9E83EB4E-64CB-A645-9ECE-F7D1A197D4BE}</author>
    <author>tc={EDA0767B-1813-DF43-BC6B-034AD11AA4A6}</author>
    <author>tc={BDF010CA-A12C-2448-B7C7-030FF468F24B}</author>
    <author>tc={EB3CACE3-76E2-4A48-817B-9768AA51DB90}</author>
  </authors>
  <commentList>
    <comment ref="BD9" authorId="0" shapeId="0" xr:uid="{357CF93E-6758-8547-A711-A8FE9FCC02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selected profile with greatest torque value but has inconsistent/larger spikes in this area. </t>
      </text>
    </comment>
    <comment ref="BN9" authorId="1" shapeId="0" xr:uid="{31E08930-C032-EF46-B96E-3B40E03727B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torque and EMG profiles unmeasurable. Potentially when electrodes initially fell off</t>
      </text>
    </comment>
    <comment ref="BP9" authorId="2" shapeId="0" xr:uid="{0930DE2A-0512-E144-B8BA-03E3F6D0A17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3rd repetition at 60 degrees?? Definitely performed 3 x extensions… Overwritten file maybe</t>
      </text>
    </comment>
    <comment ref="BX9" authorId="3" shapeId="0" xr:uid="{183AABAE-6D44-E947-8E6F-881C351759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BY9" authorId="4" shapeId="0" xr:uid="{0FED6AAE-1AB3-E446-956E-7A0ECB9045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BZ9" authorId="5" shapeId="0" xr:uid="{8638B903-AD17-E04B-AD35-8E2650A89E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CA9" authorId="6" shapeId="0" xr:uid="{5C7E038E-DAF6-4B46-89C1-70CF1D403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CI9" authorId="7" shapeId="0" xr:uid="{E8A03908-8725-8643-8AED-2F06692D8B6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2nd rep saved</t>
      </text>
    </comment>
    <comment ref="CU9" authorId="8" shapeId="0" xr:uid="{46B09A46-486E-734B-A4E0-1509CA43B1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2nd rep saved</t>
      </text>
    </comment>
    <comment ref="E11" authorId="9" shapeId="0" xr:uid="{3E92D5CA-3C6C-FC41-BDDB-620342F564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Proceeded with 4th rep for extension due to large variability between the first 3 reps. </t>
      </text>
    </comment>
    <comment ref="AA12" authorId="10" shapeId="0" xr:uid="{920B2732-AAF0-6C43-A802-6DA687D5919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saved?</t>
      </text>
    </comment>
    <comment ref="CJ12" authorId="11" shapeId="0" xr:uid="{24C7FB4B-D339-AA43-9B99-31EDE6A54A4A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not record</t>
      </text>
    </comment>
    <comment ref="L14" authorId="12" shapeId="0" xr:uid="{BAB6BA0D-5B6B-0948-81ED-B507A487FCE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distinct RMS EMG spike just before max torque - excluded from EMG analysis</t>
      </text>
    </comment>
    <comment ref="AM14" authorId="13" shapeId="0" xr:uid="{264BA289-20BA-E94B-90D1-958ECE61DC0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MVC curve</t>
      </text>
    </comment>
    <comment ref="AT14" authorId="14" shapeId="0" xr:uid="{B2A52F43-E1F5-0141-A245-380A332BE9E2}">
      <text>
        <t>[Threaded comment]
Your version of Excel allows you to read this threaded comment; however, any edits to it will get removed if the file is opened in a newer version of Excel. Learn more: https://go.microsoft.com/fwlink/?linkid=870924
Comment:
    2 distinct EMG spikes within MVC ROI</t>
      </text>
    </comment>
    <comment ref="AV14" authorId="15" shapeId="0" xr:uid="{A01DECCE-C38F-7240-96A0-F80B37F6E2D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progressive reduction in EMG signal during contraction</t>
      </text>
    </comment>
    <comment ref="AW14" authorId="16" shapeId="0" xr:uid="{4CE9F822-3D7E-124B-82BA-9131A3D276AF}">
      <text>
        <t>[Threaded comment]
Your version of Excel allows you to read this threaded comment; however, any edits to it will get removed if the file is opened in a newer version of Excel. Learn more: https://go.microsoft.com/fwlink/?linkid=870924
Comment:
    2 distinct EMG peaks within MVC ROI</t>
      </text>
    </comment>
    <comment ref="B17" authorId="17" shapeId="0" xr:uid="{0DC87CBC-FF49-BA4E-BFCB-F6F2E43459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torque date recorded - only EMG
</t>
      </text>
    </comment>
    <comment ref="AV17" authorId="18" shapeId="0" xr:uid="{2851DB90-E76A-4349-AD7E-D10E929DFB9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stable curve - 2 x sharp distinct peaks - took max torque value from largest peak</t>
      </text>
    </comment>
    <comment ref="BB17" authorId="19" shapeId="0" xr:uid="{BB1BB63E-ECB6-224C-A445-5383A85A882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extremely excessive! Potentially due to fatigue as 30-degrees final angle and participant reported tiredness thoughout</t>
      </text>
    </comment>
    <comment ref="D19" authorId="20" shapeId="0" xr:uid="{D98664A3-8AEF-3C4E-AFEC-34AE07180D0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rep 2</t>
      </text>
    </comment>
    <comment ref="B20" authorId="21" shapeId="0" xr:uid="{8BE09965-DF7E-4C40-9BDC-7AC4A3EB21F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rep 1 saved</t>
      </text>
    </comment>
    <comment ref="AA21" authorId="22" shapeId="0" xr:uid="{5406040A-48E5-E04D-8A5F-C390716941A6}">
      <text>
        <t>[Threaded comment]
Your version of Excel allows you to read this threaded comment; however, any edits to it will get removed if the file is opened in a newer version of Excel. Learn more: https://go.microsoft.com/fwlink/?linkid=870924
Comment:
    Slow incremental increase reaching MVC at the end of the rep</t>
      </text>
    </comment>
    <comment ref="AB21" authorId="23" shapeId="0" xr:uid="{9E83EB4E-64CB-A645-9ECE-F7D1A197D4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Unstable/jagged curve - MVC significantly lower than first rep </t>
      </text>
    </comment>
    <comment ref="CH21" authorId="24" shapeId="0" xr:uid="{EDA0767B-1813-DF43-BC6B-034AD11AA4A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collected on AcqKnowledge software as torque cable was not connected. Values for first 3 x reps therefore readings directly from humac.</t>
      </text>
    </comment>
    <comment ref="CU21" authorId="25" shapeId="0" xr:uid="{BDF010CA-A12C-2448-B7C7-030FF468F24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recording</t>
      </text>
    </comment>
    <comment ref="A31" authorId="26" shapeId="0" xr:uid="{EB3CACE3-76E2-4A48-817B-9768AA51DB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large unexpected decrease at 90-degrees and increase at 30-degrees may be due to issues with not standardising the wheel adjustment or not uplifting seat prior to testing…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tc={C367D531-0671-CA44-87A0-7309F103FD64}</author>
    <author>tc={904C0BCE-792B-3941-97F6-4AA7AB37B4C3}</author>
    <author>tc={43DB2C67-E5EB-E446-9BE7-29D223058391}</author>
    <author>tc={43BFB603-4FF1-7A47-BFED-19B8551F3656}</author>
    <author>tc={0EC71F68-FF22-CB45-B24D-B17A421B0AD7}</author>
    <author>tc={12F9730B-B2AE-1049-8201-D9A6452949E8}</author>
    <author>tc={470D525A-4A36-F24C-9CFE-A799DFC8F266}</author>
    <author>tc={A877BDAF-570A-A240-9336-43504EB6DA61}</author>
    <author>tc={B7687842-3854-8640-997F-54C129BB18D8}</author>
    <author>tc={5D33B855-1A7E-D242-B28F-82618BF2B5CD}</author>
    <author>tc={7B293926-31FD-744D-A99C-4C7E755B2A06}</author>
    <author>tc={ED0A362F-BFFA-4643-BD8D-954239950296}</author>
    <author>tc={FA6580B1-EC20-F046-8C24-F17231EEFAB4}</author>
    <author>tc={9CECA577-4BC9-8742-A92E-183A76B196C3}</author>
    <author>tc={3BAA3AD5-7560-AE41-A4DD-9A73B5C90206}</author>
    <author>tc={F2A7C40B-9746-994C-8F3C-DFAD8C4FDBD3}</author>
    <author>tc={8BBD892A-23C6-6F45-87E5-BE5B560D4C4D}</author>
    <author>tc={C8205B18-E6AC-D645-8122-395649B09223}</author>
    <author>tc={17BF6CD5-2664-804D-9B2D-E007E95B9404}</author>
    <author>tc={EFEA7100-4EB7-1049-B269-4448D6848624}</author>
    <author>tc={B46FA8C7-3D4F-0642-A873-20DA080430C8}</author>
    <author>tc={DDE04137-5ED6-8D42-A85D-BA669B493FC5}</author>
    <author>tc={1BDA7A11-36CB-344C-9F00-C26FC201B668}</author>
    <author>tc={3628ED80-6570-224B-BA0A-6628AA75AB5F}</author>
    <author>tc={44279DFE-EED1-8040-BFA4-66076A6E5789}</author>
    <author>tc={EB5F3B0D-C0DC-E14E-9817-2F2E49889015}</author>
    <author>tc={CAD6CEB6-F58D-9F4C-A996-782444883EC3}</author>
    <author>tc={825F7DF6-DED4-D448-B2DA-96F81657AE40}</author>
    <author>tc={0A8A6F42-A91D-C549-8ED7-698A4740D004}</author>
    <author>tc={E1DA8CC1-84FB-DB45-A573-F1B1EE641ABD}</author>
    <author>tc={804F1CF1-3AFD-E24C-9D37-1F8C3A7AA3D8}</author>
    <author>tc={CD809D6B-F2D5-574F-B377-DAC73010AE8C}</author>
    <author>tc={AD18BDBF-7751-3948-8278-77148A626A7B}</author>
  </authors>
  <commentList>
    <comment ref="BJ9" authorId="0" shapeId="0" xr:uid="{C367D531-0671-CA44-87A0-7309F103FD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selected profile with greatest torque value but has inconsistent/larger spikes in this area. </t>
      </text>
    </comment>
    <comment ref="BU9" authorId="1" shapeId="0" xr:uid="{904C0BCE-792B-3941-97F6-4AA7AB37B4C3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torque and EMG profiles unmeasurable. Potentially when electrodes initially fell off</t>
      </text>
    </comment>
    <comment ref="BW9" authorId="2" shapeId="0" xr:uid="{43DB2C67-E5EB-E446-9BE7-29D22305839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3rd repetition at 60 degrees?? Definitely performed 3 x extensions… Overwritten file maybe?</t>
      </text>
    </comment>
    <comment ref="CF9" authorId="3" shapeId="0" xr:uid="{43BFB603-4FF1-7A47-BFED-19B8551F36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CG9" authorId="4" shapeId="0" xr:uid="{0EC71F68-FF22-CB45-B24D-B17A421B0A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CH9" authorId="5" shapeId="0" xr:uid="{12F9730B-B2AE-1049-8201-D9A6452949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CI9" authorId="6" shapeId="0" xr:uid="{470D525A-4A36-F24C-9CFE-A799DFC8F2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CN9" authorId="7" shapeId="0" xr:uid="{A877BDAF-570A-A240-9336-43504EB6DA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EMG due to electrodes continuously falling off during trial - therefore used raw MVC for recovery_30</t>
      </text>
    </comment>
    <comment ref="CR9" authorId="8" shapeId="0" xr:uid="{B7687842-3854-8640-997F-54C129BB18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2nd rep saved</t>
      </text>
    </comment>
    <comment ref="DE9" authorId="9" shapeId="0" xr:uid="{5D33B855-1A7E-D242-B28F-82618BF2B5C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2nd rep saved</t>
      </text>
    </comment>
    <comment ref="E11" authorId="10" shapeId="0" xr:uid="{7B293926-31FD-744D-A99C-4C7E755B2A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Proceeded with 4th rep for extension due to large variability between the first 3 reps. </t>
      </text>
    </comment>
    <comment ref="AD12" authorId="11" shapeId="0" xr:uid="{ED0A362F-BFFA-4643-BD8D-95423995029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saved?</t>
      </text>
    </comment>
    <comment ref="CS12" authorId="12" shapeId="0" xr:uid="{FA6580B1-EC20-F046-8C24-F17231EEFAB4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not record</t>
      </text>
    </comment>
    <comment ref="M14" authorId="13" shapeId="0" xr:uid="{9CECA577-4BC9-8742-A92E-183A76B196C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distinct RMS EMG spike just before max torque - excluded from EMG analysis</t>
      </text>
    </comment>
    <comment ref="AQ14" authorId="14" shapeId="0" xr:uid="{3BAA3AD5-7560-AE41-A4DD-9A73B5C9020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MVC curve</t>
      </text>
    </comment>
    <comment ref="AY14" authorId="15" shapeId="0" xr:uid="{F2A7C40B-9746-994C-8F3C-DFAD8C4F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2 distinct EMG spikes within MVC ROI</t>
      </text>
    </comment>
    <comment ref="BA14" authorId="16" shapeId="0" xr:uid="{8BBD892A-23C6-6F45-87E5-BE5B560D4C4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progressive reduction in EMG signal during contraction</t>
      </text>
    </comment>
    <comment ref="BB14" authorId="17" shapeId="0" xr:uid="{C8205B18-E6AC-D645-8122-395649B09223}">
      <text>
        <t>[Threaded comment]
Your version of Excel allows you to read this threaded comment; however, any edits to it will get removed if the file is opened in a newer version of Excel. Learn more: https://go.microsoft.com/fwlink/?linkid=870924
Comment:
    2 distinct EMG peaks within MVC ROI</t>
      </text>
    </comment>
    <comment ref="B17" authorId="18" shapeId="0" xr:uid="{17BF6CD5-2664-804D-9B2D-E007E95B94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torque date recorded - only EMG
</t>
      </text>
    </comment>
    <comment ref="BA17" authorId="19" shapeId="0" xr:uid="{EFEA7100-4EB7-1049-B269-4448D684862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stable curve - 2 x sharp distinct peaks - took max torque value from largest peak</t>
      </text>
    </comment>
    <comment ref="W18" authorId="20" shapeId="0" xr:uid="{B46FA8C7-3D4F-0642-A873-20DA080430C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Overwritten with flexion/R4 repetition</t>
      </text>
    </comment>
    <comment ref="D19" authorId="21" shapeId="0" xr:uid="{DDE04137-5ED6-8D42-A85D-BA669B493FC5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rep 2</t>
      </text>
    </comment>
    <comment ref="AD21" authorId="22" shapeId="0" xr:uid="{1BDA7A11-36CB-344C-9F00-C26FC201B668}">
      <text>
        <t>[Threaded comment]
Your version of Excel allows you to read this threaded comment; however, any edits to it will get removed if the file is opened in a newer version of Excel. Learn more: https://go.microsoft.com/fwlink/?linkid=870924
Comment:
    Slow incremental increase reaching MVC at the end of the rep</t>
      </text>
    </comment>
    <comment ref="AE21" authorId="23" shapeId="0" xr:uid="{3628ED80-6570-224B-BA0A-6628AA75AB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Unstable/jagged curve - MVC significantly lower than first rep </t>
      </text>
    </comment>
    <comment ref="CQ21" authorId="24" shapeId="0" xr:uid="{44279DFE-EED1-8040-BFA4-66076A6E578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collected on AcqKnowledge software as torque cable was not connected. Values for first 3 x reps therefore readings directly from humac.</t>
      </text>
    </comment>
    <comment ref="DE21" authorId="25" shapeId="0" xr:uid="{EB5F3B0D-C0DC-E14E-9817-2F2E498890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recording</t>
      </text>
    </comment>
    <comment ref="BI33" authorId="26" shapeId="0" xr:uid="{CAD6CEB6-F58D-9F4C-A996-782444883EC3}">
      <text>
        <t>[Threaded comment]
Your version of Excel allows you to read this threaded comment; however, any edits to it will get removed if the file is opened in a newer version of Excel. Learn more: https://go.microsoft.com/fwlink/?linkid=870924
Comment:
    `fuzzy´looking torque curve. EMG value also high.</t>
      </text>
    </comment>
    <comment ref="BJ33" authorId="27" shapeId="0" xr:uid="{825F7DF6-DED4-D448-B2DA-96F81657AE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Similar torque profile to the first rep. Progressive reduction in EMG signal then plateaus throughout contraction </t>
      </text>
    </comment>
    <comment ref="CF33" authorId="28" shapeId="0" xr:uid="{0A8A6F42-A91D-C549-8ED7-698A4740D004}">
      <text>
        <t>[Threaded comment]
Your version of Excel allows you to read this threaded comment; however, any edits to it will get removed if the file is opened in a newer version of Excel. Learn more: https://go.microsoft.com/fwlink/?linkid=870924
Comment:
    EMG unmeasurable. This was when EMG electrodes came off. Tried drying leg and replacing but was far too sweaty still. Was also difficult due to time</t>
      </text>
    </comment>
    <comment ref="F35" authorId="29" shapeId="0" xr:uid="{E1DA8CC1-84FB-DB45-A573-F1B1EE641AB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high!?</t>
      </text>
    </comment>
    <comment ref="AF35" authorId="30" shapeId="0" xr:uid="{804F1CF1-3AFD-E24C-9D37-1F8C3A7AA3D8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high!?</t>
      </text>
    </comment>
    <comment ref="AH35" authorId="31" shapeId="0" xr:uid="{CD809D6B-F2D5-574F-B377-DAC73010AE8C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high!</t>
      </text>
    </comment>
    <comment ref="AZ41" authorId="32" shapeId="0" xr:uid="{AD18BDBF-7751-3948-8278-77148A626A7B}">
      <text>
        <t>[Threaded comment]
Your version of Excel allows you to read this threaded comment; however, any edits to it will get removed if the file is opened in a newer version of Excel. Learn more: https://go.microsoft.com/fwlink/?linkid=870924
Comment:
    2 x large EMG signals/peaks in region of interest (i.e. peak torque)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tc={901E858F-306F-174B-BE08-0D7E16B0EB0B}</author>
    <author>tc={D217CCCA-1C9F-1342-ACAC-56533E094E6F}</author>
    <author>tc={30EB4959-31F6-D64A-BDC8-F7294E5F0C56}</author>
    <author>tc={9A743040-876B-9946-9DED-E31602C52F7A}</author>
    <author>tc={EB30C344-3F5E-6A41-8C88-F67DE30EB6F4}</author>
    <author>tc={74D20477-33ED-4948-B1CA-BB0A373B3011}</author>
    <author>tc={9F30E700-7B90-964F-8450-FFE95BDCCE19}</author>
    <author>tc={B756FCB9-CFB0-324B-B41F-184C13046B6F}</author>
    <author>tc={6D8D6E22-A893-DD43-98EC-AC5EB746FF32}</author>
    <author>tc={C07C87A7-C553-9A44-B2B5-8435CD45515D}</author>
    <author>tc={6915FBEA-0489-E245-85CE-B55260C91D02}</author>
    <author>tc={6FC777AF-97D7-484F-A4A1-A986DF631324}</author>
    <author>tc={6A34CDC0-68CB-D041-B053-59D61BFA777F}</author>
    <author>tc={447D7CE6-0ED0-964D-8E11-F17D3959F74E}</author>
    <author>tc={8825BB31-984F-FA40-BB3E-A2271EA3E710}</author>
    <author>tc={8F1BC213-40DC-7A40-9C49-6105448F0383}</author>
    <author>tc={85230E5B-DD55-034C-883C-A8A0692E4EAE}</author>
    <author>tc={151F6455-D1AD-1D42-ABA3-FD22ACF2A5BA}</author>
    <author>tc={54A7793E-6B37-4F44-96EA-35F3310014CE}</author>
    <author>tc={20126EE8-6CF5-084A-86A7-47F63BC8DA5E}</author>
    <author>tc={FF3FCD17-B2DC-0947-AA76-83E9E416C99E}</author>
    <author>tc={3609B8B9-0665-2B47-BE3B-FDAD7DB6F2CD}</author>
    <author>tc={941C90E0-FA25-7241-8A8E-3371FBBCD106}</author>
    <author>tc={8244EC54-3CC1-DE49-8516-ADAC2D4353E0}</author>
    <author>tc={4301D849-05D2-5A42-B621-34AC78D78A02}</author>
    <author>tc={3C010BE9-50AC-4044-93C3-B36F6043D21E}</author>
    <author>tc={52EDE403-0A93-9C4B-8DCA-CAE1A6D9F4E3}</author>
    <author>tc={FD0715AF-F582-6143-A5F8-C5392C57EE44}</author>
    <author>tc={ABE2A696-A8FB-1547-BEE0-FFF447A69B17}</author>
    <author>tc={B5FD80E7-2185-294E-BC4D-49A55E617A91}</author>
    <author>tc={5318349B-DD8C-7E48-93F0-3CA9E6886963}</author>
    <author>tc={E182E312-D22F-9F4D-9AC8-75FBE90414E9}</author>
    <author>tc={B660D13F-5BAC-CE43-8B98-BFC1C388B9D3}</author>
    <author>tc={2A82453A-C8FB-1740-9959-BB58BD76F245}</author>
  </authors>
  <commentList>
    <comment ref="BJ9" authorId="0" shapeId="0" xr:uid="{901E858F-306F-174B-BE08-0D7E16B0EB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selected profile with greatest torque value but has inconsistent/larger spikes in this area. </t>
      </text>
    </comment>
    <comment ref="BU9" authorId="1" shapeId="0" xr:uid="{D217CCCA-1C9F-1342-ACAC-56533E094E6F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torque and EMG profiles unmeasurable. Potentially when electrodes initially fell off</t>
      </text>
    </comment>
    <comment ref="BW9" authorId="2" shapeId="0" xr:uid="{30EB4959-31F6-D64A-BDC8-F7294E5F0C5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3rd repetition at 60 degrees?? Definitely performed 3 x extensions… Overwritten file maybe?</t>
      </text>
    </comment>
    <comment ref="CF9" authorId="3" shapeId="0" xr:uid="{9A743040-876B-9946-9DED-E31602C52F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CG9" authorId="4" shapeId="0" xr:uid="{EB30C344-3F5E-6A41-8C88-F67DE30EB6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CH9" authorId="5" shapeId="0" xr:uid="{74D20477-33ED-4948-B1CA-BB0A373B30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CI9" authorId="6" shapeId="0" xr:uid="{9F30E700-7B90-964F-8450-FFE95BDCCE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Spikey and not flat/stable torque profile </t>
      </text>
    </comment>
    <comment ref="CN9" authorId="7" shapeId="0" xr:uid="{B756FCB9-CFB0-324B-B41F-184C13046B6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EMG due to electrodes continuously falling off during trial - therefore used raw MVC for recovery_30</t>
      </text>
    </comment>
    <comment ref="CR9" authorId="8" shapeId="0" xr:uid="{6D8D6E22-A893-DD43-98EC-AC5EB746FF3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2nd rep saved</t>
      </text>
    </comment>
    <comment ref="DE9" authorId="9" shapeId="0" xr:uid="{C07C87A7-C553-9A44-B2B5-8435CD45515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2nd rep saved</t>
      </text>
    </comment>
    <comment ref="E11" authorId="10" shapeId="0" xr:uid="{6915FBEA-0489-E245-85CE-B55260C91D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Proceeded with 4th rep for extension due to large variability between the first 3 reps. </t>
      </text>
    </comment>
    <comment ref="AD12" authorId="11" shapeId="0" xr:uid="{6FC777AF-97D7-484F-A4A1-A986DF63132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saved?</t>
      </text>
    </comment>
    <comment ref="CS12" authorId="12" shapeId="0" xr:uid="{6A34CDC0-68CB-D041-B053-59D61BFA777F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not record</t>
      </text>
    </comment>
    <comment ref="M14" authorId="13" shapeId="0" xr:uid="{447D7CE6-0ED0-964D-8E11-F17D3959F74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distinct RMS EMG spike just before max torque - excluded from EMG analysis</t>
      </text>
    </comment>
    <comment ref="AQ14" authorId="14" shapeId="0" xr:uid="{8825BB31-984F-FA40-BB3E-A2271EA3E71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MVC curve</t>
      </text>
    </comment>
    <comment ref="AY14" authorId="15" shapeId="0" xr:uid="{8F1BC213-40DC-7A40-9C49-6105448F0383}">
      <text>
        <t>[Threaded comment]
Your version of Excel allows you to read this threaded comment; however, any edits to it will get removed if the file is opened in a newer version of Excel. Learn more: https://go.microsoft.com/fwlink/?linkid=870924
Comment:
    2 distinct EMG spikes within MVC ROI</t>
      </text>
    </comment>
    <comment ref="BA14" authorId="16" shapeId="0" xr:uid="{85230E5B-DD55-034C-883C-A8A0692E4E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progressive reduction in EMG signal during contraction</t>
      </text>
    </comment>
    <comment ref="BB14" authorId="17" shapeId="0" xr:uid="{151F6455-D1AD-1D42-ABA3-FD22ACF2A5BA}">
      <text>
        <t>[Threaded comment]
Your version of Excel allows you to read this threaded comment; however, any edits to it will get removed if the file is opened in a newer version of Excel. Learn more: https://go.microsoft.com/fwlink/?linkid=870924
Comment:
    2 distinct EMG peaks within MVC ROI</t>
      </text>
    </comment>
    <comment ref="B17" authorId="18" shapeId="0" xr:uid="{54A7793E-6B37-4F44-96EA-35F3310014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torque date recorded - only EMG
</t>
      </text>
    </comment>
    <comment ref="BA17" authorId="19" shapeId="0" xr:uid="{20126EE8-6CF5-084A-86A7-47F63BC8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stable curve - 2 x sharp distinct peaks - took max torque value from largest peak</t>
      </text>
    </comment>
    <comment ref="W18" authorId="20" shapeId="0" xr:uid="{FF3FCD17-B2DC-0947-AA76-83E9E416C99E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Overwritten with flexion/R4 repetition</t>
      </text>
    </comment>
    <comment ref="D19" authorId="21" shapeId="0" xr:uid="{3609B8B9-0665-2B47-BE3B-FDAD7DB6F2C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rep 2</t>
      </text>
    </comment>
    <comment ref="B20" authorId="22" shapeId="0" xr:uid="{941C90E0-FA25-7241-8A8E-3371FBBCD10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rep 1 saved</t>
      </text>
    </comment>
    <comment ref="AD21" authorId="23" shapeId="0" xr:uid="{8244EC54-3CC1-DE49-8516-ADAC2D4353E0}">
      <text>
        <t>[Threaded comment]
Your version of Excel allows you to read this threaded comment; however, any edits to it will get removed if the file is opened in a newer version of Excel. Learn more: https://go.microsoft.com/fwlink/?linkid=870924
Comment:
    Slow incremental increase reaching MVC at the end of the rep</t>
      </text>
    </comment>
    <comment ref="AE21" authorId="24" shapeId="0" xr:uid="{4301D849-05D2-5A42-B621-34AC78D78A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Unstable/jagged curve - MVC significantly lower than first rep </t>
      </text>
    </comment>
    <comment ref="CQ21" authorId="25" shapeId="0" xr:uid="{3C010BE9-50AC-4044-93C3-B36F6043D21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collected on AcqKnowledge software as torque cable was not connected. Values for first 3 x reps therefore readings directly from humac.</t>
      </text>
    </comment>
    <comment ref="DE21" authorId="26" shapeId="0" xr:uid="{52EDE403-0A93-9C4B-8DCA-CAE1A6D9F4E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recording</t>
      </text>
    </comment>
    <comment ref="BI34" authorId="27" shapeId="0" xr:uid="{FD0715AF-F582-6143-A5F8-C5392C57EE4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EMG trace - does not look right</t>
      </text>
    </comment>
    <comment ref="BU34" authorId="28" shapeId="0" xr:uid="{ABE2A696-A8FB-1547-BEE0-FFF447A69B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EMG trace </t>
      </text>
    </comment>
    <comment ref="CF34" authorId="29" shapeId="0" xr:uid="{B5FD80E7-2185-294E-BC4D-49A55E617A91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EMG signal</t>
      </text>
    </comment>
    <comment ref="CQ34" authorId="30" shapeId="0" xr:uid="{5318349B-DD8C-7E48-93F0-3CA9E68869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EMG signal - noise before and after contraction. Values also low compared to previous timepoints
</t>
      </text>
    </comment>
    <comment ref="F35" authorId="31" shapeId="0" xr:uid="{E182E312-D22F-9F4D-9AC8-75FBE90414E9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high!?</t>
      </text>
    </comment>
    <comment ref="C45" authorId="32" shapeId="0" xr:uid="{B660D13F-5BAC-CE43-8B98-BFC1C388B9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recording</t>
      </text>
    </comment>
    <comment ref="CQ45" authorId="33" shapeId="0" xr:uid="{2A82453A-C8FB-1740-9959-BB58BD76F24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EMG - see comment above for torque</t>
      </text>
    </comment>
  </commentList>
</comments>
</file>

<file path=xl/sharedStrings.xml><?xml version="1.0" encoding="utf-8"?>
<sst xmlns="http://schemas.openxmlformats.org/spreadsheetml/2006/main" count="1251" uniqueCount="78">
  <si>
    <t>SD</t>
  </si>
  <si>
    <t>Average</t>
  </si>
  <si>
    <t>CV (%)</t>
  </si>
  <si>
    <t xml:space="preserve">Participant </t>
  </si>
  <si>
    <t>RMA_001</t>
  </si>
  <si>
    <t>RMA_002</t>
  </si>
  <si>
    <t>RMA_003</t>
  </si>
  <si>
    <t>RMA_004</t>
  </si>
  <si>
    <t>RMA_005</t>
  </si>
  <si>
    <t>RMA_006</t>
  </si>
  <si>
    <t>RMA_007</t>
  </si>
  <si>
    <t>RMA_008</t>
  </si>
  <si>
    <t>RMA_009</t>
  </si>
  <si>
    <t>RMA_010</t>
  </si>
  <si>
    <t>△ from baseline (%)</t>
  </si>
  <si>
    <t>30˚</t>
  </si>
  <si>
    <t>60˚</t>
  </si>
  <si>
    <t>90˚</t>
  </si>
  <si>
    <t>Ext_1</t>
  </si>
  <si>
    <t>Ext_2</t>
  </si>
  <si>
    <t>Ext_3</t>
  </si>
  <si>
    <t>Flex_4</t>
  </si>
  <si>
    <t>MVC</t>
  </si>
  <si>
    <t>Baseline MVC (Nm)</t>
  </si>
  <si>
    <t>EMG (max RMS)</t>
  </si>
  <si>
    <t>Baseline EMG (mV)</t>
  </si>
  <si>
    <t>Atrophy 1 - MVC (Nm)</t>
  </si>
  <si>
    <t>Atrophy 1 - EMG (mV)</t>
  </si>
  <si>
    <t>Max</t>
  </si>
  <si>
    <t>Net Torque</t>
  </si>
  <si>
    <t>△ from Atrophy1 (%)</t>
  </si>
  <si>
    <t>Recovery - MVC (Nm)</t>
  </si>
  <si>
    <t>Recovery - EMG (mV)</t>
  </si>
  <si>
    <t>Ext_4</t>
  </si>
  <si>
    <t>Torque</t>
  </si>
  <si>
    <t>Atrophy1 vs. Baseline</t>
  </si>
  <si>
    <t>Net Extension Torque (% △)</t>
  </si>
  <si>
    <t>Mean</t>
  </si>
  <si>
    <t>SEM</t>
  </si>
  <si>
    <t>Recovery vs. Baseline</t>
  </si>
  <si>
    <t>Recovery vs. Atrophy1</t>
  </si>
  <si>
    <t>Atrophy2 vs. Baseline</t>
  </si>
  <si>
    <t>Atrophy2 vs. Atrophy1</t>
  </si>
  <si>
    <t>Atrophy2 vs. Recovery</t>
  </si>
  <si>
    <t>Net Extension Torque (Absolute △)</t>
  </si>
  <si>
    <t>△ from Recovery (%)</t>
  </si>
  <si>
    <t>Atrophy 2 - MVC (Nm)</t>
  </si>
  <si>
    <t>Atrophy 2 - EMG (mV)</t>
  </si>
  <si>
    <t>MVC (no EMG)</t>
  </si>
  <si>
    <t>MVC_EMGmax</t>
  </si>
  <si>
    <t>MVC_EMGmean</t>
  </si>
  <si>
    <t>RMA_027</t>
  </si>
  <si>
    <t>Flex_5</t>
  </si>
  <si>
    <t>RMA_013</t>
  </si>
  <si>
    <t>RMA_012</t>
  </si>
  <si>
    <t>RMA_014</t>
  </si>
  <si>
    <t>RMA_011</t>
  </si>
  <si>
    <t>Relative change (%)</t>
  </si>
  <si>
    <t>Absolute change</t>
  </si>
  <si>
    <t>RMA_015</t>
  </si>
  <si>
    <t>Knee Extension Torque (% △)</t>
  </si>
  <si>
    <t>Knee Extension Torque (Absolute △)</t>
  </si>
  <si>
    <t>Knee Flexion Torque (% △)</t>
  </si>
  <si>
    <t>Knee Flexion Torque (Absolute △)</t>
  </si>
  <si>
    <t>IMM versus R-IMM</t>
  </si>
  <si>
    <t>no EMG</t>
  </si>
  <si>
    <t>EMGmax</t>
  </si>
  <si>
    <t>EMGmean</t>
  </si>
  <si>
    <t>Participant</t>
  </si>
  <si>
    <t>90_degrees</t>
  </si>
  <si>
    <t>60_degrees</t>
  </si>
  <si>
    <t>30_degrees</t>
  </si>
  <si>
    <t>Baseline</t>
  </si>
  <si>
    <t>Atrophy</t>
  </si>
  <si>
    <t>Recovery</t>
  </si>
  <si>
    <t>Repeated_Atrophy</t>
  </si>
  <si>
    <t>Timpeoint_code</t>
  </si>
  <si>
    <t>Timepoint_name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</si>
</sst>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3" borderId="1" xfId="0" applyNumberFormat="1" applyFont="1" applyFill="1" applyBorder="1"/>
    <xf numFmtId="2" fontId="2" fillId="2" borderId="1" xfId="0" applyNumberFormat="1" applyFont="1" applyFill="1" applyBorder="1"/>
    <xf numFmtId="2" fontId="2" fillId="4" borderId="1" xfId="0" applyNumberFormat="1" applyFont="1" applyFill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2" fontId="2" fillId="3" borderId="2" xfId="0" applyNumberFormat="1" applyFont="1" applyFill="1" applyBorder="1"/>
    <xf numFmtId="2" fontId="2" fillId="5" borderId="1" xfId="0" applyNumberFormat="1" applyFont="1" applyFill="1" applyBorder="1"/>
    <xf numFmtId="2" fontId="2" fillId="5" borderId="7" xfId="0" applyNumberFormat="1" applyFont="1" applyFill="1" applyBorder="1"/>
    <xf numFmtId="2" fontId="2" fillId="3" borderId="7" xfId="0" applyNumberFormat="1" applyFont="1" applyFill="1" applyBorder="1"/>
    <xf numFmtId="2" fontId="2" fillId="2" borderId="7" xfId="0" applyNumberFormat="1" applyFont="1" applyFill="1" applyBorder="1"/>
    <xf numFmtId="2" fontId="2" fillId="5" borderId="9" xfId="0" applyNumberFormat="1" applyFont="1" applyFill="1" applyBorder="1"/>
    <xf numFmtId="2" fontId="2" fillId="3" borderId="9" xfId="0" applyNumberFormat="1" applyFont="1" applyFill="1" applyBorder="1"/>
    <xf numFmtId="2" fontId="2" fillId="3" borderId="5" xfId="0" applyNumberFormat="1" applyFont="1" applyFill="1" applyBorder="1"/>
    <xf numFmtId="2" fontId="2" fillId="2" borderId="9" xfId="0" applyNumberFormat="1" applyFont="1" applyFill="1" applyBorder="1"/>
    <xf numFmtId="2" fontId="2" fillId="4" borderId="9" xfId="0" applyNumberFormat="1" applyFont="1" applyFill="1" applyBorder="1"/>
    <xf numFmtId="2" fontId="2" fillId="6" borderId="0" xfId="0" applyNumberFormat="1" applyFont="1" applyFill="1"/>
    <xf numFmtId="2" fontId="2" fillId="0" borderId="1" xfId="0" applyNumberFormat="1" applyFont="1" applyBorder="1"/>
    <xf numFmtId="0" fontId="4" fillId="0" borderId="0" xfId="0" applyFont="1"/>
    <xf numFmtId="2" fontId="0" fillId="3" borderId="1" xfId="0" applyNumberFormat="1" applyFill="1" applyBorder="1"/>
    <xf numFmtId="2" fontId="0" fillId="0" borderId="0" xfId="0" applyNumberFormat="1"/>
    <xf numFmtId="2" fontId="3" fillId="5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2" fontId="2" fillId="0" borderId="0" xfId="0" applyNumberFormat="1" applyFont="1"/>
    <xf numFmtId="2" fontId="3" fillId="0" borderId="0" xfId="0" applyNumberFormat="1" applyFont="1" applyAlignment="1">
      <alignment horizontal="left"/>
    </xf>
    <xf numFmtId="2" fontId="3" fillId="3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2" fillId="7" borderId="1" xfId="0" applyNumberFormat="1" applyFont="1" applyFill="1" applyBorder="1"/>
    <xf numFmtId="0" fontId="3" fillId="0" borderId="2" xfId="0" applyFont="1" applyBorder="1" applyAlignment="1">
      <alignment horizontal="right"/>
    </xf>
    <xf numFmtId="49" fontId="2" fillId="0" borderId="2" xfId="0" applyNumberFormat="1" applyFont="1" applyBorder="1" applyAlignment="1">
      <alignment horizontal="right"/>
    </xf>
    <xf numFmtId="0" fontId="3" fillId="3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0" fillId="0" borderId="1" xfId="0" applyNumberFormat="1" applyBorder="1"/>
    <xf numFmtId="2" fontId="4" fillId="0" borderId="0" xfId="0" applyNumberFormat="1" applyFont="1"/>
    <xf numFmtId="2" fontId="4" fillId="0" borderId="1" xfId="0" applyNumberFormat="1" applyFont="1" applyBorder="1" applyAlignment="1">
      <alignment horizontal="right"/>
    </xf>
    <xf numFmtId="0" fontId="3" fillId="4" borderId="7" xfId="0" applyFont="1" applyFill="1" applyBorder="1" applyAlignment="1">
      <alignment horizontal="center"/>
    </xf>
    <xf numFmtId="2" fontId="2" fillId="8" borderId="9" xfId="0" applyNumberFormat="1" applyFont="1" applyFill="1" applyBorder="1"/>
    <xf numFmtId="2" fontId="0" fillId="2" borderId="1" xfId="0" applyNumberFormat="1" applyFill="1" applyBorder="1"/>
    <xf numFmtId="2" fontId="0" fillId="4" borderId="1" xfId="0" applyNumberFormat="1" applyFill="1" applyBorder="1"/>
    <xf numFmtId="2" fontId="2" fillId="4" borderId="7" xfId="0" applyNumberFormat="1" applyFont="1" applyFill="1" applyBorder="1"/>
    <xf numFmtId="2" fontId="2" fillId="5" borderId="12" xfId="0" applyNumberFormat="1" applyFont="1" applyFill="1" applyBorder="1"/>
    <xf numFmtId="2" fontId="0" fillId="0" borderId="4" xfId="0" applyNumberFormat="1" applyBorder="1"/>
    <xf numFmtId="2" fontId="0" fillId="0" borderId="11" xfId="0" applyNumberFormat="1" applyBorder="1"/>
    <xf numFmtId="2" fontId="2" fillId="7" borderId="9" xfId="0" applyNumberFormat="1" applyFont="1" applyFill="1" applyBorder="1"/>
    <xf numFmtId="2" fontId="2" fillId="7" borderId="7" xfId="0" applyNumberFormat="1" applyFont="1" applyFill="1" applyBorder="1"/>
    <xf numFmtId="2" fontId="0" fillId="0" borderId="9" xfId="0" applyNumberFormat="1" applyBorder="1"/>
    <xf numFmtId="2" fontId="0" fillId="0" borderId="10" xfId="0" applyNumberFormat="1" applyBorder="1"/>
    <xf numFmtId="2" fontId="2" fillId="0" borderId="2" xfId="0" applyNumberFormat="1" applyFont="1" applyBorder="1" applyAlignment="1">
      <alignment horizontal="right"/>
    </xf>
    <xf numFmtId="2" fontId="2" fillId="8" borderId="12" xfId="0" applyNumberFormat="1" applyFont="1" applyFill="1" applyBorder="1"/>
    <xf numFmtId="2" fontId="2" fillId="3" borderId="12" xfId="0" applyNumberFormat="1" applyFont="1" applyFill="1" applyBorder="1"/>
    <xf numFmtId="2" fontId="2" fillId="2" borderId="12" xfId="0" applyNumberFormat="1" applyFont="1" applyFill="1" applyBorder="1"/>
    <xf numFmtId="2" fontId="2" fillId="4" borderId="12" xfId="0" applyNumberFormat="1" applyFont="1" applyFill="1" applyBorder="1"/>
    <xf numFmtId="2" fontId="3" fillId="4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7" fillId="10" borderId="11" xfId="0" applyNumberFormat="1" applyFont="1" applyFill="1" applyBorder="1"/>
    <xf numFmtId="2" fontId="2" fillId="11" borderId="0" xfId="0" applyNumberFormat="1" applyFont="1" applyFill="1"/>
    <xf numFmtId="2" fontId="2" fillId="0" borderId="8" xfId="0" applyNumberFormat="1" applyFont="1" applyBorder="1" applyAlignment="1">
      <alignment horizontal="right"/>
    </xf>
    <xf numFmtId="2" fontId="4" fillId="0" borderId="9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8" borderId="1" xfId="0" applyNumberFormat="1" applyFont="1" applyFill="1" applyBorder="1"/>
    <xf numFmtId="2" fontId="3" fillId="0" borderId="2" xfId="0" applyNumberFormat="1" applyFont="1" applyBorder="1" applyAlignment="1">
      <alignment horizontal="right"/>
    </xf>
    <xf numFmtId="2" fontId="3" fillId="3" borderId="7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2" fontId="0" fillId="9" borderId="9" xfId="0" applyNumberFormat="1" applyFill="1" applyBorder="1"/>
    <xf numFmtId="2" fontId="0" fillId="7" borderId="9" xfId="0" applyNumberFormat="1" applyFill="1" applyBorder="1"/>
    <xf numFmtId="2" fontId="0" fillId="3" borderId="9" xfId="0" applyNumberFormat="1" applyFill="1" applyBorder="1"/>
    <xf numFmtId="2" fontId="0" fillId="2" borderId="9" xfId="0" applyNumberFormat="1" applyFill="1" applyBorder="1"/>
    <xf numFmtId="2" fontId="0" fillId="4" borderId="9" xfId="0" applyNumberFormat="1" applyFill="1" applyBorder="1"/>
    <xf numFmtId="2" fontId="6" fillId="6" borderId="0" xfId="0" applyNumberFormat="1" applyFont="1" applyFill="1"/>
    <xf numFmtId="0" fontId="3" fillId="5" borderId="7" xfId="0" applyFont="1" applyFill="1" applyBorder="1" applyAlignment="1">
      <alignment horizontal="center"/>
    </xf>
    <xf numFmtId="2" fontId="7" fillId="12" borderId="0" xfId="0" applyNumberFormat="1" applyFont="1" applyFill="1"/>
    <xf numFmtId="2" fontId="0" fillId="2" borderId="10" xfId="0" applyNumberFormat="1" applyFill="1" applyBorder="1"/>
    <xf numFmtId="2" fontId="0" fillId="7" borderId="1" xfId="0" applyNumberFormat="1" applyFill="1" applyBorder="1"/>
    <xf numFmtId="2" fontId="0" fillId="9" borderId="1" xfId="0" applyNumberFormat="1" applyFill="1" applyBorder="1"/>
    <xf numFmtId="2" fontId="2" fillId="9" borderId="1" xfId="0" applyNumberFormat="1" applyFont="1" applyFill="1" applyBorder="1"/>
    <xf numFmtId="2" fontId="2" fillId="8" borderId="7" xfId="0" applyNumberFormat="1" applyFont="1" applyFill="1" applyBorder="1"/>
    <xf numFmtId="2" fontId="2" fillId="9" borderId="9" xfId="0" applyNumberFormat="1" applyFont="1" applyFill="1" applyBorder="1"/>
    <xf numFmtId="0" fontId="8" fillId="0" borderId="0" xfId="0" applyFont="1"/>
    <xf numFmtId="2" fontId="0" fillId="4" borderId="12" xfId="0" applyNumberForma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2" fontId="3" fillId="3" borderId="2" xfId="0" applyNumberFormat="1" applyFont="1" applyFill="1" applyBorder="1" applyAlignment="1">
      <alignment horizontal="center" wrapText="1"/>
    </xf>
    <xf numFmtId="2" fontId="3" fillId="3" borderId="3" xfId="0" applyNumberFormat="1" applyFont="1" applyFill="1" applyBorder="1" applyAlignment="1">
      <alignment horizontal="center" wrapText="1"/>
    </xf>
    <xf numFmtId="2" fontId="3" fillId="3" borderId="4" xfId="0" applyNumberFormat="1" applyFont="1" applyFill="1" applyBorder="1" applyAlignment="1">
      <alignment horizontal="center" wrapText="1"/>
    </xf>
    <xf numFmtId="2" fontId="3" fillId="2" borderId="2" xfId="0" applyNumberFormat="1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2" fontId="3" fillId="2" borderId="4" xfId="0" applyNumberFormat="1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 wrapText="1"/>
    </xf>
    <xf numFmtId="2" fontId="3" fillId="4" borderId="3" xfId="0" applyNumberFormat="1" applyFont="1" applyFill="1" applyBorder="1" applyAlignment="1">
      <alignment horizontal="center" wrapText="1"/>
    </xf>
    <xf numFmtId="2" fontId="3" fillId="4" borderId="4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/>
    </xf>
    <xf numFmtId="2" fontId="5" fillId="5" borderId="2" xfId="0" applyNumberFormat="1" applyFont="1" applyFill="1" applyBorder="1" applyAlignment="1">
      <alignment horizontal="center"/>
    </xf>
    <xf numFmtId="2" fontId="5" fillId="5" borderId="3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2" fontId="3" fillId="4" borderId="3" xfId="0" applyNumberFormat="1" applyFont="1" applyFill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2" fontId="0" fillId="2" borderId="7" xfId="0" applyNumberFormat="1" applyFill="1" applyBorder="1"/>
    <xf numFmtId="2" fontId="0" fillId="4" borderId="7" xfId="0" applyNumberFormat="1" applyFill="1" applyBorder="1"/>
    <xf numFmtId="2" fontId="0" fillId="6" borderId="0" xfId="0" applyNumberFormat="1" applyFill="1" applyBorder="1"/>
    <xf numFmtId="2" fontId="2" fillId="6" borderId="0" xfId="0" applyNumberFormat="1" applyFont="1" applyFill="1" applyBorder="1"/>
    <xf numFmtId="0" fontId="3" fillId="0" borderId="1" xfId="0" applyFont="1" applyFill="1" applyBorder="1" applyAlignment="1">
      <alignment horizontal="center" wrapText="1"/>
    </xf>
    <xf numFmtId="0" fontId="9" fillId="0" borderId="0" xfId="0" applyFont="1"/>
    <xf numFmtId="0" fontId="3" fillId="0" borderId="1" xfId="0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right"/>
    </xf>
    <xf numFmtId="0" fontId="0" fillId="9" borderId="1" xfId="0" applyFill="1" applyBorder="1"/>
    <xf numFmtId="2" fontId="2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2" fontId="2" fillId="2" borderId="1" xfId="0" applyNumberFormat="1" applyFont="1" applyFill="1" applyBorder="1" applyAlignment="1">
      <alignment horizontal="right"/>
    </xf>
    <xf numFmtId="0" fontId="0" fillId="2" borderId="1" xfId="0" applyFill="1" applyBorder="1"/>
    <xf numFmtId="2" fontId="2" fillId="4" borderId="1" xfId="0" applyNumberFormat="1" applyFont="1" applyFill="1" applyBorder="1" applyAlignment="1">
      <alignment horizontal="right"/>
    </xf>
    <xf numFmtId="0" fontId="0" fillId="4" borderId="1" xfId="0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Colin Turner" id="{1EA32B9F-FF5F-1B48-B87E-29F91A62EAB1}" userId="S::danieltu@nih.no::746d21ea-3dcb-4a69-8464-048896411c4b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D9" dT="2022-03-21T10:39:21.37" personId="{1EA32B9F-FF5F-1B48-B87E-29F91A62EAB1}" id="{357CF93E-6758-8547-A711-A8FE9FCC02B3}">
    <text xml:space="preserve">selected profile with greatest torque value but has inconsistent/larger spikes in this area. </text>
  </threadedComment>
  <threadedComment ref="BN9" dT="2022-03-21T10:52:31.56" personId="{1EA32B9F-FF5F-1B48-B87E-29F91A62EAB1}" id="{31E08930-C032-EF46-B96E-3B40E03727B4}">
    <text>Both torque and EMG profiles unmeasurable. Potentially when electrodes initially fell off</text>
  </threadedComment>
  <threadedComment ref="BP9" dT="2022-03-21T11:02:52.72" personId="{1EA32B9F-FF5F-1B48-B87E-29F91A62EAB1}" id="{0930DE2A-0512-E144-B8BA-03E3F6D0A17E}">
    <text>No 3rd repetition at 60 degrees?? Definitely performed 3 x extensions… Overwritten file maybe</text>
  </threadedComment>
  <threadedComment ref="BX9" dT="2022-03-21T11:18:48.77" personId="{1EA32B9F-FF5F-1B48-B87E-29F91A62EAB1}" id="{183AABAE-6D44-E947-8E6F-881C35175900}">
    <text xml:space="preserve">Spikey and not flat/stable torque profile </text>
  </threadedComment>
  <threadedComment ref="BY9" dT="2022-03-21T11:21:39.22" personId="{1EA32B9F-FF5F-1B48-B87E-29F91A62EAB1}" id="{0FED6AAE-1AB3-E446-956E-7A0ECB90457A}">
    <text xml:space="preserve">Spikey and not flat/stable torque profile </text>
  </threadedComment>
  <threadedComment ref="BZ9" dT="2022-03-21T11:21:46.53" personId="{1EA32B9F-FF5F-1B48-B87E-29F91A62EAB1}" id="{8638B903-AD17-E04B-AD35-8E2650A89E69}">
    <text xml:space="preserve">Spikey and not flat/stable torque profile </text>
  </threadedComment>
  <threadedComment ref="CA9" dT="2022-03-21T11:21:52.25" personId="{1EA32B9F-FF5F-1B48-B87E-29F91A62EAB1}" id="{5C7E038E-DAF6-4B46-89C1-70CF1D4033E2}">
    <text xml:space="preserve">Spikey and not flat/stable torque profile </text>
  </threadedComment>
  <threadedComment ref="CI9" dT="2022-03-28T14:40:05.02" personId="{1EA32B9F-FF5F-1B48-B87E-29F91A62EAB1}" id="{E8A03908-8725-8643-8AED-2F06692D8B6A}">
    <text>no 2nd rep saved</text>
  </threadedComment>
  <threadedComment ref="CU9" dT="2022-03-28T14:40:05.02" personId="{1EA32B9F-FF5F-1B48-B87E-29F91A62EAB1}" id="{46B09A46-486E-734B-A4E0-1509CA43B1D8}">
    <text>no 2nd rep saved</text>
  </threadedComment>
  <threadedComment ref="E11" dT="2022-02-07T06:32:42.17" personId="{1EA32B9F-FF5F-1B48-B87E-29F91A62EAB1}" id="{3E92D5CA-3C6C-FC41-BDDB-620342F5640B}">
    <text xml:space="preserve">Proceeded with 4th rep for extension due to large variability between the first 3 reps. </text>
  </threadedComment>
  <threadedComment ref="AA12" dT="2022-04-06T15:06:04.71" personId="{1EA32B9F-FF5F-1B48-B87E-29F91A62EAB1}" id="{920B2732-AAF0-6C43-A802-6DA687D59191}">
    <text>No data saved?</text>
  </threadedComment>
  <threadedComment ref="CJ12" dT="2022-06-16T11:53:00.63" personId="{1EA32B9F-FF5F-1B48-B87E-29F91A62EAB1}" id="{24C7FB4B-D339-AA43-9B99-31EDE6A54A4A}">
    <text>Did not record</text>
  </threadedComment>
  <threadedComment ref="L14" dT="2022-03-21T09:18:10.37" personId="{1EA32B9F-FF5F-1B48-B87E-29F91A62EAB1}" id="{BAB6BA0D-5B6B-0948-81ED-B507A487FCE8}">
    <text>distinct RMS EMG spike just before max torque - excluded from EMG analysis</text>
  </threadedComment>
  <threadedComment ref="AM14" dT="2022-03-21T10:08:35.20" personId="{1EA32B9F-FF5F-1B48-B87E-29F91A62EAB1}" id="{264BA289-20BA-E94B-90D1-958ECE61DC07}">
    <text>Inconsistent MVC curve</text>
  </threadedComment>
  <threadedComment ref="AT14" dT="2022-03-21T10:15:36.64" personId="{1EA32B9F-FF5F-1B48-B87E-29F91A62EAB1}" id="{B2A52F43-E1F5-0141-A245-380A332BE9E2}">
    <text>2 distinct EMG spikes within MVC ROI</text>
  </threadedComment>
  <threadedComment ref="AV14" dT="2022-03-21T10:20:43.51" personId="{1EA32B9F-FF5F-1B48-B87E-29F91A62EAB1}" id="{A01DECCE-C38F-7240-96A0-F80B37F6E2D2}">
    <text>progressive reduction in EMG signal during contraction</text>
  </threadedComment>
  <threadedComment ref="AW14" dT="2022-03-21T10:24:32.76" personId="{1EA32B9F-FF5F-1B48-B87E-29F91A62EAB1}" id="{4CE9F822-3D7E-124B-82BA-9131A3D276AF}">
    <text>2 distinct EMG peaks within MVC ROI</text>
  </threadedComment>
  <threadedComment ref="B17" dT="2022-10-19T10:15:59.07" personId="{1EA32B9F-FF5F-1B48-B87E-29F91A62EAB1}" id="{0DC87CBC-FF49-BA4E-BFCB-F6F2E434597F}">
    <text xml:space="preserve">No torque date recorded - only EMG
</text>
  </threadedComment>
  <threadedComment ref="AV17" dT="2022-10-24T13:58:06.92" personId="{1EA32B9F-FF5F-1B48-B87E-29F91A62EAB1}" id="{2851DB90-E76A-4349-AD7E-D10E929DFB9F}">
    <text>No stable curve - 2 x sharp distinct peaks - took max torque value from largest peak</text>
  </threadedComment>
  <threadedComment ref="BB17" dT="2022-10-25T07:40:09.81" personId="{1EA32B9F-FF5F-1B48-B87E-29F91A62EAB1}" id="{BB1BB63E-ECB6-224C-A445-5383A85A882D}">
    <text>Seems extremely excessive! Potentially due to fatigue as 30-degrees final angle and participant reported tiredness thoughout</text>
  </threadedComment>
  <threadedComment ref="D19" dT="2022-11-15T11:50:23.88" personId="{1EA32B9F-FF5F-1B48-B87E-29F91A62EAB1}" id="{D98664A3-8AEF-3C4E-AFEC-34AE07180D03}">
    <text>Same as rep 2</text>
  </threadedComment>
  <threadedComment ref="B20" dT="2022-11-19T10:54:58.64" personId="{1EA32B9F-FF5F-1B48-B87E-29F91A62EAB1}" id="{8BE09965-DF7E-4C40-9BDC-7AC4A3EB21F2}">
    <text>No rep 1 saved</text>
  </threadedComment>
  <threadedComment ref="AA21" dT="2022-07-13T11:51:14.29" personId="{1EA32B9F-FF5F-1B48-B87E-29F91A62EAB1}" id="{5406040A-48E5-E04D-8A5F-C390716941A6}">
    <text>Slow incremental increase reaching MVC at the end of the rep</text>
  </threadedComment>
  <threadedComment ref="AB21" dT="2022-07-13T11:53:12.51" personId="{1EA32B9F-FF5F-1B48-B87E-29F91A62EAB1}" id="{9E83EB4E-64CB-A645-9ECE-F7D1A197D4BE}">
    <text xml:space="preserve">Unstable/jagged curve - MVC significantly lower than first rep </text>
  </threadedComment>
  <threadedComment ref="CH21" dT="2022-08-25T11:04:26.30" personId="{1EA32B9F-FF5F-1B48-B87E-29F91A62EAB1}" id="{EDA0767B-1813-DF43-BC6B-034AD11AA4A6}">
    <text>No data collected on AcqKnowledge software as torque cable was not connected. Values for first 3 x reps therefore readings directly from humac.</text>
  </threadedComment>
  <threadedComment ref="CU21" dT="2022-08-25T11:14:06.70" personId="{1EA32B9F-FF5F-1B48-B87E-29F91A62EAB1}" id="{BDF010CA-A12C-2448-B7C7-030FF468F24B}">
    <text>No recording</text>
  </threadedComment>
  <threadedComment ref="A31" dT="2022-12-06T12:29:30.52" personId="{1EA32B9F-FF5F-1B48-B87E-29F91A62EAB1}" id="{EB3CACE3-76E2-4A48-817B-9768AA51DB90}">
    <text>Note that large unexpected decrease at 90-degrees and increase at 30-degrees may be due to issues with not standardising the wheel adjustment or not uplifting seat prior to testing…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J9" dT="2022-03-21T10:39:21.37" personId="{1EA32B9F-FF5F-1B48-B87E-29F91A62EAB1}" id="{C367D531-0671-CA44-87A0-7309F103FD64}">
    <text xml:space="preserve">selected profile with greatest torque value but has inconsistent/larger spikes in this area. </text>
  </threadedComment>
  <threadedComment ref="BU9" dT="2022-03-21T10:52:31.56" personId="{1EA32B9F-FF5F-1B48-B87E-29F91A62EAB1}" id="{904C0BCE-792B-3941-97F6-4AA7AB37B4C3}">
    <text>Both torque and EMG profiles unmeasurable. Potentially when electrodes initially fell off</text>
  </threadedComment>
  <threadedComment ref="BW9" dT="2022-03-21T11:02:52.72" personId="{1EA32B9F-FF5F-1B48-B87E-29F91A62EAB1}" id="{43DB2C67-E5EB-E446-9BE7-29D223058391}">
    <text>No 3rd repetition at 60 degrees?? Definitely performed 3 x extensions… Overwritten file maybe?</text>
  </threadedComment>
  <threadedComment ref="CF9" dT="2022-03-21T11:18:48.77" personId="{1EA32B9F-FF5F-1B48-B87E-29F91A62EAB1}" id="{43BFB603-4FF1-7A47-BFED-19B8551F3656}">
    <text xml:space="preserve">Spikey and not flat/stable torque profile </text>
  </threadedComment>
  <threadedComment ref="CG9" dT="2022-03-21T11:21:39.22" personId="{1EA32B9F-FF5F-1B48-B87E-29F91A62EAB1}" id="{0EC71F68-FF22-CB45-B24D-B17A421B0AD7}">
    <text xml:space="preserve">Spikey and not flat/stable torque profile </text>
  </threadedComment>
  <threadedComment ref="CH9" dT="2022-03-21T11:21:46.53" personId="{1EA32B9F-FF5F-1B48-B87E-29F91A62EAB1}" id="{12F9730B-B2AE-1049-8201-D9A6452949E8}">
    <text xml:space="preserve">Spikey and not flat/stable torque profile </text>
  </threadedComment>
  <threadedComment ref="CI9" dT="2022-03-21T11:21:52.25" personId="{1EA32B9F-FF5F-1B48-B87E-29F91A62EAB1}" id="{470D525A-4A36-F24C-9CFE-A799DFC8F266}">
    <text xml:space="preserve">Spikey and not flat/stable torque profile </text>
  </threadedComment>
  <threadedComment ref="CN9" dT="2022-06-20T08:06:47.29" personId="{1EA32B9F-FF5F-1B48-B87E-29F91A62EAB1}" id="{A877BDAF-570A-A240-9336-43504EB6DA61}">
    <text>No EMG due to electrodes continuously falling off during trial - therefore used raw MVC for recovery_30</text>
  </threadedComment>
  <threadedComment ref="CR9" dT="2022-03-28T14:40:05.02" personId="{1EA32B9F-FF5F-1B48-B87E-29F91A62EAB1}" id="{B7687842-3854-8640-997F-54C129BB18D8}">
    <text>no 2nd rep saved</text>
  </threadedComment>
  <threadedComment ref="DE9" dT="2022-03-28T14:40:05.02" personId="{1EA32B9F-FF5F-1B48-B87E-29F91A62EAB1}" id="{5D33B855-1A7E-D242-B28F-82618BF2B5CD}">
    <text>no 2nd rep saved</text>
  </threadedComment>
  <threadedComment ref="E11" dT="2022-02-07T06:32:42.17" personId="{1EA32B9F-FF5F-1B48-B87E-29F91A62EAB1}" id="{7B293926-31FD-744D-A99C-4C7E755B2A06}">
    <text xml:space="preserve">Proceeded with 4th rep for extension due to large variability between the first 3 reps. </text>
  </threadedComment>
  <threadedComment ref="AD12" dT="2022-04-06T15:06:04.71" personId="{1EA32B9F-FF5F-1B48-B87E-29F91A62EAB1}" id="{ED0A362F-BFFA-4643-BD8D-954239950296}">
    <text>No data saved?</text>
  </threadedComment>
  <threadedComment ref="CS12" dT="2022-06-16T11:53:00.63" personId="{1EA32B9F-FF5F-1B48-B87E-29F91A62EAB1}" id="{FA6580B1-EC20-F046-8C24-F17231EEFAB4}">
    <text>Did not record</text>
  </threadedComment>
  <threadedComment ref="M14" dT="2022-03-21T09:18:10.37" personId="{1EA32B9F-FF5F-1B48-B87E-29F91A62EAB1}" id="{9CECA577-4BC9-8742-A92E-183A76B196C3}">
    <text>distinct RMS EMG spike just before max torque - excluded from EMG analysis</text>
  </threadedComment>
  <threadedComment ref="AQ14" dT="2022-03-21T10:08:35.20" personId="{1EA32B9F-FF5F-1B48-B87E-29F91A62EAB1}" id="{3BAA3AD5-7560-AE41-A4DD-9A73B5C90206}">
    <text>Inconsistent MVC curve</text>
  </threadedComment>
  <threadedComment ref="AY14" dT="2022-03-21T10:15:36.64" personId="{1EA32B9F-FF5F-1B48-B87E-29F91A62EAB1}" id="{F2A7C40B-9746-994C-8F3C-DFAD8C4FDBD3}">
    <text>2 distinct EMG spikes within MVC ROI</text>
  </threadedComment>
  <threadedComment ref="BA14" dT="2022-03-21T10:20:43.51" personId="{1EA32B9F-FF5F-1B48-B87E-29F91A62EAB1}" id="{8BBD892A-23C6-6F45-87E5-BE5B560D4C4D}">
    <text>progressive reduction in EMG signal during contraction</text>
  </threadedComment>
  <threadedComment ref="BB14" dT="2022-03-21T10:24:32.76" personId="{1EA32B9F-FF5F-1B48-B87E-29F91A62EAB1}" id="{C8205B18-E6AC-D645-8122-395649B09223}">
    <text>2 distinct EMG peaks within MVC ROI</text>
  </threadedComment>
  <threadedComment ref="B17" dT="2022-10-19T10:15:59.07" personId="{1EA32B9F-FF5F-1B48-B87E-29F91A62EAB1}" id="{17BF6CD5-2664-804D-9B2D-E007E95B9404}">
    <text xml:space="preserve">No torque date recorded - only EMG
</text>
  </threadedComment>
  <threadedComment ref="BA17" dT="2022-10-24T13:58:06.92" personId="{1EA32B9F-FF5F-1B48-B87E-29F91A62EAB1}" id="{EFEA7100-4EB7-1049-B269-4448D6848624}">
    <text>No stable curve - 2 x sharp distinct peaks - took max torque value from largest peak</text>
  </threadedComment>
  <threadedComment ref="W18" dT="2022-10-24T15:00:13.72" personId="{1EA32B9F-FF5F-1B48-B87E-29F91A62EAB1}" id="{B46FA8C7-3D4F-0642-A873-20DA080430C8}">
    <text>Overwritten with flexion/R4 repetition</text>
  </threadedComment>
  <threadedComment ref="D19" dT="2022-11-15T11:50:23.88" personId="{1EA32B9F-FF5F-1B48-B87E-29F91A62EAB1}" id="{DDE04137-5ED6-8D42-A85D-BA669B493FC5}">
    <text>Same as rep 2</text>
  </threadedComment>
  <threadedComment ref="AD21" dT="2022-07-13T11:51:14.29" personId="{1EA32B9F-FF5F-1B48-B87E-29F91A62EAB1}" id="{1BDA7A11-36CB-344C-9F00-C26FC201B668}">
    <text>Slow incremental increase reaching MVC at the end of the rep</text>
  </threadedComment>
  <threadedComment ref="AE21" dT="2022-07-13T11:53:12.51" personId="{1EA32B9F-FF5F-1B48-B87E-29F91A62EAB1}" id="{3628ED80-6570-224B-BA0A-6628AA75AB5F}">
    <text xml:space="preserve">Unstable/jagged curve - MVC significantly lower than first rep </text>
  </threadedComment>
  <threadedComment ref="CQ21" dT="2022-08-25T11:04:26.30" personId="{1EA32B9F-FF5F-1B48-B87E-29F91A62EAB1}" id="{44279DFE-EED1-8040-BFA4-66076A6E5789}">
    <text>No data collected on AcqKnowledge software as torque cable was not connected. Values for first 3 x reps therefore readings directly from humac.</text>
  </threadedComment>
  <threadedComment ref="DE21" dT="2022-08-25T11:14:06.70" personId="{1EA32B9F-FF5F-1B48-B87E-29F91A62EAB1}" id="{EB5F3B0D-C0DC-E14E-9817-2F2E49889015}">
    <text>No recording</text>
  </threadedComment>
  <threadedComment ref="BI33" dT="2022-03-21T10:33:07.63" personId="{1EA32B9F-FF5F-1B48-B87E-29F91A62EAB1}" id="{CAD6CEB6-F58D-9F4C-A996-782444883EC3}">
    <text>`fuzzy´looking torque curve. EMG value also high.</text>
  </threadedComment>
  <threadedComment ref="BJ33" dT="2022-03-21T10:36:30.67" personId="{1EA32B9F-FF5F-1B48-B87E-29F91A62EAB1}" id="{825F7DF6-DED4-D448-B2DA-96F81657AE40}">
    <text xml:space="preserve">Similar torque profile to the first rep. Progressive reduction in EMG signal then plateaus throughout contraction </text>
  </threadedComment>
  <threadedComment ref="CF33" dT="2022-03-21T11:20:21.56" personId="{1EA32B9F-FF5F-1B48-B87E-29F91A62EAB1}" id="{0A8A6F42-A91D-C549-8ED7-698A4740D004}">
    <text>EMG unmeasurable. This was when EMG electrodes came off. Tried drying leg and replacing but was far too sweaty still. Was also difficult due to time</text>
  </threadedComment>
  <threadedComment ref="F35" dT="2022-02-06T16:56:50.12" personId="{1EA32B9F-FF5F-1B48-B87E-29F91A62EAB1}" id="{E1DA8CC1-84FB-DB45-A573-F1B1EE641ABD}">
    <text>Very high!?</text>
  </threadedComment>
  <threadedComment ref="AF35" dT="2022-02-06T17:10:00.81" personId="{1EA32B9F-FF5F-1B48-B87E-29F91A62EAB1}" id="{804F1CF1-3AFD-E24C-9D37-1F8C3A7AA3D8}">
    <text>Very high!?</text>
  </threadedComment>
  <threadedComment ref="AH35" dT="2022-02-06T17:13:05.67" personId="{1EA32B9F-FF5F-1B48-B87E-29F91A62EAB1}" id="{CD809D6B-F2D5-574F-B377-DAC73010AE8C}">
    <text>Very high!</text>
  </threadedComment>
  <threadedComment ref="AZ41" dT="2022-10-24T14:10:36.27" personId="{1EA32B9F-FF5F-1B48-B87E-29F91A62EAB1}" id="{AD18BDBF-7751-3948-8278-77148A626A7B}">
    <text>2 x large EMG signals/peaks in region of interest (i.e. peak torque)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J9" dT="2022-03-21T10:39:21.37" personId="{1EA32B9F-FF5F-1B48-B87E-29F91A62EAB1}" id="{901E858F-306F-174B-BE08-0D7E16B0EB0B}">
    <text xml:space="preserve">selected profile with greatest torque value but has inconsistent/larger spikes in this area. </text>
  </threadedComment>
  <threadedComment ref="BU9" dT="2022-03-21T10:52:31.56" personId="{1EA32B9F-FF5F-1B48-B87E-29F91A62EAB1}" id="{D217CCCA-1C9F-1342-ACAC-56533E094E6F}">
    <text>Both torque and EMG profiles unmeasurable. Potentially when electrodes initially fell off</text>
  </threadedComment>
  <threadedComment ref="BW9" dT="2022-03-21T11:02:52.72" personId="{1EA32B9F-FF5F-1B48-B87E-29F91A62EAB1}" id="{30EB4959-31F6-D64A-BDC8-F7294E5F0C56}">
    <text>No 3rd repetition at 60 degrees?? Definitely performed 3 x extensions… Overwritten file maybe?</text>
  </threadedComment>
  <threadedComment ref="CF9" dT="2022-03-21T11:18:48.77" personId="{1EA32B9F-FF5F-1B48-B87E-29F91A62EAB1}" id="{9A743040-876B-9946-9DED-E31602C52F7A}">
    <text xml:space="preserve">Spikey and not flat/stable torque profile </text>
  </threadedComment>
  <threadedComment ref="CG9" dT="2022-03-21T11:21:39.22" personId="{1EA32B9F-FF5F-1B48-B87E-29F91A62EAB1}" id="{EB30C344-3F5E-6A41-8C88-F67DE30EB6F4}">
    <text xml:space="preserve">Spikey and not flat/stable torque profile </text>
  </threadedComment>
  <threadedComment ref="CH9" dT="2022-03-21T11:21:46.53" personId="{1EA32B9F-FF5F-1B48-B87E-29F91A62EAB1}" id="{74D20477-33ED-4948-B1CA-BB0A373B3011}">
    <text xml:space="preserve">Spikey and not flat/stable torque profile </text>
  </threadedComment>
  <threadedComment ref="CI9" dT="2022-03-21T11:21:52.25" personId="{1EA32B9F-FF5F-1B48-B87E-29F91A62EAB1}" id="{9F30E700-7B90-964F-8450-FFE95BDCCE19}">
    <text xml:space="preserve">Spikey and not flat/stable torque profile </text>
  </threadedComment>
  <threadedComment ref="CN9" dT="2022-06-20T08:06:47.29" personId="{1EA32B9F-FF5F-1B48-B87E-29F91A62EAB1}" id="{B756FCB9-CFB0-324B-B41F-184C13046B6F}">
    <text>No EMG due to electrodes continuously falling off during trial - therefore used raw MVC for recovery_30</text>
  </threadedComment>
  <threadedComment ref="CR9" dT="2022-03-28T14:40:05.02" personId="{1EA32B9F-FF5F-1B48-B87E-29F91A62EAB1}" id="{6D8D6E22-A893-DD43-98EC-AC5EB746FF32}">
    <text>no 2nd rep saved</text>
  </threadedComment>
  <threadedComment ref="DE9" dT="2022-03-28T14:40:05.02" personId="{1EA32B9F-FF5F-1B48-B87E-29F91A62EAB1}" id="{C07C87A7-C553-9A44-B2B5-8435CD45515D}">
    <text>no 2nd rep saved</text>
  </threadedComment>
  <threadedComment ref="E11" dT="2022-02-07T06:32:42.17" personId="{1EA32B9F-FF5F-1B48-B87E-29F91A62EAB1}" id="{6915FBEA-0489-E245-85CE-B55260C91D02}">
    <text xml:space="preserve">Proceeded with 4th rep for extension due to large variability between the first 3 reps. </text>
  </threadedComment>
  <threadedComment ref="AD12" dT="2022-04-06T15:06:04.71" personId="{1EA32B9F-FF5F-1B48-B87E-29F91A62EAB1}" id="{6FC777AF-97D7-484F-A4A1-A986DF631324}">
    <text>No data saved?</text>
  </threadedComment>
  <threadedComment ref="CS12" dT="2022-06-16T11:53:00.63" personId="{1EA32B9F-FF5F-1B48-B87E-29F91A62EAB1}" id="{6A34CDC0-68CB-D041-B053-59D61BFA777F}">
    <text>Did not record</text>
  </threadedComment>
  <threadedComment ref="M14" dT="2022-03-21T09:18:10.37" personId="{1EA32B9F-FF5F-1B48-B87E-29F91A62EAB1}" id="{447D7CE6-0ED0-964D-8E11-F17D3959F74E}">
    <text>distinct RMS EMG spike just before max torque - excluded from EMG analysis</text>
  </threadedComment>
  <threadedComment ref="AQ14" dT="2022-03-21T10:08:35.20" personId="{1EA32B9F-FF5F-1B48-B87E-29F91A62EAB1}" id="{8825BB31-984F-FA40-BB3E-A2271EA3E710}">
    <text>Inconsistent MVC curve</text>
  </threadedComment>
  <threadedComment ref="AY14" dT="2022-03-21T10:15:36.64" personId="{1EA32B9F-FF5F-1B48-B87E-29F91A62EAB1}" id="{8F1BC213-40DC-7A40-9C49-6105448F0383}">
    <text>2 distinct EMG spikes within MVC ROI</text>
  </threadedComment>
  <threadedComment ref="BA14" dT="2022-03-21T10:20:43.51" personId="{1EA32B9F-FF5F-1B48-B87E-29F91A62EAB1}" id="{85230E5B-DD55-034C-883C-A8A0692E4EAE}">
    <text>progressive reduction in EMG signal during contraction</text>
  </threadedComment>
  <threadedComment ref="BB14" dT="2022-03-21T10:24:32.76" personId="{1EA32B9F-FF5F-1B48-B87E-29F91A62EAB1}" id="{151F6455-D1AD-1D42-ABA3-FD22ACF2A5BA}">
    <text>2 distinct EMG peaks within MVC ROI</text>
  </threadedComment>
  <threadedComment ref="B17" dT="2022-10-19T10:15:59.07" personId="{1EA32B9F-FF5F-1B48-B87E-29F91A62EAB1}" id="{54A7793E-6B37-4F44-96EA-35F3310014CE}">
    <text xml:space="preserve">No torque date recorded - only EMG
</text>
  </threadedComment>
  <threadedComment ref="BA17" dT="2022-10-24T13:58:06.92" personId="{1EA32B9F-FF5F-1B48-B87E-29F91A62EAB1}" id="{20126EE8-6CF5-084A-86A7-47F63BC8DA5E}">
    <text>No stable curve - 2 x sharp distinct peaks - took max torque value from largest peak</text>
  </threadedComment>
  <threadedComment ref="W18" dT="2022-10-24T15:00:13.72" personId="{1EA32B9F-FF5F-1B48-B87E-29F91A62EAB1}" id="{FF3FCD17-B2DC-0947-AA76-83E9E416C99E}">
    <text>Overwritten with flexion/R4 repetition</text>
  </threadedComment>
  <threadedComment ref="D19" dT="2022-11-15T11:50:23.88" personId="{1EA32B9F-FF5F-1B48-B87E-29F91A62EAB1}" id="{3609B8B9-0665-2B47-BE3B-FDAD7DB6F2CD}">
    <text>Same as rep 2</text>
  </threadedComment>
  <threadedComment ref="B20" dT="2022-11-19T10:54:58.64" personId="{1EA32B9F-FF5F-1B48-B87E-29F91A62EAB1}" id="{941C90E0-FA25-7241-8A8E-3371FBBCD106}">
    <text>No rep 1 saved</text>
  </threadedComment>
  <threadedComment ref="AD21" dT="2022-07-13T11:51:14.29" personId="{1EA32B9F-FF5F-1B48-B87E-29F91A62EAB1}" id="{8244EC54-3CC1-DE49-8516-ADAC2D4353E0}">
    <text>Slow incremental increase reaching MVC at the end of the rep</text>
  </threadedComment>
  <threadedComment ref="AE21" dT="2022-07-13T11:53:12.51" personId="{1EA32B9F-FF5F-1B48-B87E-29F91A62EAB1}" id="{4301D849-05D2-5A42-B621-34AC78D78A02}">
    <text xml:space="preserve">Unstable/jagged curve - MVC significantly lower than first rep </text>
  </threadedComment>
  <threadedComment ref="CQ21" dT="2022-08-25T11:04:26.30" personId="{1EA32B9F-FF5F-1B48-B87E-29F91A62EAB1}" id="{3C010BE9-50AC-4044-93C3-B36F6043D21E}">
    <text>No data collected on AcqKnowledge software as torque cable was not connected. Values for first 3 x reps therefore readings directly from humac.</text>
  </threadedComment>
  <threadedComment ref="DE21" dT="2022-08-25T11:14:06.70" personId="{1EA32B9F-FF5F-1B48-B87E-29F91A62EAB1}" id="{52EDE403-0A93-9C4B-8DCA-CAE1A6D9F4E3}">
    <text>No recording</text>
  </threadedComment>
  <threadedComment ref="BI34" dT="2022-05-10T16:24:06.00" personId="{1EA32B9F-FF5F-1B48-B87E-29F91A62EAB1}" id="{FD0715AF-F582-6143-A5F8-C5392C57EE44}">
    <text>Check EMG trace - does not look right</text>
  </threadedComment>
  <threadedComment ref="BU34" dT="2022-05-10T16:24:29.50" personId="{1EA32B9F-FF5F-1B48-B87E-29F91A62EAB1}" id="{ABE2A696-A8FB-1547-BEE0-FFF447A69B17}">
    <text xml:space="preserve">Check EMG trace </text>
  </threadedComment>
  <threadedComment ref="CF34" dT="2022-05-10T16:25:15.94" personId="{1EA32B9F-FF5F-1B48-B87E-29F91A62EAB1}" id="{B5FD80E7-2185-294E-BC4D-49A55E617A91}">
    <text>Check EMG signal</text>
  </threadedComment>
  <threadedComment ref="CQ34" dT="2022-05-10T18:30:06.34" personId="{1EA32B9F-FF5F-1B48-B87E-29F91A62EAB1}" id="{5318349B-DD8C-7E48-93F0-3CA9E6886963}">
    <text xml:space="preserve">Check EMG signal - noise before and after contraction. Values also low compared to previous timepoints
</text>
  </threadedComment>
  <threadedComment ref="F35" dT="2022-02-06T16:56:50.12" personId="{1EA32B9F-FF5F-1B48-B87E-29F91A62EAB1}" id="{E182E312-D22F-9F4D-9AC8-75FBE90414E9}">
    <text>Very high!?</text>
  </threadedComment>
  <threadedComment ref="C45" dT="2022-06-16T12:25:38.88" personId="{1EA32B9F-FF5F-1B48-B87E-29F91A62EAB1}" id="{B660D13F-5BAC-CE43-8B98-BFC1C388B9D3}">
    <text>No recording</text>
  </threadedComment>
  <threadedComment ref="CQ45" dT="2022-08-25T11:06:10.36" personId="{1EA32B9F-FF5F-1B48-B87E-29F91A62EAB1}" id="{2A82453A-C8FB-1740-9959-BB58BD76F245}">
    <text>No EMG - see comment above for torque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02B8-9E1D-6546-82B6-F954274F22F2}">
  <dimension ref="B2:G42"/>
  <sheetViews>
    <sheetView workbookViewId="0">
      <selection activeCell="H7" sqref="H7"/>
    </sheetView>
  </sheetViews>
  <sheetFormatPr baseColWidth="10" defaultRowHeight="16" x14ac:dyDescent="0.2"/>
  <cols>
    <col min="3" max="3" width="16.5" bestFit="1" customWidth="1"/>
    <col min="4" max="4" width="14.33203125" bestFit="1" customWidth="1"/>
  </cols>
  <sheetData>
    <row r="2" spans="2:7" x14ac:dyDescent="0.2">
      <c r="B2" s="163" t="s">
        <v>68</v>
      </c>
      <c r="C2" s="163" t="s">
        <v>77</v>
      </c>
      <c r="D2" s="163" t="s">
        <v>76</v>
      </c>
      <c r="E2" s="163" t="s">
        <v>69</v>
      </c>
      <c r="F2" s="163" t="s">
        <v>70</v>
      </c>
      <c r="G2" s="163" t="s">
        <v>71</v>
      </c>
    </row>
    <row r="3" spans="2:7" x14ac:dyDescent="0.2">
      <c r="B3" s="155" t="s">
        <v>6</v>
      </c>
      <c r="C3" s="156" t="s">
        <v>72</v>
      </c>
      <c r="D3" s="156">
        <v>1</v>
      </c>
      <c r="E3" s="77">
        <v>196.18</v>
      </c>
      <c r="F3" s="77">
        <v>122.18246000000001</v>
      </c>
      <c r="G3" s="77">
        <v>58.833930000000002</v>
      </c>
    </row>
    <row r="4" spans="2:7" x14ac:dyDescent="0.2">
      <c r="B4" s="155" t="s">
        <v>7</v>
      </c>
      <c r="C4" s="156" t="s">
        <v>72</v>
      </c>
      <c r="D4" s="156">
        <v>1</v>
      </c>
      <c r="E4" s="77">
        <v>301.67</v>
      </c>
      <c r="F4" s="77">
        <v>291.27999999999997</v>
      </c>
      <c r="G4" s="77">
        <v>161.13999999999999</v>
      </c>
    </row>
    <row r="5" spans="2:7" x14ac:dyDescent="0.2">
      <c r="B5" s="155" t="s">
        <v>8</v>
      </c>
      <c r="C5" s="156" t="s">
        <v>72</v>
      </c>
      <c r="D5" s="156">
        <v>1</v>
      </c>
      <c r="E5" s="77">
        <v>295.70999999999998</v>
      </c>
      <c r="F5" s="77">
        <v>297.58999999999997</v>
      </c>
      <c r="G5" s="77">
        <v>151.65</v>
      </c>
    </row>
    <row r="6" spans="2:7" x14ac:dyDescent="0.2">
      <c r="B6" s="155" t="s">
        <v>10</v>
      </c>
      <c r="C6" s="156" t="s">
        <v>72</v>
      </c>
      <c r="D6" s="156">
        <v>1</v>
      </c>
      <c r="E6" s="77">
        <v>308.67</v>
      </c>
      <c r="F6" s="77">
        <v>321.95999999999998</v>
      </c>
      <c r="G6" s="77">
        <v>186.02</v>
      </c>
    </row>
    <row r="7" spans="2:7" x14ac:dyDescent="0.2">
      <c r="B7" s="155" t="s">
        <v>11</v>
      </c>
      <c r="C7" s="156" t="s">
        <v>72</v>
      </c>
      <c r="D7" s="156">
        <v>1</v>
      </c>
      <c r="E7" s="77">
        <v>242.01</v>
      </c>
      <c r="F7" s="77">
        <v>234.74</v>
      </c>
      <c r="G7" s="77">
        <v>166.44</v>
      </c>
    </row>
    <row r="8" spans="2:7" x14ac:dyDescent="0.2">
      <c r="B8" s="155" t="s">
        <v>12</v>
      </c>
      <c r="C8" s="156" t="s">
        <v>72</v>
      </c>
      <c r="D8" s="156">
        <v>1</v>
      </c>
      <c r="E8" s="77">
        <v>211.71</v>
      </c>
      <c r="F8" s="77">
        <v>241.5</v>
      </c>
      <c r="G8" s="77">
        <v>122.67</v>
      </c>
    </row>
    <row r="9" spans="2:7" x14ac:dyDescent="0.2">
      <c r="B9" s="155" t="s">
        <v>54</v>
      </c>
      <c r="C9" s="156" t="s">
        <v>72</v>
      </c>
      <c r="D9" s="156">
        <v>1</v>
      </c>
      <c r="E9" s="77">
        <v>287.64</v>
      </c>
      <c r="F9" s="77">
        <v>357.52</v>
      </c>
      <c r="G9" s="77">
        <v>226.57</v>
      </c>
    </row>
    <row r="10" spans="2:7" x14ac:dyDescent="0.2">
      <c r="B10" s="155" t="s">
        <v>53</v>
      </c>
      <c r="C10" s="156" t="s">
        <v>72</v>
      </c>
      <c r="D10" s="156">
        <v>1</v>
      </c>
      <c r="E10" s="77">
        <v>115.27</v>
      </c>
      <c r="F10" s="77">
        <v>141.91999999999999</v>
      </c>
      <c r="G10" s="77">
        <v>70.599999999999994</v>
      </c>
    </row>
    <row r="11" spans="2:7" x14ac:dyDescent="0.2">
      <c r="B11" s="155" t="s">
        <v>59</v>
      </c>
      <c r="C11" s="156" t="s">
        <v>72</v>
      </c>
      <c r="D11" s="156">
        <v>1</v>
      </c>
      <c r="E11" s="77">
        <v>214.71</v>
      </c>
      <c r="F11" s="77">
        <v>288.29000000000002</v>
      </c>
      <c r="G11" s="77">
        <v>213.82</v>
      </c>
    </row>
    <row r="12" spans="2:7" x14ac:dyDescent="0.2">
      <c r="B12" s="155" t="s">
        <v>51</v>
      </c>
      <c r="C12" s="156" t="s">
        <v>72</v>
      </c>
      <c r="D12" s="156">
        <v>1</v>
      </c>
      <c r="E12" s="77">
        <v>237.67</v>
      </c>
      <c r="F12" s="77">
        <v>311.44</v>
      </c>
      <c r="G12" s="77">
        <v>172.19</v>
      </c>
    </row>
    <row r="13" spans="2:7" x14ac:dyDescent="0.2">
      <c r="B13" s="157" t="s">
        <v>6</v>
      </c>
      <c r="C13" s="158" t="s">
        <v>73</v>
      </c>
      <c r="D13" s="158">
        <v>2</v>
      </c>
      <c r="E13" s="3">
        <v>119.36299</v>
      </c>
      <c r="F13" s="3">
        <v>125.44946</v>
      </c>
      <c r="G13" s="3">
        <v>68.433549999999997</v>
      </c>
    </row>
    <row r="14" spans="2:7" x14ac:dyDescent="0.2">
      <c r="B14" s="157" t="s">
        <v>7</v>
      </c>
      <c r="C14" s="158" t="s">
        <v>73</v>
      </c>
      <c r="D14" s="158">
        <v>2</v>
      </c>
      <c r="E14" s="3">
        <v>232.66</v>
      </c>
      <c r="F14" s="3">
        <v>229.88</v>
      </c>
      <c r="G14" s="3">
        <v>137.13</v>
      </c>
    </row>
    <row r="15" spans="2:7" x14ac:dyDescent="0.2">
      <c r="B15" s="157" t="s">
        <v>8</v>
      </c>
      <c r="C15" s="158" t="s">
        <v>73</v>
      </c>
      <c r="D15" s="158">
        <v>2</v>
      </c>
      <c r="E15" s="3">
        <v>237.42</v>
      </c>
      <c r="F15" s="3">
        <v>269.62</v>
      </c>
      <c r="G15" s="3">
        <v>166.51</v>
      </c>
    </row>
    <row r="16" spans="2:7" x14ac:dyDescent="0.2">
      <c r="B16" s="157" t="s">
        <v>10</v>
      </c>
      <c r="C16" s="158" t="s">
        <v>73</v>
      </c>
      <c r="D16" s="158">
        <v>2</v>
      </c>
      <c r="E16" s="3">
        <v>271.17</v>
      </c>
      <c r="F16" s="3">
        <v>294.44</v>
      </c>
      <c r="G16" s="3">
        <v>204.46</v>
      </c>
    </row>
    <row r="17" spans="2:7" x14ac:dyDescent="0.2">
      <c r="B17" s="157" t="s">
        <v>11</v>
      </c>
      <c r="C17" s="158" t="s">
        <v>73</v>
      </c>
      <c r="D17" s="158">
        <v>2</v>
      </c>
      <c r="E17" s="3">
        <v>208.53</v>
      </c>
      <c r="F17" s="3">
        <v>247.53</v>
      </c>
      <c r="G17" s="3">
        <v>189.25</v>
      </c>
    </row>
    <row r="18" spans="2:7" x14ac:dyDescent="0.2">
      <c r="B18" s="157" t="s">
        <v>12</v>
      </c>
      <c r="C18" s="158" t="s">
        <v>73</v>
      </c>
      <c r="D18" s="158">
        <v>2</v>
      </c>
      <c r="E18" s="3">
        <v>207.04</v>
      </c>
      <c r="F18" s="3">
        <v>202.2</v>
      </c>
      <c r="G18" s="3">
        <v>101.01</v>
      </c>
    </row>
    <row r="19" spans="2:7" x14ac:dyDescent="0.2">
      <c r="B19" s="157" t="s">
        <v>54</v>
      </c>
      <c r="C19" s="158" t="s">
        <v>73</v>
      </c>
      <c r="D19" s="158">
        <v>2</v>
      </c>
      <c r="E19" s="3">
        <v>292.2</v>
      </c>
      <c r="F19" s="3">
        <v>303.81</v>
      </c>
      <c r="G19" s="3">
        <v>135.88</v>
      </c>
    </row>
    <row r="20" spans="2:7" x14ac:dyDescent="0.2">
      <c r="B20" s="157" t="s">
        <v>53</v>
      </c>
      <c r="C20" s="158" t="s">
        <v>73</v>
      </c>
      <c r="D20" s="158">
        <v>2</v>
      </c>
      <c r="E20" s="3">
        <v>98.82</v>
      </c>
      <c r="F20" s="3">
        <v>121.18</v>
      </c>
      <c r="G20" s="3">
        <v>56.57</v>
      </c>
    </row>
    <row r="21" spans="2:7" x14ac:dyDescent="0.2">
      <c r="B21" s="157" t="s">
        <v>59</v>
      </c>
      <c r="C21" s="158" t="s">
        <v>73</v>
      </c>
      <c r="D21" s="158">
        <v>2</v>
      </c>
      <c r="E21" s="3">
        <v>201.81</v>
      </c>
      <c r="F21" s="3">
        <v>235.14</v>
      </c>
      <c r="G21" s="3">
        <v>179.8</v>
      </c>
    </row>
    <row r="22" spans="2:7" x14ac:dyDescent="0.2">
      <c r="B22" s="157" t="s">
        <v>51</v>
      </c>
      <c r="C22" s="158" t="s">
        <v>73</v>
      </c>
      <c r="D22" s="158">
        <v>2</v>
      </c>
      <c r="E22" s="3">
        <v>203.84</v>
      </c>
      <c r="F22" s="3">
        <v>219.55</v>
      </c>
      <c r="G22" s="3">
        <v>143.66999999999999</v>
      </c>
    </row>
    <row r="23" spans="2:7" x14ac:dyDescent="0.2">
      <c r="B23" s="159" t="s">
        <v>6</v>
      </c>
      <c r="C23" s="160" t="s">
        <v>74</v>
      </c>
      <c r="D23" s="160">
        <v>3</v>
      </c>
      <c r="E23" s="4">
        <v>200.9</v>
      </c>
      <c r="F23" s="4">
        <v>153.6</v>
      </c>
      <c r="G23" s="4">
        <v>77.34</v>
      </c>
    </row>
    <row r="24" spans="2:7" x14ac:dyDescent="0.2">
      <c r="B24" s="159" t="s">
        <v>7</v>
      </c>
      <c r="C24" s="160" t="s">
        <v>74</v>
      </c>
      <c r="D24" s="160">
        <v>3</v>
      </c>
      <c r="E24" s="4">
        <v>259.33</v>
      </c>
      <c r="F24" s="4">
        <v>273.08999999999997</v>
      </c>
      <c r="G24" s="4">
        <v>174.61</v>
      </c>
    </row>
    <row r="25" spans="2:7" x14ac:dyDescent="0.2">
      <c r="B25" s="159" t="s">
        <v>8</v>
      </c>
      <c r="C25" s="160" t="s">
        <v>74</v>
      </c>
      <c r="D25" s="160">
        <v>3</v>
      </c>
      <c r="E25" s="4">
        <v>335.77</v>
      </c>
      <c r="F25" s="4">
        <v>272.52999999999997</v>
      </c>
      <c r="G25" s="4">
        <v>153.78</v>
      </c>
    </row>
    <row r="26" spans="2:7" x14ac:dyDescent="0.2">
      <c r="B26" s="159" t="s">
        <v>10</v>
      </c>
      <c r="C26" s="160" t="s">
        <v>74</v>
      </c>
      <c r="D26" s="160">
        <v>3</v>
      </c>
      <c r="E26" s="4">
        <v>344.79</v>
      </c>
      <c r="F26" s="4">
        <v>339.53</v>
      </c>
      <c r="G26" s="4">
        <v>202</v>
      </c>
    </row>
    <row r="27" spans="2:7" x14ac:dyDescent="0.2">
      <c r="B27" s="159" t="s">
        <v>11</v>
      </c>
      <c r="C27" s="160" t="s">
        <v>74</v>
      </c>
      <c r="D27" s="160">
        <v>3</v>
      </c>
      <c r="E27" s="4">
        <v>232.19</v>
      </c>
      <c r="F27" s="4">
        <v>244.76</v>
      </c>
      <c r="G27" s="4">
        <v>197.57</v>
      </c>
    </row>
    <row r="28" spans="2:7" x14ac:dyDescent="0.2">
      <c r="B28" s="159" t="s">
        <v>12</v>
      </c>
      <c r="C28" s="160" t="s">
        <v>74</v>
      </c>
      <c r="D28" s="160">
        <v>3</v>
      </c>
      <c r="E28" s="4">
        <v>210.48</v>
      </c>
      <c r="F28" s="4">
        <v>210.57</v>
      </c>
      <c r="G28" s="4">
        <v>111.89</v>
      </c>
    </row>
    <row r="29" spans="2:7" x14ac:dyDescent="0.2">
      <c r="B29" s="159" t="s">
        <v>54</v>
      </c>
      <c r="C29" s="160" t="s">
        <v>74</v>
      </c>
      <c r="D29" s="160">
        <v>3</v>
      </c>
      <c r="E29" s="4">
        <v>323.66000000000003</v>
      </c>
      <c r="F29" s="4">
        <v>307.13</v>
      </c>
      <c r="G29" s="4">
        <v>134.44</v>
      </c>
    </row>
    <row r="30" spans="2:7" x14ac:dyDescent="0.2">
      <c r="B30" s="159" t="s">
        <v>53</v>
      </c>
      <c r="C30" s="160" t="s">
        <v>74</v>
      </c>
      <c r="D30" s="160">
        <v>3</v>
      </c>
      <c r="E30" s="4">
        <v>120.82</v>
      </c>
      <c r="F30" s="4">
        <v>137.41999999999999</v>
      </c>
      <c r="G30" s="4">
        <v>60.38</v>
      </c>
    </row>
    <row r="31" spans="2:7" x14ac:dyDescent="0.2">
      <c r="B31" s="159" t="s">
        <v>59</v>
      </c>
      <c r="C31" s="160" t="s">
        <v>74</v>
      </c>
      <c r="D31" s="160">
        <v>3</v>
      </c>
      <c r="E31" s="4">
        <v>255.23</v>
      </c>
      <c r="F31" s="4">
        <v>288.42</v>
      </c>
      <c r="G31" s="4">
        <v>199.03</v>
      </c>
    </row>
    <row r="32" spans="2:7" x14ac:dyDescent="0.2">
      <c r="B32" s="159" t="s">
        <v>51</v>
      </c>
      <c r="C32" s="160" t="s">
        <v>74</v>
      </c>
      <c r="D32" s="160">
        <v>3</v>
      </c>
      <c r="E32" s="4">
        <v>221.96</v>
      </c>
      <c r="F32" s="4">
        <v>283.5</v>
      </c>
      <c r="G32" s="4">
        <v>132.75</v>
      </c>
    </row>
    <row r="33" spans="2:7" x14ac:dyDescent="0.2">
      <c r="B33" s="161" t="s">
        <v>6</v>
      </c>
      <c r="C33" s="162" t="s">
        <v>75</v>
      </c>
      <c r="D33" s="162">
        <v>4</v>
      </c>
      <c r="E33" s="5">
        <v>152.16999999999999</v>
      </c>
      <c r="F33" s="5">
        <v>108.17</v>
      </c>
      <c r="G33" s="5">
        <v>50.76</v>
      </c>
    </row>
    <row r="34" spans="2:7" x14ac:dyDescent="0.2">
      <c r="B34" s="161" t="s">
        <v>7</v>
      </c>
      <c r="C34" s="162" t="s">
        <v>75</v>
      </c>
      <c r="D34" s="162">
        <v>4</v>
      </c>
      <c r="E34" s="5">
        <v>195.53</v>
      </c>
      <c r="F34" s="5">
        <v>256.33</v>
      </c>
      <c r="G34" s="5">
        <v>143.49</v>
      </c>
    </row>
    <row r="35" spans="2:7" x14ac:dyDescent="0.2">
      <c r="B35" s="161" t="s">
        <v>8</v>
      </c>
      <c r="C35" s="162" t="s">
        <v>75</v>
      </c>
      <c r="D35" s="162">
        <v>4</v>
      </c>
      <c r="E35" s="5">
        <v>275.45999999999998</v>
      </c>
      <c r="F35" s="5">
        <v>232.01</v>
      </c>
      <c r="G35" s="5">
        <v>135.43</v>
      </c>
    </row>
    <row r="36" spans="2:7" x14ac:dyDescent="0.2">
      <c r="B36" s="161" t="s">
        <v>10</v>
      </c>
      <c r="C36" s="162" t="s">
        <v>75</v>
      </c>
      <c r="D36" s="162">
        <v>4</v>
      </c>
      <c r="E36" s="5">
        <v>298.85000000000002</v>
      </c>
      <c r="F36" s="5">
        <v>287.89999999999998</v>
      </c>
      <c r="G36" s="5">
        <v>194.88</v>
      </c>
    </row>
    <row r="37" spans="2:7" x14ac:dyDescent="0.2">
      <c r="B37" s="161" t="s">
        <v>11</v>
      </c>
      <c r="C37" s="162" t="s">
        <v>75</v>
      </c>
      <c r="D37" s="162">
        <v>4</v>
      </c>
      <c r="E37" s="5">
        <v>193.83</v>
      </c>
      <c r="F37" s="5">
        <v>248.03</v>
      </c>
      <c r="G37" s="5">
        <v>214.22</v>
      </c>
    </row>
    <row r="38" spans="2:7" x14ac:dyDescent="0.2">
      <c r="B38" s="161" t="s">
        <v>12</v>
      </c>
      <c r="C38" s="162" t="s">
        <v>75</v>
      </c>
      <c r="D38" s="162">
        <v>4</v>
      </c>
      <c r="E38" s="5">
        <v>226.19</v>
      </c>
      <c r="F38" s="5">
        <v>179.89</v>
      </c>
      <c r="G38" s="5">
        <v>95.6</v>
      </c>
    </row>
    <row r="39" spans="2:7" x14ac:dyDescent="0.2">
      <c r="B39" s="161" t="s">
        <v>54</v>
      </c>
      <c r="C39" s="162" t="s">
        <v>75</v>
      </c>
      <c r="D39" s="162">
        <v>4</v>
      </c>
      <c r="E39" s="5">
        <v>313.77</v>
      </c>
      <c r="F39" s="5">
        <v>288.55</v>
      </c>
      <c r="G39" s="5">
        <v>118.07</v>
      </c>
    </row>
    <row r="40" spans="2:7" x14ac:dyDescent="0.2">
      <c r="B40" s="161" t="s">
        <v>53</v>
      </c>
      <c r="C40" s="162" t="s">
        <v>75</v>
      </c>
      <c r="D40" s="162">
        <v>4</v>
      </c>
      <c r="E40" s="5">
        <v>90</v>
      </c>
      <c r="F40" s="5">
        <v>110.73</v>
      </c>
      <c r="G40" s="5">
        <v>69.510000000000005</v>
      </c>
    </row>
    <row r="41" spans="2:7" x14ac:dyDescent="0.2">
      <c r="B41" s="161" t="s">
        <v>59</v>
      </c>
      <c r="C41" s="162" t="s">
        <v>75</v>
      </c>
      <c r="D41" s="162">
        <v>4</v>
      </c>
      <c r="E41" s="5">
        <v>199.75</v>
      </c>
      <c r="F41" s="5">
        <v>231.89</v>
      </c>
      <c r="G41" s="5">
        <v>156.16999999999999</v>
      </c>
    </row>
    <row r="42" spans="2:7" x14ac:dyDescent="0.2">
      <c r="B42" s="161" t="s">
        <v>51</v>
      </c>
      <c r="C42" s="162" t="s">
        <v>75</v>
      </c>
      <c r="D42" s="162">
        <v>4</v>
      </c>
      <c r="E42" s="5">
        <v>224.31</v>
      </c>
      <c r="F42" s="5">
        <v>229.08</v>
      </c>
      <c r="G42" s="5">
        <v>127.88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D6A1-7C43-7E48-A7C3-4D9B78A1746E}">
  <dimension ref="A2:DP70"/>
  <sheetViews>
    <sheetView tabSelected="1" zoomScale="118" workbookViewId="0">
      <pane xSplit="1" topLeftCell="B1" activePane="topRight" state="frozen"/>
      <selection pane="topRight" activeCell="S31" sqref="B31:S31"/>
    </sheetView>
  </sheetViews>
  <sheetFormatPr baseColWidth="10" defaultRowHeight="16" x14ac:dyDescent="0.2"/>
  <cols>
    <col min="1" max="1" width="16.6640625" bestFit="1" customWidth="1"/>
    <col min="10" max="10" width="9.6640625" bestFit="1" customWidth="1"/>
    <col min="18" max="18" width="9.6640625" bestFit="1" customWidth="1"/>
    <col min="26" max="26" width="9.6640625" bestFit="1" customWidth="1"/>
    <col min="36" max="36" width="18" bestFit="1" customWidth="1"/>
    <col min="45" max="45" width="18" bestFit="1" customWidth="1"/>
    <col min="54" max="54" width="18" bestFit="1" customWidth="1"/>
    <col min="64" max="64" width="18" bestFit="1" customWidth="1"/>
    <col min="65" max="65" width="19" customWidth="1"/>
    <col min="74" max="74" width="18" bestFit="1" customWidth="1"/>
    <col min="75" max="75" width="18.5" bestFit="1" customWidth="1"/>
    <col min="84" max="84" width="18" bestFit="1" customWidth="1"/>
    <col min="85" max="85" width="18.5" bestFit="1" customWidth="1"/>
    <col min="95" max="95" width="18.1640625" bestFit="1" customWidth="1"/>
    <col min="96" max="96" width="18.5" bestFit="1" customWidth="1"/>
    <col min="97" max="97" width="19" bestFit="1" customWidth="1"/>
    <col min="107" max="107" width="18" bestFit="1" customWidth="1"/>
    <col min="108" max="108" width="18.5" bestFit="1" customWidth="1"/>
    <col min="109" max="109" width="19" bestFit="1" customWidth="1"/>
    <col min="118" max="118" width="18" bestFit="1" customWidth="1"/>
    <col min="119" max="119" width="18.5" bestFit="1" customWidth="1"/>
    <col min="120" max="120" width="19" bestFit="1" customWidth="1"/>
  </cols>
  <sheetData>
    <row r="2" spans="1:120" x14ac:dyDescent="0.2">
      <c r="A2" s="20" t="s">
        <v>34</v>
      </c>
    </row>
    <row r="3" spans="1:120" s="1" customFormat="1" x14ac:dyDescent="0.2">
      <c r="A3" s="2"/>
      <c r="B3" s="107" t="s">
        <v>23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 t="s">
        <v>26</v>
      </c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10" t="s">
        <v>31</v>
      </c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1" t="s">
        <v>46</v>
      </c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</row>
    <row r="4" spans="1:120" s="1" customFormat="1" ht="14" x14ac:dyDescent="0.15">
      <c r="A4" s="6"/>
      <c r="B4" s="112" t="s">
        <v>17</v>
      </c>
      <c r="C4" s="113"/>
      <c r="D4" s="113"/>
      <c r="E4" s="113"/>
      <c r="F4" s="113"/>
      <c r="G4" s="113"/>
      <c r="H4" s="113"/>
      <c r="I4" s="113"/>
      <c r="J4" s="113"/>
      <c r="K4" s="112" t="s">
        <v>16</v>
      </c>
      <c r="L4" s="113"/>
      <c r="M4" s="113"/>
      <c r="N4" s="113"/>
      <c r="O4" s="113"/>
      <c r="P4" s="113"/>
      <c r="Q4" s="113"/>
      <c r="R4" s="113"/>
      <c r="S4" s="112" t="s">
        <v>15</v>
      </c>
      <c r="T4" s="113"/>
      <c r="U4" s="113"/>
      <c r="V4" s="113"/>
      <c r="W4" s="113"/>
      <c r="X4" s="113"/>
      <c r="Y4" s="113"/>
      <c r="Z4" s="113"/>
      <c r="AA4" s="114" t="s">
        <v>17</v>
      </c>
      <c r="AB4" s="115"/>
      <c r="AC4" s="115"/>
      <c r="AD4" s="115"/>
      <c r="AE4" s="115"/>
      <c r="AF4" s="115"/>
      <c r="AG4" s="115"/>
      <c r="AH4" s="115"/>
      <c r="AI4" s="115"/>
      <c r="AJ4" s="116"/>
      <c r="AK4" s="114" t="s">
        <v>16</v>
      </c>
      <c r="AL4" s="115"/>
      <c r="AM4" s="115"/>
      <c r="AN4" s="115"/>
      <c r="AO4" s="115"/>
      <c r="AP4" s="115"/>
      <c r="AQ4" s="115"/>
      <c r="AR4" s="115"/>
      <c r="AS4" s="116"/>
      <c r="AT4" s="114" t="s">
        <v>15</v>
      </c>
      <c r="AU4" s="115"/>
      <c r="AV4" s="115"/>
      <c r="AW4" s="115"/>
      <c r="AX4" s="115"/>
      <c r="AY4" s="115"/>
      <c r="AZ4" s="115"/>
      <c r="BA4" s="115"/>
      <c r="BB4" s="116"/>
      <c r="BC4" s="117" t="s">
        <v>17</v>
      </c>
      <c r="BD4" s="118"/>
      <c r="BE4" s="118"/>
      <c r="BF4" s="118"/>
      <c r="BG4" s="118"/>
      <c r="BH4" s="118"/>
      <c r="BI4" s="118"/>
      <c r="BJ4" s="118"/>
      <c r="BK4" s="118"/>
      <c r="BL4" s="118"/>
      <c r="BM4" s="119"/>
      <c r="BN4" s="117" t="s">
        <v>16</v>
      </c>
      <c r="BO4" s="118"/>
      <c r="BP4" s="118"/>
      <c r="BQ4" s="118"/>
      <c r="BR4" s="118"/>
      <c r="BS4" s="118"/>
      <c r="BT4" s="118"/>
      <c r="BU4" s="118"/>
      <c r="BV4" s="118"/>
      <c r="BW4" s="119"/>
      <c r="BX4" s="120" t="s">
        <v>15</v>
      </c>
      <c r="BY4" s="120"/>
      <c r="BZ4" s="120"/>
      <c r="CA4" s="120"/>
      <c r="CB4" s="120"/>
      <c r="CC4" s="120"/>
      <c r="CD4" s="120"/>
      <c r="CE4" s="120"/>
      <c r="CF4" s="120"/>
      <c r="CG4" s="120"/>
      <c r="CH4" s="106" t="s">
        <v>17</v>
      </c>
      <c r="CI4" s="106"/>
      <c r="CJ4" s="106"/>
      <c r="CK4" s="106"/>
      <c r="CL4" s="106"/>
      <c r="CM4" s="106"/>
      <c r="CN4" s="106"/>
      <c r="CO4" s="106"/>
      <c r="CP4" s="106"/>
      <c r="CQ4" s="106"/>
      <c r="CR4" s="106"/>
      <c r="CS4" s="106"/>
      <c r="CT4" s="106" t="s">
        <v>16</v>
      </c>
      <c r="CU4" s="106"/>
      <c r="CV4" s="106"/>
      <c r="CW4" s="106"/>
      <c r="CX4" s="106"/>
      <c r="CY4" s="106"/>
      <c r="CZ4" s="106"/>
      <c r="DA4" s="106"/>
      <c r="DB4" s="106"/>
      <c r="DC4" s="106"/>
      <c r="DD4" s="106"/>
      <c r="DE4" s="106"/>
      <c r="DF4" s="106" t="s">
        <v>15</v>
      </c>
      <c r="DG4" s="106"/>
      <c r="DH4" s="106"/>
      <c r="DI4" s="106"/>
      <c r="DJ4" s="106"/>
      <c r="DK4" s="106"/>
      <c r="DL4" s="106"/>
      <c r="DM4" s="106"/>
      <c r="DN4" s="106"/>
      <c r="DO4" s="106"/>
      <c r="DP4" s="106"/>
    </row>
    <row r="5" spans="1:120" s="1" customFormat="1" ht="14" x14ac:dyDescent="0.15">
      <c r="A5" s="7" t="s">
        <v>3</v>
      </c>
      <c r="B5" s="72" t="s">
        <v>18</v>
      </c>
      <c r="C5" s="72" t="s">
        <v>19</v>
      </c>
      <c r="D5" s="72" t="s">
        <v>20</v>
      </c>
      <c r="E5" s="72" t="s">
        <v>33</v>
      </c>
      <c r="F5" s="72" t="s">
        <v>21</v>
      </c>
      <c r="G5" s="72" t="s">
        <v>1</v>
      </c>
      <c r="H5" s="72" t="s">
        <v>0</v>
      </c>
      <c r="I5" s="72" t="s">
        <v>2</v>
      </c>
      <c r="J5" s="72" t="s">
        <v>22</v>
      </c>
      <c r="K5" s="72" t="s">
        <v>18</v>
      </c>
      <c r="L5" s="72" t="s">
        <v>19</v>
      </c>
      <c r="M5" s="72" t="s">
        <v>20</v>
      </c>
      <c r="N5" s="72" t="s">
        <v>21</v>
      </c>
      <c r="O5" s="72" t="s">
        <v>1</v>
      </c>
      <c r="P5" s="72" t="s">
        <v>0</v>
      </c>
      <c r="Q5" s="72" t="s">
        <v>2</v>
      </c>
      <c r="R5" s="72" t="s">
        <v>22</v>
      </c>
      <c r="S5" s="72" t="s">
        <v>18</v>
      </c>
      <c r="T5" s="72" t="s">
        <v>19</v>
      </c>
      <c r="U5" s="72" t="s">
        <v>20</v>
      </c>
      <c r="V5" s="72" t="s">
        <v>21</v>
      </c>
      <c r="W5" s="72" t="s">
        <v>1</v>
      </c>
      <c r="X5" s="72" t="s">
        <v>0</v>
      </c>
      <c r="Y5" s="72" t="s">
        <v>2</v>
      </c>
      <c r="Z5" s="72" t="s">
        <v>22</v>
      </c>
      <c r="AA5" s="32" t="s">
        <v>18</v>
      </c>
      <c r="AB5" s="32" t="s">
        <v>19</v>
      </c>
      <c r="AC5" s="32" t="s">
        <v>20</v>
      </c>
      <c r="AD5" s="32" t="s">
        <v>33</v>
      </c>
      <c r="AE5" s="32" t="s">
        <v>21</v>
      </c>
      <c r="AF5" s="32" t="s">
        <v>1</v>
      </c>
      <c r="AG5" s="32" t="s">
        <v>0</v>
      </c>
      <c r="AH5" s="32" t="s">
        <v>2</v>
      </c>
      <c r="AI5" s="32" t="s">
        <v>22</v>
      </c>
      <c r="AJ5" s="32" t="s">
        <v>14</v>
      </c>
      <c r="AK5" s="32" t="s">
        <v>18</v>
      </c>
      <c r="AL5" s="32" t="s">
        <v>19</v>
      </c>
      <c r="AM5" s="32" t="s">
        <v>20</v>
      </c>
      <c r="AN5" s="32" t="s">
        <v>21</v>
      </c>
      <c r="AO5" s="32" t="s">
        <v>1</v>
      </c>
      <c r="AP5" s="32" t="s">
        <v>0</v>
      </c>
      <c r="AQ5" s="32" t="s">
        <v>2</v>
      </c>
      <c r="AR5" s="32" t="s">
        <v>22</v>
      </c>
      <c r="AS5" s="32" t="s">
        <v>14</v>
      </c>
      <c r="AT5" s="32" t="s">
        <v>18</v>
      </c>
      <c r="AU5" s="32" t="s">
        <v>19</v>
      </c>
      <c r="AV5" s="32" t="s">
        <v>20</v>
      </c>
      <c r="AW5" s="32" t="s">
        <v>21</v>
      </c>
      <c r="AX5" s="32" t="s">
        <v>1</v>
      </c>
      <c r="AY5" s="32" t="s">
        <v>0</v>
      </c>
      <c r="AZ5" s="32" t="s">
        <v>2</v>
      </c>
      <c r="BA5" s="32" t="s">
        <v>22</v>
      </c>
      <c r="BB5" s="32" t="s">
        <v>14</v>
      </c>
      <c r="BC5" s="33" t="s">
        <v>18</v>
      </c>
      <c r="BD5" s="33" t="s">
        <v>19</v>
      </c>
      <c r="BE5" s="33" t="s">
        <v>20</v>
      </c>
      <c r="BF5" s="33" t="s">
        <v>33</v>
      </c>
      <c r="BG5" s="33" t="s">
        <v>21</v>
      </c>
      <c r="BH5" s="33" t="s">
        <v>1</v>
      </c>
      <c r="BI5" s="33" t="s">
        <v>0</v>
      </c>
      <c r="BJ5" s="33" t="s">
        <v>2</v>
      </c>
      <c r="BK5" s="33" t="s">
        <v>22</v>
      </c>
      <c r="BL5" s="33" t="s">
        <v>14</v>
      </c>
      <c r="BM5" s="33" t="s">
        <v>30</v>
      </c>
      <c r="BN5" s="33" t="s">
        <v>18</v>
      </c>
      <c r="BO5" s="33" t="s">
        <v>19</v>
      </c>
      <c r="BP5" s="33" t="s">
        <v>20</v>
      </c>
      <c r="BQ5" s="33" t="s">
        <v>21</v>
      </c>
      <c r="BR5" s="33" t="s">
        <v>1</v>
      </c>
      <c r="BS5" s="33" t="s">
        <v>0</v>
      </c>
      <c r="BT5" s="33" t="s">
        <v>2</v>
      </c>
      <c r="BU5" s="33" t="s">
        <v>22</v>
      </c>
      <c r="BV5" s="33" t="s">
        <v>14</v>
      </c>
      <c r="BW5" s="33" t="s">
        <v>30</v>
      </c>
      <c r="BX5" s="33" t="s">
        <v>18</v>
      </c>
      <c r="BY5" s="33" t="s">
        <v>19</v>
      </c>
      <c r="BZ5" s="33" t="s">
        <v>20</v>
      </c>
      <c r="CA5" s="33" t="s">
        <v>21</v>
      </c>
      <c r="CB5" s="33" t="s">
        <v>1</v>
      </c>
      <c r="CC5" s="33" t="s">
        <v>0</v>
      </c>
      <c r="CD5" s="33" t="s">
        <v>2</v>
      </c>
      <c r="CE5" s="33" t="s">
        <v>22</v>
      </c>
      <c r="CF5" s="33" t="s">
        <v>14</v>
      </c>
      <c r="CG5" s="33" t="s">
        <v>30</v>
      </c>
      <c r="CH5" s="37" t="s">
        <v>18</v>
      </c>
      <c r="CI5" s="37" t="s">
        <v>19</v>
      </c>
      <c r="CJ5" s="37" t="s">
        <v>20</v>
      </c>
      <c r="CK5" s="37" t="s">
        <v>33</v>
      </c>
      <c r="CL5" s="37" t="s">
        <v>52</v>
      </c>
      <c r="CM5" s="37" t="s">
        <v>1</v>
      </c>
      <c r="CN5" s="37" t="s">
        <v>0</v>
      </c>
      <c r="CO5" s="37" t="s">
        <v>2</v>
      </c>
      <c r="CP5" s="37" t="s">
        <v>22</v>
      </c>
      <c r="CQ5" s="37" t="s">
        <v>14</v>
      </c>
      <c r="CR5" s="37" t="s">
        <v>30</v>
      </c>
      <c r="CS5" s="37" t="s">
        <v>45</v>
      </c>
      <c r="CT5" s="37" t="s">
        <v>18</v>
      </c>
      <c r="CU5" s="37" t="s">
        <v>19</v>
      </c>
      <c r="CV5" s="37" t="s">
        <v>20</v>
      </c>
      <c r="CW5" s="37" t="s">
        <v>33</v>
      </c>
      <c r="CX5" s="37" t="s">
        <v>52</v>
      </c>
      <c r="CY5" s="37" t="s">
        <v>1</v>
      </c>
      <c r="CZ5" s="37" t="s">
        <v>0</v>
      </c>
      <c r="DA5" s="37" t="s">
        <v>2</v>
      </c>
      <c r="DB5" s="37" t="s">
        <v>22</v>
      </c>
      <c r="DC5" s="37" t="s">
        <v>14</v>
      </c>
      <c r="DD5" s="37" t="s">
        <v>30</v>
      </c>
      <c r="DE5" s="37" t="s">
        <v>45</v>
      </c>
      <c r="DF5" s="37" t="s">
        <v>18</v>
      </c>
      <c r="DG5" s="37" t="s">
        <v>19</v>
      </c>
      <c r="DH5" s="37" t="s">
        <v>20</v>
      </c>
      <c r="DI5" s="37" t="s">
        <v>21</v>
      </c>
      <c r="DJ5" s="37" t="s">
        <v>1</v>
      </c>
      <c r="DK5" s="37" t="s">
        <v>0</v>
      </c>
      <c r="DL5" s="37" t="s">
        <v>2</v>
      </c>
      <c r="DM5" s="37" t="s">
        <v>22</v>
      </c>
      <c r="DN5" s="37" t="s">
        <v>14</v>
      </c>
      <c r="DO5" s="37" t="s">
        <v>30</v>
      </c>
      <c r="DP5" s="37" t="s">
        <v>45</v>
      </c>
    </row>
    <row r="6" spans="1:120" s="1" customFormat="1" ht="14" x14ac:dyDescent="0.15">
      <c r="A6" s="49" t="s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73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</row>
    <row r="7" spans="1:120" s="1" customFormat="1" ht="14" x14ac:dyDescent="0.15">
      <c r="A7" s="49" t="s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73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</row>
    <row r="8" spans="1:120" s="25" customFormat="1" ht="14" x14ac:dyDescent="0.15">
      <c r="A8" s="24" t="s">
        <v>6</v>
      </c>
      <c r="B8" s="13">
        <v>192.76</v>
      </c>
      <c r="C8" s="13">
        <v>196.18</v>
      </c>
      <c r="D8" s="13">
        <v>195.93617</v>
      </c>
      <c r="E8" s="13"/>
      <c r="F8" s="13">
        <v>45.441630000000004</v>
      </c>
      <c r="G8" s="13">
        <f>AVERAGE(B8:D8)</f>
        <v>194.95872333333332</v>
      </c>
      <c r="H8" s="13">
        <f>STDEV(B8:D8)</f>
        <v>1.9080491318709185</v>
      </c>
      <c r="I8" s="13">
        <f>(H8/G8)*100</f>
        <v>0.97869389953308505</v>
      </c>
      <c r="J8" s="38">
        <f>MAX(B8:D8)</f>
        <v>196.18</v>
      </c>
      <c r="K8" s="13">
        <v>116.38688999999999</v>
      </c>
      <c r="L8" s="13">
        <v>118.33365999999999</v>
      </c>
      <c r="M8" s="13">
        <v>122.18246000000001</v>
      </c>
      <c r="N8" s="13">
        <v>57.32367</v>
      </c>
      <c r="O8" s="13">
        <f>AVERAGE(K8:M8)</f>
        <v>118.96767</v>
      </c>
      <c r="P8" s="13">
        <f>STDEV(K8:M8)</f>
        <v>2.9493447435489868</v>
      </c>
      <c r="Q8" s="13">
        <f>(P8/O8)*100</f>
        <v>2.4791144884563905</v>
      </c>
      <c r="R8" s="38">
        <f>MAX(K8:M8)</f>
        <v>122.18246000000001</v>
      </c>
      <c r="S8" s="13">
        <v>51.427230000000002</v>
      </c>
      <c r="T8" s="13">
        <v>53.172620000000002</v>
      </c>
      <c r="U8" s="13">
        <v>58.833930000000002</v>
      </c>
      <c r="V8" s="13">
        <v>60.523539999999997</v>
      </c>
      <c r="W8" s="13">
        <f>AVERAGE(S8:U8)</f>
        <v>54.477926666666669</v>
      </c>
      <c r="X8" s="13">
        <f>STDEV(S8:U8)</f>
        <v>3.8720369759382898</v>
      </c>
      <c r="Y8" s="13">
        <f t="shared" ref="Y8" si="0">(X8/W8)*100</f>
        <v>7.1075336615324378</v>
      </c>
      <c r="Z8" s="38">
        <f>MAX(S8:U8)</f>
        <v>58.833930000000002</v>
      </c>
      <c r="AA8" s="14">
        <v>111.62063999999999</v>
      </c>
      <c r="AB8" s="14">
        <v>119.36299</v>
      </c>
      <c r="AC8" s="14">
        <v>117.43859</v>
      </c>
      <c r="AD8" s="14"/>
      <c r="AE8" s="14">
        <v>38.102060000000002</v>
      </c>
      <c r="AF8" s="14">
        <f>AVERAGE(AA8:AD8)</f>
        <v>116.14074000000001</v>
      </c>
      <c r="AG8" s="14">
        <f>STDEV(AA8:AD8)</f>
        <v>4.0310428982460627</v>
      </c>
      <c r="AH8" s="14">
        <f t="shared" ref="AH8" si="1">(AG8/AF8)*100</f>
        <v>3.4708259119461973</v>
      </c>
      <c r="AI8" s="38">
        <f>MAX(AA8:AD8)</f>
        <v>119.36299</v>
      </c>
      <c r="AJ8" s="14">
        <f>(AI8-J8)/J8*100</f>
        <v>-39.15639208889796</v>
      </c>
      <c r="AK8" s="14">
        <v>122.16007999999999</v>
      </c>
      <c r="AL8" s="14">
        <v>125.44946</v>
      </c>
      <c r="AM8" s="14">
        <v>119.65389</v>
      </c>
      <c r="AN8" s="14">
        <v>67.460329999999999</v>
      </c>
      <c r="AO8" s="14">
        <f>AVERAGE(AK8:AM8)</f>
        <v>122.42114333333332</v>
      </c>
      <c r="AP8" s="14">
        <f>STDEV(AK8:AM8)</f>
        <v>2.9065913806782904</v>
      </c>
      <c r="AQ8" s="14">
        <f t="shared" ref="AQ8" si="2">(AP8/AO8)*100</f>
        <v>2.3742560325254467</v>
      </c>
      <c r="AR8" s="38">
        <f>MAX(AK8:AM8)</f>
        <v>125.44946</v>
      </c>
      <c r="AS8" s="14">
        <f>(AR8-R8)/R8*100</f>
        <v>2.6738698827965943</v>
      </c>
      <c r="AT8" s="14">
        <v>56.126350000000002</v>
      </c>
      <c r="AU8" s="14">
        <v>61.675780000000003</v>
      </c>
      <c r="AV8" s="14">
        <v>68.433549999999997</v>
      </c>
      <c r="AW8" s="14">
        <v>71.488140000000001</v>
      </c>
      <c r="AX8" s="14">
        <f>AVERAGE(AT8:AV8)</f>
        <v>62.078560000000003</v>
      </c>
      <c r="AY8" s="14">
        <f>STDEV(AT8:AV8)</f>
        <v>6.1634784623863146</v>
      </c>
      <c r="AZ8" s="14">
        <f>(AY8/AX8)*100</f>
        <v>9.9285139062283569</v>
      </c>
      <c r="BA8" s="38">
        <f>MAX(AT8:AV8)</f>
        <v>68.433549999999997</v>
      </c>
      <c r="BB8" s="14">
        <f>(BA8-Z8)/Z8*100</f>
        <v>16.316469085101055</v>
      </c>
      <c r="BC8" s="16">
        <v>185.87</v>
      </c>
      <c r="BD8" s="16">
        <v>199.47</v>
      </c>
      <c r="BE8" s="16">
        <v>200.9</v>
      </c>
      <c r="BF8" s="16"/>
      <c r="BG8" s="16">
        <v>60.14</v>
      </c>
      <c r="BH8" s="16">
        <f>AVERAGE(BC8:BF8)</f>
        <v>195.41333333333333</v>
      </c>
      <c r="BI8" s="16">
        <f>STDEV(BC8:BF8)</f>
        <v>8.2956394167859848</v>
      </c>
      <c r="BJ8" s="16">
        <f>(BI8/BH8)*100</f>
        <v>4.2451757386664086</v>
      </c>
      <c r="BK8" s="38">
        <f>MAX(BC8:BF8)</f>
        <v>200.9</v>
      </c>
      <c r="BL8" s="16">
        <f>(BK8-J8)/J8*100</f>
        <v>2.4059537159751243</v>
      </c>
      <c r="BM8" s="16">
        <f>(BK8-AI8)/AI8*100</f>
        <v>68.310126949735434</v>
      </c>
      <c r="BN8" s="16">
        <v>153.6</v>
      </c>
      <c r="BO8" s="16">
        <v>150.22</v>
      </c>
      <c r="BP8" s="16">
        <v>142.57</v>
      </c>
      <c r="BQ8" s="16">
        <v>77.959999999999994</v>
      </c>
      <c r="BR8" s="16">
        <f>AVERAGE(BN8:BP8)</f>
        <v>148.79666666666665</v>
      </c>
      <c r="BS8" s="16">
        <f>STDEV(BN8:BP8)</f>
        <v>5.651073644302766</v>
      </c>
      <c r="BT8" s="16">
        <f>(BS8/BR8)*100</f>
        <v>3.7978496231789021</v>
      </c>
      <c r="BU8" s="38">
        <f>MAX(BN8:BP8)</f>
        <v>153.6</v>
      </c>
      <c r="BV8" s="16">
        <f>(BU8-R8)/R8*100</f>
        <v>25.713625343604956</v>
      </c>
      <c r="BW8" s="16">
        <f>(BU8-AR8)/AR8*100</f>
        <v>22.439745854625436</v>
      </c>
      <c r="BX8" s="16">
        <v>71.59</v>
      </c>
      <c r="BY8" s="16">
        <v>75.55</v>
      </c>
      <c r="BZ8" s="16">
        <v>77.34</v>
      </c>
      <c r="CA8" s="16">
        <v>80.08</v>
      </c>
      <c r="CB8" s="16">
        <f>AVERAGE(BX8:BZ8)</f>
        <v>74.826666666666668</v>
      </c>
      <c r="CC8" s="16">
        <f>STDEV(BX8:BZ8)</f>
        <v>2.9424536246699504</v>
      </c>
      <c r="CD8" s="16">
        <f>(CC8/CB8)*100</f>
        <v>3.9323596195696058</v>
      </c>
      <c r="CE8" s="38">
        <f>MAX(BX8:BZ8)</f>
        <v>77.34</v>
      </c>
      <c r="CF8" s="16">
        <f>(CE8-Z8)/Z8*100</f>
        <v>31.4547574843292</v>
      </c>
      <c r="CG8" s="16">
        <f>(CE8-BA8)/BA8*100</f>
        <v>13.014742038079286</v>
      </c>
      <c r="CH8" s="17">
        <v>142.21</v>
      </c>
      <c r="CI8" s="17">
        <v>136.08000000000001</v>
      </c>
      <c r="CJ8" s="17">
        <v>152.16999999999999</v>
      </c>
      <c r="CK8" s="17"/>
      <c r="CL8" s="17">
        <v>42.56</v>
      </c>
      <c r="CM8" s="17">
        <f>AVERAGE(CH8:CK8)</f>
        <v>143.48666666666668</v>
      </c>
      <c r="CN8" s="17">
        <f>STDEV(CH8:CK8)</f>
        <v>8.1206177925902363</v>
      </c>
      <c r="CO8" s="17">
        <f>(CN8/CM8)*100</f>
        <v>5.6594929558543665</v>
      </c>
      <c r="CP8" s="38">
        <f>MAX(CH8:CK8)</f>
        <v>152.16999999999999</v>
      </c>
      <c r="CQ8" s="17">
        <f>(CP8-J8)/J8*100</f>
        <v>-22.433479457640949</v>
      </c>
      <c r="CR8" s="17">
        <f>(CP8-AI8)/AI8*100</f>
        <v>27.485077242116667</v>
      </c>
      <c r="CS8" s="17">
        <f>(CP8-BK8)/BK8*100</f>
        <v>-24.255848680935795</v>
      </c>
      <c r="CT8" s="17">
        <v>107.46</v>
      </c>
      <c r="CU8" s="17">
        <v>108.17</v>
      </c>
      <c r="CV8" s="17">
        <v>105.49</v>
      </c>
      <c r="CW8" s="17"/>
      <c r="CX8" s="17">
        <v>59.67</v>
      </c>
      <c r="CY8" s="17">
        <f>AVERAGE(CT8:CW8)</f>
        <v>107.04</v>
      </c>
      <c r="CZ8" s="17">
        <f>STDEV(CT8:CW8)</f>
        <v>1.3884883866997257</v>
      </c>
      <c r="DA8" s="17">
        <f>(CZ8/CY8)*100</f>
        <v>1.297167775317382</v>
      </c>
      <c r="DB8" s="38">
        <f>MAX(CT8:CW8)</f>
        <v>108.17</v>
      </c>
      <c r="DC8" s="17">
        <f>(DB8-R8)/R8*100</f>
        <v>-11.468471006394864</v>
      </c>
      <c r="DD8" s="17">
        <f>(DB8-AR8)/AR8*100</f>
        <v>-13.774040956413842</v>
      </c>
      <c r="DE8" s="17">
        <f>(DB8-BU8)/BU8*100</f>
        <v>-29.576822916666661</v>
      </c>
      <c r="DF8" s="17">
        <v>49.55</v>
      </c>
      <c r="DG8" s="17">
        <v>50.76</v>
      </c>
      <c r="DH8" s="17">
        <v>50.38</v>
      </c>
      <c r="DI8" s="17">
        <v>67.209999999999994</v>
      </c>
      <c r="DJ8" s="17">
        <f>AVERAGE(DF8:DH8)</f>
        <v>50.23</v>
      </c>
      <c r="DK8" s="17">
        <f>STDEV(DF8:DH8)</f>
        <v>0.61878914017620024</v>
      </c>
      <c r="DL8" s="17">
        <f t="shared" ref="DL8" si="3">(DK8/DJ8)*100</f>
        <v>1.2319114875098551</v>
      </c>
      <c r="DM8" s="38">
        <f>MAX(DF8:DH8)</f>
        <v>50.76</v>
      </c>
      <c r="DN8" s="17">
        <f>(DM8-Z8)/Z8*100</f>
        <v>-13.72325459135571</v>
      </c>
      <c r="DO8" s="17">
        <f>(DM8-BA8)/BA8*100</f>
        <v>-25.825855885015464</v>
      </c>
      <c r="DP8" s="17">
        <f>(DM8-CE8)/CE8*100</f>
        <v>-34.367726920093098</v>
      </c>
    </row>
    <row r="9" spans="1:120" s="25" customFormat="1" ht="14" x14ac:dyDescent="0.15">
      <c r="A9" s="24" t="s">
        <v>7</v>
      </c>
      <c r="B9" s="9">
        <v>301.67</v>
      </c>
      <c r="C9" s="9">
        <v>299.81</v>
      </c>
      <c r="D9" s="9">
        <v>287.37</v>
      </c>
      <c r="E9" s="9"/>
      <c r="F9" s="9">
        <v>124.41</v>
      </c>
      <c r="G9" s="13">
        <f t="shared" ref="G9:G14" si="4">AVERAGE(B9:D9)</f>
        <v>296.28333333333336</v>
      </c>
      <c r="H9" s="13">
        <f t="shared" ref="H9:H14" si="5">STDEV(B9:D9)</f>
        <v>7.7749941050352822</v>
      </c>
      <c r="I9" s="13">
        <f t="shared" ref="I9:I14" si="6">(H9/G9)*100</f>
        <v>2.6241753181195753</v>
      </c>
      <c r="J9" s="38">
        <f t="shared" ref="J9:J14" si="7">MAX(B9:D9)</f>
        <v>301.67</v>
      </c>
      <c r="K9" s="9">
        <v>291.27999999999997</v>
      </c>
      <c r="L9" s="9">
        <v>276.33999999999997</v>
      </c>
      <c r="M9" s="9">
        <v>261.63</v>
      </c>
      <c r="N9" s="9">
        <v>150.79</v>
      </c>
      <c r="O9" s="13">
        <f t="shared" ref="O9:O14" si="8">AVERAGE(K9:M9)</f>
        <v>276.41666666666663</v>
      </c>
      <c r="P9" s="13">
        <f t="shared" ref="P9:P14" si="9">STDEV(K9:M9)</f>
        <v>14.825148678287613</v>
      </c>
      <c r="Q9" s="13">
        <f t="shared" ref="Q9:Q14" si="10">(P9/O9)*100</f>
        <v>5.363333860098022</v>
      </c>
      <c r="R9" s="38">
        <f t="shared" ref="R9:R14" si="11">MAX(K9:M9)</f>
        <v>291.27999999999997</v>
      </c>
      <c r="S9" s="9">
        <v>152.21</v>
      </c>
      <c r="T9" s="9">
        <v>156.31</v>
      </c>
      <c r="U9" s="9">
        <v>161.13999999999999</v>
      </c>
      <c r="V9" s="9">
        <v>147.35</v>
      </c>
      <c r="W9" s="13">
        <f t="shared" ref="W9:W14" si="12">AVERAGE(S9:U9)</f>
        <v>156.55333333333331</v>
      </c>
      <c r="X9" s="13">
        <f t="shared" ref="X9:X14" si="13">STDEV(S9:U9)</f>
        <v>4.4699701714142606</v>
      </c>
      <c r="Y9" s="13">
        <f t="shared" ref="Y9:Y14" si="14">(X9/W9)*100</f>
        <v>2.8552379411154414</v>
      </c>
      <c r="Z9" s="38">
        <f t="shared" ref="Z9:Z14" si="15">MAX(S9:U9)</f>
        <v>161.13999999999999</v>
      </c>
      <c r="AA9" s="3">
        <v>232.66</v>
      </c>
      <c r="AB9" s="3">
        <v>229.79</v>
      </c>
      <c r="AC9" s="3">
        <v>229.23</v>
      </c>
      <c r="AD9" s="3"/>
      <c r="AE9" s="3">
        <v>97.29</v>
      </c>
      <c r="AF9" s="14">
        <f t="shared" ref="AF9:AF14" si="16">AVERAGE(AA9:AD9)</f>
        <v>230.55999999999997</v>
      </c>
      <c r="AG9" s="14">
        <f t="shared" ref="AG9:AG14" si="17">STDEV(AA9:AD9)</f>
        <v>1.8400815199332916</v>
      </c>
      <c r="AH9" s="14">
        <f t="shared" ref="AH9:AH14" si="18">(AG9/AF9)*100</f>
        <v>0.79809226228890173</v>
      </c>
      <c r="AI9" s="38">
        <f t="shared" ref="AI9:AI14" si="19">MAX(AA9:AD9)</f>
        <v>232.66</v>
      </c>
      <c r="AJ9" s="14">
        <f t="shared" ref="AJ9:AJ14" si="20">(AI9-J9)/J9*100</f>
        <v>-22.875990320548951</v>
      </c>
      <c r="AK9" s="3">
        <v>229.88</v>
      </c>
      <c r="AL9" s="3">
        <v>225.97</v>
      </c>
      <c r="AM9" s="3">
        <v>220.6</v>
      </c>
      <c r="AN9" s="3">
        <v>120.99</v>
      </c>
      <c r="AO9" s="14">
        <f t="shared" ref="AO9:AO14" si="21">AVERAGE(AK9:AM9)</f>
        <v>225.48333333333335</v>
      </c>
      <c r="AP9" s="14">
        <f t="shared" ref="AP9:AP14" si="22">STDEV(AK9:AM9)</f>
        <v>4.6591022024992474</v>
      </c>
      <c r="AQ9" s="14">
        <f t="shared" ref="AQ9:AQ14" si="23">(AP9/AO9)*100</f>
        <v>2.0662734285605353</v>
      </c>
      <c r="AR9" s="38">
        <f t="shared" ref="AR9:AR14" si="24">MAX(AK9:AM9)</f>
        <v>229.88</v>
      </c>
      <c r="AS9" s="14">
        <f t="shared" ref="AS9:AS14" si="25">(AR9-R9)/R9*100</f>
        <v>-21.079373798407026</v>
      </c>
      <c r="AT9" s="3">
        <v>124.31</v>
      </c>
      <c r="AU9" s="3">
        <v>137.13</v>
      </c>
      <c r="AV9" s="3">
        <v>134.15</v>
      </c>
      <c r="AW9" s="3">
        <v>142.44</v>
      </c>
      <c r="AX9" s="14">
        <f t="shared" ref="AX9:AX14" si="26">AVERAGE(AT9:AV9)</f>
        <v>131.86333333333334</v>
      </c>
      <c r="AY9" s="14">
        <f t="shared" ref="AY9:AY14" si="27">STDEV(AT9:AV9)</f>
        <v>6.7089293731066588</v>
      </c>
      <c r="AZ9" s="14">
        <f t="shared" ref="AZ9:AZ14" si="28">(AY9/AX9)*100</f>
        <v>5.0877899136277396</v>
      </c>
      <c r="BA9" s="38">
        <f t="shared" ref="BA9:BA14" si="29">MAX(AT9:AV9)</f>
        <v>137.13</v>
      </c>
      <c r="BB9" s="14">
        <f t="shared" ref="BB9:BB14" si="30">(BA9-Z9)/Z9*100</f>
        <v>-14.900086880973063</v>
      </c>
      <c r="BC9" s="4">
        <v>259.33</v>
      </c>
      <c r="BD9" s="4">
        <v>244.92</v>
      </c>
      <c r="BE9" s="4">
        <v>238.7</v>
      </c>
      <c r="BF9" s="4"/>
      <c r="BG9" s="4">
        <v>91.45</v>
      </c>
      <c r="BH9" s="16">
        <f t="shared" ref="BH9:BH10" si="31">AVERAGE(BC9:BF9)</f>
        <v>247.65</v>
      </c>
      <c r="BI9" s="16">
        <f t="shared" ref="BI9:BI10" si="32">STDEV(BC9:BF9)</f>
        <v>10.582480805557832</v>
      </c>
      <c r="BJ9" s="16">
        <f t="shared" ref="BJ9:BJ10" si="33">(BI9/BH9)*100</f>
        <v>4.2731600264719694</v>
      </c>
      <c r="BK9" s="38">
        <f t="shared" ref="BK9:BK10" si="34">MAX(BC9:BF9)</f>
        <v>259.33</v>
      </c>
      <c r="BL9" s="16">
        <f t="shared" ref="BL9:BL10" si="35">(BK9-J9)/J9*100</f>
        <v>-14.035204030894697</v>
      </c>
      <c r="BM9" s="16">
        <f t="shared" ref="BM9:BM10" si="36">(BK9-AI9)/AI9*100</f>
        <v>11.463079171322956</v>
      </c>
      <c r="BN9" s="29"/>
      <c r="BO9" s="4">
        <v>273.08999999999997</v>
      </c>
      <c r="BP9" s="29"/>
      <c r="BQ9" s="4">
        <v>124.99</v>
      </c>
      <c r="BR9" s="16">
        <f t="shared" ref="BR9:BR10" si="37">AVERAGE(BN9:BP9)</f>
        <v>273.08999999999997</v>
      </c>
      <c r="BS9" s="16" t="e">
        <f t="shared" ref="BS9:BS10" si="38">STDEV(BN9:BP9)</f>
        <v>#DIV/0!</v>
      </c>
      <c r="BT9" s="16" t="e">
        <f t="shared" ref="BT9:BT10" si="39">(BS9/BR9)*100</f>
        <v>#DIV/0!</v>
      </c>
      <c r="BU9" s="38">
        <f t="shared" ref="BU9:BU10" si="40">MAX(BN9:BP9)</f>
        <v>273.08999999999997</v>
      </c>
      <c r="BV9" s="16">
        <f t="shared" ref="BV9:BV10" si="41">(BU9-R9)/R9*100</f>
        <v>-6.2448503158472946</v>
      </c>
      <c r="BW9" s="16">
        <f t="shared" ref="BW9:BW10" si="42">(BU9-AR9)/AR9*100</f>
        <v>18.796763528797626</v>
      </c>
      <c r="BX9" s="4">
        <v>174.61</v>
      </c>
      <c r="BY9" s="4">
        <v>152.53</v>
      </c>
      <c r="BZ9" s="4">
        <v>173.38</v>
      </c>
      <c r="CA9" s="4">
        <v>180.62</v>
      </c>
      <c r="CB9" s="16">
        <f t="shared" ref="CB9:CB10" si="43">AVERAGE(BX9:BZ9)</f>
        <v>166.84</v>
      </c>
      <c r="CC9" s="16">
        <f t="shared" ref="CC9:CC10" si="44">STDEV(BX9:BZ9)</f>
        <v>12.408073984305545</v>
      </c>
      <c r="CD9" s="16">
        <f t="shared" ref="CD9:CD10" si="45">(CC9/CB9)*100</f>
        <v>7.4371097963950765</v>
      </c>
      <c r="CE9" s="38">
        <f t="shared" ref="CE9:CE10" si="46">MAX(BX9:BZ9)</f>
        <v>174.61</v>
      </c>
      <c r="CF9" s="16">
        <f t="shared" ref="CF9:CF10" si="47">(CE9-Z9)/Z9*100</f>
        <v>8.3591907657937377</v>
      </c>
      <c r="CG9" s="16">
        <f t="shared" ref="CG9:CG10" si="48">(CE9-BA9)/BA9*100</f>
        <v>27.331729016261956</v>
      </c>
      <c r="CH9" s="5">
        <v>195.53</v>
      </c>
      <c r="CI9" s="29"/>
      <c r="CJ9" s="5">
        <v>171.74691999999999</v>
      </c>
      <c r="CK9" s="5"/>
      <c r="CL9" s="5">
        <v>82.27</v>
      </c>
      <c r="CM9" s="17">
        <f t="shared" ref="CM9:CM10" si="49">AVERAGE(CH9:CK9)</f>
        <v>183.63846000000001</v>
      </c>
      <c r="CN9" s="17">
        <f t="shared" ref="CN9:CN10" si="50">STDEV(CH9:CK9)</f>
        <v>16.817177145502164</v>
      </c>
      <c r="CO9" s="17">
        <f t="shared" ref="CO9:CO10" si="51">(CN9/CM9)*100</f>
        <v>9.1577641990148262</v>
      </c>
      <c r="CP9" s="38">
        <f t="shared" ref="CP9:CP10" si="52">MAX(CH9:CK9)</f>
        <v>195.53</v>
      </c>
      <c r="CQ9" s="17">
        <f t="shared" ref="CQ9:CQ10" si="53">(CP9-J9)/J9*100</f>
        <v>-35.184141611694905</v>
      </c>
      <c r="CR9" s="17">
        <f t="shared" ref="CR9:CR10" si="54">(CP9-AI9)/AI9*100</f>
        <v>-15.958909997421127</v>
      </c>
      <c r="CS9" s="17">
        <f t="shared" ref="CS9:CS10" si="55">(CP9-BK9)/BK9*100</f>
        <v>-24.601858635715107</v>
      </c>
      <c r="CT9" s="5">
        <v>256.33</v>
      </c>
      <c r="CU9" s="29"/>
      <c r="CV9" s="5">
        <v>250.89</v>
      </c>
      <c r="CW9" s="5"/>
      <c r="CX9" s="5">
        <v>102.46</v>
      </c>
      <c r="CY9" s="17">
        <f t="shared" ref="CY9:CY10" si="56">AVERAGE(CT9:CW9)</f>
        <v>253.60999999999999</v>
      </c>
      <c r="CZ9" s="17">
        <f t="shared" ref="CZ9:CZ10" si="57">STDEV(CT9:CW9)</f>
        <v>3.8466608896548169</v>
      </c>
      <c r="DA9" s="17">
        <f t="shared" ref="DA9:DA10" si="58">(CZ9/CY9)*100</f>
        <v>1.5167623081324937</v>
      </c>
      <c r="DB9" s="38">
        <f t="shared" ref="DB9:DB10" si="59">MAX(CT9:CW9)</f>
        <v>256.33</v>
      </c>
      <c r="DC9" s="17">
        <f t="shared" ref="DC9:DC10" si="60">(DB9-R9)/R9*100</f>
        <v>-11.998764075803347</v>
      </c>
      <c r="DD9" s="17">
        <f t="shared" ref="DD9:DD10" si="61">(DB9-AR9)/AR9*100</f>
        <v>11.506003132068901</v>
      </c>
      <c r="DE9" s="17">
        <f t="shared" ref="DE9:DE10" si="62">(DB9-BU9)/BU9*100</f>
        <v>-6.1371708960415949</v>
      </c>
      <c r="DF9" s="5">
        <v>133.99</v>
      </c>
      <c r="DG9" s="5">
        <v>123.19</v>
      </c>
      <c r="DH9" s="5">
        <v>143.49</v>
      </c>
      <c r="DI9" s="5">
        <v>132.55000000000001</v>
      </c>
      <c r="DJ9" s="17">
        <f t="shared" ref="DJ9:DJ10" si="63">AVERAGE(DF9:DH9)</f>
        <v>133.55666666666667</v>
      </c>
      <c r="DK9" s="17">
        <f t="shared" ref="DK9:DK10" si="64">STDEV(DF9:DH9)</f>
        <v>10.156935233294217</v>
      </c>
      <c r="DL9" s="17">
        <f t="shared" ref="DL9:DL10" si="65">(DK9/DJ9)*100</f>
        <v>7.6049631117584671</v>
      </c>
      <c r="DM9" s="38">
        <f t="shared" ref="DM9:DM10" si="66">MAX(DF9:DH9)</f>
        <v>143.49</v>
      </c>
      <c r="DN9" s="17">
        <f t="shared" ref="DN9:DN10" si="67">(DM9-Z9)/Z9*100</f>
        <v>-10.953208390219672</v>
      </c>
      <c r="DO9" s="17">
        <f t="shared" ref="DO9:DO10" si="68">(DM9-BA9)/BA9*100</f>
        <v>4.6379348063881087</v>
      </c>
      <c r="DP9" s="17">
        <f t="shared" ref="DP9:DP10" si="69">(DM9-CE9)/CE9*100</f>
        <v>-17.822576026573508</v>
      </c>
    </row>
    <row r="10" spans="1:120" s="25" customFormat="1" ht="14" x14ac:dyDescent="0.15">
      <c r="A10" s="24" t="s">
        <v>8</v>
      </c>
      <c r="B10" s="9">
        <v>288.8</v>
      </c>
      <c r="C10" s="9">
        <v>293.10000000000002</v>
      </c>
      <c r="D10" s="9">
        <v>295.70999999999998</v>
      </c>
      <c r="E10" s="9"/>
      <c r="F10" s="9">
        <v>112.26</v>
      </c>
      <c r="G10" s="13">
        <f t="shared" si="4"/>
        <v>292.53666666666669</v>
      </c>
      <c r="H10" s="13">
        <f t="shared" si="5"/>
        <v>3.4892740410195984</v>
      </c>
      <c r="I10" s="13">
        <f t="shared" si="6"/>
        <v>1.1927646816990229</v>
      </c>
      <c r="J10" s="38">
        <f t="shared" si="7"/>
        <v>295.70999999999998</v>
      </c>
      <c r="K10" s="9">
        <v>297.58999999999997</v>
      </c>
      <c r="L10" s="9">
        <v>283.47000000000003</v>
      </c>
      <c r="M10" s="9">
        <v>245.48</v>
      </c>
      <c r="N10" s="9">
        <v>127.03</v>
      </c>
      <c r="O10" s="13">
        <f t="shared" si="8"/>
        <v>275.51333333333332</v>
      </c>
      <c r="P10" s="13">
        <f t="shared" si="9"/>
        <v>26.950777972691867</v>
      </c>
      <c r="Q10" s="13">
        <f t="shared" si="10"/>
        <v>9.7820231226650378</v>
      </c>
      <c r="R10" s="38">
        <f t="shared" si="11"/>
        <v>297.58999999999997</v>
      </c>
      <c r="S10" s="9">
        <v>151.65</v>
      </c>
      <c r="T10" s="9">
        <v>151.56</v>
      </c>
      <c r="U10" s="9">
        <v>148.47999999999999</v>
      </c>
      <c r="V10" s="9">
        <v>128.93</v>
      </c>
      <c r="W10" s="13">
        <f t="shared" si="12"/>
        <v>150.56333333333336</v>
      </c>
      <c r="X10" s="13">
        <f t="shared" si="13"/>
        <v>1.8047806884309692</v>
      </c>
      <c r="Y10" s="13">
        <f t="shared" si="14"/>
        <v>1.1986853960222512</v>
      </c>
      <c r="Z10" s="38">
        <f t="shared" si="15"/>
        <v>151.65</v>
      </c>
      <c r="AA10" s="3">
        <v>227.91</v>
      </c>
      <c r="AB10" s="3">
        <v>225.67</v>
      </c>
      <c r="AC10" s="3">
        <v>237.42</v>
      </c>
      <c r="AD10" s="3"/>
      <c r="AE10" s="3">
        <v>105.59</v>
      </c>
      <c r="AF10" s="14">
        <f t="shared" si="16"/>
        <v>230.33333333333334</v>
      </c>
      <c r="AG10" s="14">
        <f t="shared" si="17"/>
        <v>6.2385922557363296</v>
      </c>
      <c r="AH10" s="14">
        <f t="shared" si="18"/>
        <v>2.7085060444586091</v>
      </c>
      <c r="AI10" s="38">
        <f t="shared" si="19"/>
        <v>237.42</v>
      </c>
      <c r="AJ10" s="14">
        <f t="shared" si="20"/>
        <v>-19.711879882317135</v>
      </c>
      <c r="AK10" s="3">
        <v>269.62</v>
      </c>
      <c r="AL10" s="3">
        <v>250.04</v>
      </c>
      <c r="AM10" s="3">
        <v>234.94</v>
      </c>
      <c r="AN10" s="3">
        <v>138.72999999999999</v>
      </c>
      <c r="AO10" s="14">
        <f t="shared" si="21"/>
        <v>251.5333333333333</v>
      </c>
      <c r="AP10" s="14">
        <f t="shared" si="22"/>
        <v>17.388160723128063</v>
      </c>
      <c r="AQ10" s="14">
        <f t="shared" si="23"/>
        <v>6.91286538157755</v>
      </c>
      <c r="AR10" s="38">
        <f t="shared" si="24"/>
        <v>269.62</v>
      </c>
      <c r="AS10" s="14">
        <f t="shared" si="25"/>
        <v>-9.3988373265230596</v>
      </c>
      <c r="AT10" s="3">
        <v>161.16</v>
      </c>
      <c r="AU10" s="3">
        <v>156.13</v>
      </c>
      <c r="AV10" s="3">
        <v>166.51</v>
      </c>
      <c r="AW10" s="3">
        <v>153.32</v>
      </c>
      <c r="AX10" s="14">
        <f t="shared" si="26"/>
        <v>161.26666666666665</v>
      </c>
      <c r="AY10" s="14">
        <f t="shared" si="27"/>
        <v>5.1908220286707296</v>
      </c>
      <c r="AZ10" s="14">
        <f t="shared" si="28"/>
        <v>3.2187817457652312</v>
      </c>
      <c r="BA10" s="38">
        <f t="shared" si="29"/>
        <v>166.51</v>
      </c>
      <c r="BB10" s="14">
        <f t="shared" si="30"/>
        <v>9.7988789976920447</v>
      </c>
      <c r="BC10" s="12">
        <v>335.77</v>
      </c>
      <c r="BD10" s="12">
        <v>322.32</v>
      </c>
      <c r="BE10" s="12">
        <v>308.47000000000003</v>
      </c>
      <c r="BF10" s="56">
        <v>299.23</v>
      </c>
      <c r="BG10" s="12">
        <v>106.06</v>
      </c>
      <c r="BH10" s="52">
        <f t="shared" si="31"/>
        <v>316.44749999999999</v>
      </c>
      <c r="BI10" s="52">
        <f t="shared" si="32"/>
        <v>15.999250763707636</v>
      </c>
      <c r="BJ10" s="52">
        <f t="shared" si="33"/>
        <v>5.0558941889911075</v>
      </c>
      <c r="BK10" s="50">
        <f t="shared" si="34"/>
        <v>335.77</v>
      </c>
      <c r="BL10" s="52">
        <f t="shared" si="35"/>
        <v>13.547056237530015</v>
      </c>
      <c r="BM10" s="52">
        <f t="shared" si="36"/>
        <v>41.424479824783084</v>
      </c>
      <c r="BN10" s="12">
        <v>272.52999999999997</v>
      </c>
      <c r="BO10" s="12">
        <v>249.99</v>
      </c>
      <c r="BP10" s="12">
        <v>256.08</v>
      </c>
      <c r="BQ10" s="12">
        <v>135.16999999999999</v>
      </c>
      <c r="BR10" s="52">
        <f t="shared" si="37"/>
        <v>259.5333333333333</v>
      </c>
      <c r="BS10" s="52">
        <f t="shared" si="38"/>
        <v>11.660061463531527</v>
      </c>
      <c r="BT10" s="52">
        <f t="shared" si="39"/>
        <v>4.4927028500635222</v>
      </c>
      <c r="BU10" s="50">
        <f t="shared" si="40"/>
        <v>272.52999999999997</v>
      </c>
      <c r="BV10" s="52">
        <f t="shared" si="41"/>
        <v>-8.4209818878322551</v>
      </c>
      <c r="BW10" s="52">
        <f t="shared" si="42"/>
        <v>1.0792967880720896</v>
      </c>
      <c r="BX10" s="12">
        <v>153.78</v>
      </c>
      <c r="BY10" s="12">
        <v>143.35</v>
      </c>
      <c r="BZ10" s="12">
        <v>141.07</v>
      </c>
      <c r="CA10" s="12">
        <v>147.61000000000001</v>
      </c>
      <c r="CB10" s="52">
        <f t="shared" si="43"/>
        <v>146.06666666666666</v>
      </c>
      <c r="CC10" s="52">
        <f t="shared" si="44"/>
        <v>6.7765207395339235</v>
      </c>
      <c r="CD10" s="52">
        <f t="shared" si="45"/>
        <v>4.6393341439072966</v>
      </c>
      <c r="CE10" s="50">
        <f t="shared" si="46"/>
        <v>153.78</v>
      </c>
      <c r="CF10" s="52">
        <f t="shared" si="47"/>
        <v>1.4045499505440129</v>
      </c>
      <c r="CG10" s="52">
        <f t="shared" si="48"/>
        <v>-7.6451864752867635</v>
      </c>
      <c r="CH10" s="41">
        <v>271.7</v>
      </c>
      <c r="CI10" s="41">
        <v>267.14</v>
      </c>
      <c r="CJ10" s="41">
        <v>275.45999999999998</v>
      </c>
      <c r="CK10" s="41"/>
      <c r="CL10" s="41">
        <v>98.7</v>
      </c>
      <c r="CM10" s="53">
        <f t="shared" si="49"/>
        <v>271.43333333333334</v>
      </c>
      <c r="CN10" s="53">
        <f t="shared" si="50"/>
        <v>4.1664053251374025</v>
      </c>
      <c r="CO10" s="53">
        <f t="shared" si="51"/>
        <v>1.5349645063750714</v>
      </c>
      <c r="CP10" s="50">
        <f t="shared" si="52"/>
        <v>275.45999999999998</v>
      </c>
      <c r="CQ10" s="53">
        <f t="shared" si="53"/>
        <v>-6.8479253322511919</v>
      </c>
      <c r="CR10" s="53">
        <f t="shared" si="54"/>
        <v>16.022239070002524</v>
      </c>
      <c r="CS10" s="53">
        <f t="shared" si="55"/>
        <v>-17.961699973195937</v>
      </c>
      <c r="CT10" s="41">
        <v>216.16</v>
      </c>
      <c r="CU10" s="41">
        <v>208.6</v>
      </c>
      <c r="CV10" s="41">
        <v>232.01</v>
      </c>
      <c r="CW10" s="41"/>
      <c r="CX10" s="41">
        <v>135.58000000000001</v>
      </c>
      <c r="CY10" s="53">
        <f t="shared" si="56"/>
        <v>218.92333333333332</v>
      </c>
      <c r="CZ10" s="53">
        <f t="shared" si="57"/>
        <v>11.947134942459355</v>
      </c>
      <c r="DA10" s="53">
        <f t="shared" si="58"/>
        <v>5.4572232025485432</v>
      </c>
      <c r="DB10" s="50">
        <f t="shared" si="59"/>
        <v>232.01</v>
      </c>
      <c r="DC10" s="53">
        <f t="shared" si="60"/>
        <v>-22.037030814207466</v>
      </c>
      <c r="DD10" s="53">
        <f t="shared" si="61"/>
        <v>-13.949261924189605</v>
      </c>
      <c r="DE10" s="53">
        <f t="shared" si="62"/>
        <v>-14.868087916926573</v>
      </c>
      <c r="DF10" s="41">
        <v>112.29</v>
      </c>
      <c r="DG10" s="41">
        <v>94.41</v>
      </c>
      <c r="DH10" s="41">
        <v>135.43</v>
      </c>
      <c r="DI10" s="41">
        <v>150.21</v>
      </c>
      <c r="DJ10" s="53">
        <f t="shared" si="63"/>
        <v>114.04333333333334</v>
      </c>
      <c r="DK10" s="53">
        <f t="shared" si="64"/>
        <v>20.566130733157717</v>
      </c>
      <c r="DL10" s="53">
        <f t="shared" si="65"/>
        <v>18.033610674151095</v>
      </c>
      <c r="DM10" s="50">
        <f t="shared" si="66"/>
        <v>135.43</v>
      </c>
      <c r="DN10" s="53">
        <f t="shared" si="67"/>
        <v>-10.695680844048795</v>
      </c>
      <c r="DO10" s="53">
        <f t="shared" si="68"/>
        <v>-18.665545612876095</v>
      </c>
      <c r="DP10" s="53">
        <f t="shared" si="69"/>
        <v>-11.932631031343474</v>
      </c>
    </row>
    <row r="11" spans="1:120" s="25" customFormat="1" ht="14" x14ac:dyDescent="0.15">
      <c r="A11" s="24" t="s">
        <v>9</v>
      </c>
      <c r="B11" s="9">
        <v>65.319999999999993</v>
      </c>
      <c r="C11" s="9">
        <v>86.63</v>
      </c>
      <c r="D11" s="9">
        <v>110</v>
      </c>
      <c r="E11" s="9">
        <v>111.49</v>
      </c>
      <c r="F11" s="9">
        <v>49.34</v>
      </c>
      <c r="G11" s="13">
        <f t="shared" si="4"/>
        <v>87.316666666666663</v>
      </c>
      <c r="H11" s="13">
        <f t="shared" si="5"/>
        <v>22.347913399987352</v>
      </c>
      <c r="I11" s="13">
        <f t="shared" si="6"/>
        <v>25.594098186662361</v>
      </c>
      <c r="J11" s="38">
        <f t="shared" si="7"/>
        <v>110</v>
      </c>
      <c r="K11" s="9">
        <v>132.744</v>
      </c>
      <c r="L11" s="9">
        <v>125.85</v>
      </c>
      <c r="M11" s="9">
        <v>150.80000000000001</v>
      </c>
      <c r="N11" s="9">
        <v>63.48</v>
      </c>
      <c r="O11" s="13">
        <f t="shared" si="8"/>
        <v>136.46466666666666</v>
      </c>
      <c r="P11" s="13">
        <f t="shared" si="9"/>
        <v>12.884414823085041</v>
      </c>
      <c r="Q11" s="13">
        <f t="shared" si="10"/>
        <v>9.4415757117239441</v>
      </c>
      <c r="R11" s="38">
        <f t="shared" si="11"/>
        <v>150.80000000000001</v>
      </c>
      <c r="S11" s="9">
        <v>75.66</v>
      </c>
      <c r="T11" s="9">
        <v>91.55</v>
      </c>
      <c r="U11" s="9">
        <v>95.64</v>
      </c>
      <c r="V11" s="9">
        <v>76.86</v>
      </c>
      <c r="W11" s="13">
        <f t="shared" si="12"/>
        <v>87.61666666666666</v>
      </c>
      <c r="X11" s="13">
        <f t="shared" si="13"/>
        <v>10.554782486310808</v>
      </c>
      <c r="Y11" s="13">
        <f t="shared" si="14"/>
        <v>12.046546493792059</v>
      </c>
      <c r="Z11" s="38">
        <f t="shared" si="15"/>
        <v>95.64</v>
      </c>
      <c r="AA11" s="3">
        <v>66.150000000000006</v>
      </c>
      <c r="AB11" s="3">
        <v>81.59</v>
      </c>
      <c r="AC11" s="3">
        <v>93.79</v>
      </c>
      <c r="AD11" s="3">
        <v>88.17</v>
      </c>
      <c r="AE11" s="3">
        <v>39.130000000000003</v>
      </c>
      <c r="AF11" s="14">
        <f t="shared" si="16"/>
        <v>82.425000000000011</v>
      </c>
      <c r="AG11" s="14">
        <f t="shared" si="17"/>
        <v>11.940702101077022</v>
      </c>
      <c r="AH11" s="14">
        <f t="shared" si="18"/>
        <v>14.486748075313342</v>
      </c>
      <c r="AI11" s="38">
        <f t="shared" si="19"/>
        <v>93.79</v>
      </c>
      <c r="AJ11" s="14">
        <f t="shared" si="20"/>
        <v>-14.736363636363631</v>
      </c>
      <c r="AK11" s="3">
        <v>104.5</v>
      </c>
      <c r="AL11" s="3">
        <v>129.5</v>
      </c>
      <c r="AM11" s="3">
        <v>114.57</v>
      </c>
      <c r="AN11" s="3">
        <v>54.03</v>
      </c>
      <c r="AO11" s="14">
        <f t="shared" si="21"/>
        <v>116.19</v>
      </c>
      <c r="AP11" s="14">
        <f t="shared" si="22"/>
        <v>12.578485600421063</v>
      </c>
      <c r="AQ11" s="14">
        <f t="shared" si="23"/>
        <v>10.825790171633585</v>
      </c>
      <c r="AR11" s="38">
        <f t="shared" si="24"/>
        <v>129.5</v>
      </c>
      <c r="AS11" s="14">
        <f t="shared" si="25"/>
        <v>-14.124668435013268</v>
      </c>
      <c r="AT11" s="3">
        <v>66.819999999999993</v>
      </c>
      <c r="AU11" s="3">
        <v>78.17</v>
      </c>
      <c r="AV11" s="3">
        <v>67.67</v>
      </c>
      <c r="AW11" s="3">
        <v>59.14</v>
      </c>
      <c r="AX11" s="14">
        <f t="shared" si="26"/>
        <v>70.88666666666667</v>
      </c>
      <c r="AY11" s="14">
        <f t="shared" si="27"/>
        <v>6.3218536311222335</v>
      </c>
      <c r="AZ11" s="14">
        <f t="shared" si="28"/>
        <v>8.9182549108279421</v>
      </c>
      <c r="BA11" s="38">
        <f t="shared" si="29"/>
        <v>78.17</v>
      </c>
      <c r="BB11" s="15">
        <f t="shared" si="30"/>
        <v>-18.266415725637806</v>
      </c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</row>
    <row r="12" spans="1:120" s="25" customFormat="1" ht="14" x14ac:dyDescent="0.15">
      <c r="A12" s="24" t="s">
        <v>10</v>
      </c>
      <c r="B12" s="9">
        <v>308.67</v>
      </c>
      <c r="C12" s="9">
        <v>307.01</v>
      </c>
      <c r="D12" s="9">
        <v>291.27999999999997</v>
      </c>
      <c r="E12" s="9"/>
      <c r="F12" s="9">
        <v>112.64</v>
      </c>
      <c r="G12" s="13">
        <f t="shared" si="4"/>
        <v>302.32</v>
      </c>
      <c r="H12" s="13">
        <f t="shared" si="5"/>
        <v>9.596879701236249</v>
      </c>
      <c r="I12" s="13">
        <f t="shared" si="6"/>
        <v>3.1744111210757637</v>
      </c>
      <c r="J12" s="38">
        <f t="shared" si="7"/>
        <v>308.67</v>
      </c>
      <c r="K12" s="9">
        <v>321.95999999999998</v>
      </c>
      <c r="L12" s="9">
        <v>299.94</v>
      </c>
      <c r="M12" s="9">
        <v>293.66000000000003</v>
      </c>
      <c r="N12" s="9">
        <v>160.21</v>
      </c>
      <c r="O12" s="13">
        <f t="shared" si="8"/>
        <v>305.18666666666667</v>
      </c>
      <c r="P12" s="13">
        <f t="shared" si="9"/>
        <v>14.861632929571794</v>
      </c>
      <c r="Q12" s="13">
        <f t="shared" si="10"/>
        <v>4.869686179902506</v>
      </c>
      <c r="R12" s="38">
        <f t="shared" si="11"/>
        <v>321.95999999999998</v>
      </c>
      <c r="S12" s="9">
        <v>180.85</v>
      </c>
      <c r="T12" s="9">
        <v>177.92</v>
      </c>
      <c r="U12" s="9">
        <v>186.02</v>
      </c>
      <c r="V12" s="9">
        <v>165.49</v>
      </c>
      <c r="W12" s="13">
        <f t="shared" si="12"/>
        <v>181.59666666666666</v>
      </c>
      <c r="X12" s="13">
        <f t="shared" si="13"/>
        <v>4.1012965429646062</v>
      </c>
      <c r="Y12" s="13">
        <f t="shared" si="14"/>
        <v>2.2584646614096844</v>
      </c>
      <c r="Z12" s="38">
        <f t="shared" si="15"/>
        <v>186.02</v>
      </c>
      <c r="AA12" s="29"/>
      <c r="AB12" s="3">
        <v>243.44</v>
      </c>
      <c r="AC12" s="3">
        <v>271.17</v>
      </c>
      <c r="AD12" s="3"/>
      <c r="AE12" s="3">
        <v>86.59</v>
      </c>
      <c r="AF12" s="14">
        <f t="shared" si="16"/>
        <v>257.30500000000001</v>
      </c>
      <c r="AG12" s="14">
        <f t="shared" si="17"/>
        <v>19.608071042302974</v>
      </c>
      <c r="AH12" s="14">
        <f t="shared" si="18"/>
        <v>7.6205557771139203</v>
      </c>
      <c r="AI12" s="38">
        <f t="shared" si="19"/>
        <v>271.17</v>
      </c>
      <c r="AJ12" s="14">
        <f t="shared" si="20"/>
        <v>-12.14889688016328</v>
      </c>
      <c r="AK12" s="3">
        <v>294.44</v>
      </c>
      <c r="AL12" s="3">
        <v>269.77999999999997</v>
      </c>
      <c r="AM12" s="3">
        <v>292.38</v>
      </c>
      <c r="AN12" s="3">
        <v>137.86000000000001</v>
      </c>
      <c r="AO12" s="14">
        <f t="shared" si="21"/>
        <v>285.53333333333336</v>
      </c>
      <c r="AP12" s="14">
        <f t="shared" si="22"/>
        <v>13.681612965339054</v>
      </c>
      <c r="AQ12" s="14">
        <f t="shared" si="23"/>
        <v>4.7915992173730046</v>
      </c>
      <c r="AR12" s="38">
        <f t="shared" si="24"/>
        <v>294.44</v>
      </c>
      <c r="AS12" s="14">
        <f t="shared" si="25"/>
        <v>-8.5476456702695938</v>
      </c>
      <c r="AT12" s="3">
        <v>204.46</v>
      </c>
      <c r="AU12" s="3">
        <v>196.25</v>
      </c>
      <c r="AV12" s="3">
        <v>186.78</v>
      </c>
      <c r="AW12" s="3">
        <v>168.83</v>
      </c>
      <c r="AX12" s="14">
        <f t="shared" si="26"/>
        <v>195.83</v>
      </c>
      <c r="AY12" s="14">
        <f t="shared" si="27"/>
        <v>8.8474798671712183</v>
      </c>
      <c r="AZ12" s="14">
        <f t="shared" si="28"/>
        <v>4.5179389609208078</v>
      </c>
      <c r="BA12" s="38">
        <f t="shared" si="29"/>
        <v>204.46</v>
      </c>
      <c r="BB12" s="14">
        <f t="shared" si="30"/>
        <v>9.9129125900440798</v>
      </c>
      <c r="BC12" s="16">
        <v>344.79</v>
      </c>
      <c r="BD12" s="16">
        <v>326.48</v>
      </c>
      <c r="BE12" s="16">
        <v>292.92</v>
      </c>
      <c r="BF12" s="16"/>
      <c r="BG12" s="16">
        <v>95.27</v>
      </c>
      <c r="BH12" s="16">
        <f>AVERAGE(BC12:BF12)</f>
        <v>321.3966666666667</v>
      </c>
      <c r="BI12" s="16">
        <f>STDEV(BC12:BF12)</f>
        <v>26.305977140819792</v>
      </c>
      <c r="BJ12" s="16">
        <f>(BI12/BH12)*100</f>
        <v>8.1848942036797077</v>
      </c>
      <c r="BK12" s="38">
        <f>MAX(BC12:BF12)</f>
        <v>344.79</v>
      </c>
      <c r="BL12" s="16">
        <f>(BK12-J12)/J12*100</f>
        <v>11.701817474973273</v>
      </c>
      <c r="BM12" s="16">
        <f>(BK12-AI12)/AI12*100</f>
        <v>27.149020909392629</v>
      </c>
      <c r="BN12" s="16">
        <v>339.53</v>
      </c>
      <c r="BO12" s="16">
        <v>313.32</v>
      </c>
      <c r="BP12" s="16">
        <v>302.99</v>
      </c>
      <c r="BQ12" s="16">
        <v>139.56</v>
      </c>
      <c r="BR12" s="16">
        <f>AVERAGE(BN12:BP12)</f>
        <v>318.61333333333329</v>
      </c>
      <c r="BS12" s="16">
        <f>STDEV(BN12:BP12)</f>
        <v>18.83633279949504</v>
      </c>
      <c r="BT12" s="16">
        <f>(BS12/BR12)*100</f>
        <v>5.9119725475482428</v>
      </c>
      <c r="BU12" s="38">
        <f>MAX(BN12:BP12)</f>
        <v>339.53</v>
      </c>
      <c r="BV12" s="16">
        <f>(BU12-R12)/R12*100</f>
        <v>5.4571996521306971</v>
      </c>
      <c r="BW12" s="16">
        <f>(BU12-AR12)/AR12*100</f>
        <v>15.31381605760086</v>
      </c>
      <c r="BX12" s="16">
        <v>192.31</v>
      </c>
      <c r="BY12" s="16">
        <v>202</v>
      </c>
      <c r="BZ12" s="16">
        <v>200.14</v>
      </c>
      <c r="CA12" s="16">
        <v>148.4</v>
      </c>
      <c r="CB12" s="16">
        <f>AVERAGE(BX12:BZ12)</f>
        <v>198.15</v>
      </c>
      <c r="CC12" s="16">
        <f>STDEV(BX12:BZ12)</f>
        <v>5.1423827162123938</v>
      </c>
      <c r="CD12" s="16">
        <f>(CC12/CB12)*100</f>
        <v>2.5951969297059772</v>
      </c>
      <c r="CE12" s="38">
        <f>MAX(BX12:BZ12)</f>
        <v>202</v>
      </c>
      <c r="CF12" s="16">
        <f>(CE12-Z12)/Z12*100</f>
        <v>8.5904741425653111</v>
      </c>
      <c r="CG12" s="16">
        <f>(CE12-BA12)/BA12*100</f>
        <v>-1.2031693240731722</v>
      </c>
      <c r="CH12" s="17">
        <v>298.85000000000002</v>
      </c>
      <c r="CI12" s="17">
        <v>272.69</v>
      </c>
      <c r="CJ12" s="45"/>
      <c r="CK12" s="45"/>
      <c r="CL12" s="17">
        <v>92.95</v>
      </c>
      <c r="CM12" s="17">
        <f>AVERAGE(CH12:CK12)</f>
        <v>285.77</v>
      </c>
      <c r="CN12" s="17">
        <f>STDEV(CH12:CK12)</f>
        <v>18.497913395840101</v>
      </c>
      <c r="CO12" s="17">
        <f>(CN12/CM12)*100</f>
        <v>6.4730074520908776</v>
      </c>
      <c r="CP12" s="38">
        <f>MAX(CH12:CK12)</f>
        <v>298.85000000000002</v>
      </c>
      <c r="CQ12" s="17">
        <f>(CP12-J12)/J12*100</f>
        <v>-3.181391129685422</v>
      </c>
      <c r="CR12" s="17">
        <f>(CP12-AI12)/AI12*100</f>
        <v>10.207618836891989</v>
      </c>
      <c r="CS12" s="17">
        <f>(CP12-BK12)/BK12*100</f>
        <v>-13.324052321703064</v>
      </c>
      <c r="CT12" s="17">
        <v>287.89999999999998</v>
      </c>
      <c r="CU12" s="17">
        <v>282.89</v>
      </c>
      <c r="CV12" s="17">
        <v>261.23</v>
      </c>
      <c r="CW12" s="17"/>
      <c r="CX12" s="17">
        <v>144.82</v>
      </c>
      <c r="CY12" s="17">
        <f>AVERAGE(CT12:CW12)</f>
        <v>277.33999999999997</v>
      </c>
      <c r="CZ12" s="17">
        <f>STDEV(CT12:CW12)</f>
        <v>14.174769839401252</v>
      </c>
      <c r="DA12" s="17">
        <f>(CZ12/CY12)*100</f>
        <v>5.1109720341102092</v>
      </c>
      <c r="DB12" s="38">
        <f>MAX(CT12:CW12)</f>
        <v>287.89999999999998</v>
      </c>
      <c r="DC12" s="17">
        <f>(DB12-R12)/R12*100</f>
        <v>-10.578953907317681</v>
      </c>
      <c r="DD12" s="17">
        <f>(DB12-AR12)/AR12*100</f>
        <v>-2.2211656024996675</v>
      </c>
      <c r="DE12" s="17">
        <f>(DB12-BU12)/BU12*100</f>
        <v>-15.206314611374546</v>
      </c>
      <c r="DF12" s="17">
        <v>194.88</v>
      </c>
      <c r="DG12" s="17">
        <v>189.6</v>
      </c>
      <c r="DH12" s="17">
        <v>183.61</v>
      </c>
      <c r="DI12" s="17">
        <v>155.18</v>
      </c>
      <c r="DJ12" s="17">
        <f>AVERAGE(DF12:DH12)</f>
        <v>189.36333333333334</v>
      </c>
      <c r="DK12" s="17">
        <f>STDEV(DF12:DH12)</f>
        <v>5.6387262154970097</v>
      </c>
      <c r="DL12" s="17">
        <f t="shared" ref="DL12:DL14" si="70">(DK12/DJ12)*100</f>
        <v>2.9777286427310865</v>
      </c>
      <c r="DM12" s="38">
        <f>MAX(DF12:DH12)</f>
        <v>194.88</v>
      </c>
      <c r="DN12" s="17">
        <f>(DM12-Z12)/Z12*100</f>
        <v>4.7629287173422128</v>
      </c>
      <c r="DO12" s="17">
        <f>(DM12-BA12)/BA12*100</f>
        <v>-4.6855130587890113</v>
      </c>
      <c r="DP12" s="17">
        <f>(DM12-CE12)/CE12*100</f>
        <v>-3.524752475247527</v>
      </c>
    </row>
    <row r="13" spans="1:120" s="25" customFormat="1" ht="14" x14ac:dyDescent="0.15">
      <c r="A13" s="24" t="s">
        <v>11</v>
      </c>
      <c r="B13" s="9">
        <v>217.84</v>
      </c>
      <c r="C13" s="9">
        <v>242.01</v>
      </c>
      <c r="D13" s="9">
        <v>225.83</v>
      </c>
      <c r="E13" s="9"/>
      <c r="F13" s="9">
        <v>101.16</v>
      </c>
      <c r="G13" s="13">
        <f t="shared" si="4"/>
        <v>228.56000000000003</v>
      </c>
      <c r="H13" s="13">
        <f t="shared" si="5"/>
        <v>12.3140935516992</v>
      </c>
      <c r="I13" s="13">
        <f t="shared" si="6"/>
        <v>5.3876853131340559</v>
      </c>
      <c r="J13" s="38">
        <f t="shared" si="7"/>
        <v>242.01</v>
      </c>
      <c r="K13" s="9">
        <v>219.34</v>
      </c>
      <c r="L13" s="9">
        <v>234.74</v>
      </c>
      <c r="M13" s="9">
        <v>230.24</v>
      </c>
      <c r="N13" s="9">
        <v>154.21</v>
      </c>
      <c r="O13" s="13">
        <f t="shared" si="8"/>
        <v>228.10666666666668</v>
      </c>
      <c r="P13" s="13">
        <f t="shared" si="9"/>
        <v>7.918543637142716</v>
      </c>
      <c r="Q13" s="13">
        <f t="shared" si="10"/>
        <v>3.4714213980927262</v>
      </c>
      <c r="R13" s="38">
        <f t="shared" si="11"/>
        <v>234.74</v>
      </c>
      <c r="S13" s="9">
        <v>145.22999999999999</v>
      </c>
      <c r="T13" s="9">
        <v>155.32</v>
      </c>
      <c r="U13" s="9">
        <v>166.44</v>
      </c>
      <c r="V13" s="9">
        <v>160.91</v>
      </c>
      <c r="W13" s="13">
        <f t="shared" si="12"/>
        <v>155.66333333333333</v>
      </c>
      <c r="X13" s="13">
        <f t="shared" si="13"/>
        <v>10.609167419422384</v>
      </c>
      <c r="Y13" s="13">
        <f t="shared" si="14"/>
        <v>6.8154569173359505</v>
      </c>
      <c r="Z13" s="38">
        <f t="shared" si="15"/>
        <v>166.44</v>
      </c>
      <c r="AA13" s="3">
        <v>171.19</v>
      </c>
      <c r="AB13" s="3">
        <v>200.9</v>
      </c>
      <c r="AC13" s="3">
        <v>208.53</v>
      </c>
      <c r="AD13" s="3"/>
      <c r="AE13" s="3">
        <v>107.4</v>
      </c>
      <c r="AF13" s="14">
        <f t="shared" si="16"/>
        <v>193.54</v>
      </c>
      <c r="AG13" s="14">
        <f t="shared" si="17"/>
        <v>19.728053629286396</v>
      </c>
      <c r="AH13" s="14">
        <f t="shared" si="18"/>
        <v>10.193269416806034</v>
      </c>
      <c r="AI13" s="38">
        <f t="shared" si="19"/>
        <v>208.53</v>
      </c>
      <c r="AJ13" s="14">
        <f t="shared" si="20"/>
        <v>-13.834139085161768</v>
      </c>
      <c r="AK13" s="3">
        <v>215.63</v>
      </c>
      <c r="AL13" s="3">
        <v>229.39</v>
      </c>
      <c r="AM13" s="3">
        <v>247.53</v>
      </c>
      <c r="AN13" s="3">
        <v>154.68</v>
      </c>
      <c r="AO13" s="14">
        <f t="shared" si="21"/>
        <v>230.85</v>
      </c>
      <c r="AP13" s="14">
        <f t="shared" si="22"/>
        <v>16.000037499956058</v>
      </c>
      <c r="AQ13" s="14">
        <f t="shared" si="23"/>
        <v>6.9309237599982918</v>
      </c>
      <c r="AR13" s="38">
        <f t="shared" si="24"/>
        <v>247.53</v>
      </c>
      <c r="AS13" s="14">
        <f t="shared" si="25"/>
        <v>5.4485814092187068</v>
      </c>
      <c r="AT13" s="3">
        <v>162.28</v>
      </c>
      <c r="AU13" s="3">
        <v>182.06</v>
      </c>
      <c r="AV13" s="3">
        <v>189.25</v>
      </c>
      <c r="AW13" s="3">
        <v>176.7</v>
      </c>
      <c r="AX13" s="14">
        <f t="shared" si="26"/>
        <v>177.86333333333334</v>
      </c>
      <c r="AY13" s="14">
        <f t="shared" si="27"/>
        <v>13.966181773603456</v>
      </c>
      <c r="AZ13" s="14">
        <f t="shared" si="28"/>
        <v>7.8521983771829245</v>
      </c>
      <c r="BA13" s="38">
        <f t="shared" si="29"/>
        <v>189.25</v>
      </c>
      <c r="BB13" s="14">
        <f t="shared" si="30"/>
        <v>13.704638308099016</v>
      </c>
      <c r="BC13" s="4">
        <v>232.19</v>
      </c>
      <c r="BD13" s="4">
        <v>232.19</v>
      </c>
      <c r="BE13" s="4">
        <v>216.52</v>
      </c>
      <c r="BF13" s="4"/>
      <c r="BG13" s="4">
        <v>107.87</v>
      </c>
      <c r="BH13" s="16">
        <f t="shared" ref="BH13:BH14" si="71">AVERAGE(BC13:BF13)</f>
        <v>226.96666666666667</v>
      </c>
      <c r="BI13" s="16">
        <f t="shared" ref="BI13:BI14" si="72">STDEV(BC13:BF13)</f>
        <v>9.0470787182014281</v>
      </c>
      <c r="BJ13" s="16">
        <f t="shared" ref="BJ13:BJ14" si="73">(BI13/BH13)*100</f>
        <v>3.9860825605234664</v>
      </c>
      <c r="BK13" s="38">
        <f t="shared" ref="BK13:BK14" si="74">MAX(BC13:BF13)</f>
        <v>232.19</v>
      </c>
      <c r="BL13" s="16">
        <f t="shared" ref="BL13:BL14" si="75">(BK13-J13)/J13*100</f>
        <v>-4.0576835667947577</v>
      </c>
      <c r="BM13" s="16">
        <f t="shared" ref="BM13:BM14" si="76">(BK13-AI13)/AI13*100</f>
        <v>11.346089291708624</v>
      </c>
      <c r="BN13" s="4">
        <v>244.76</v>
      </c>
      <c r="BO13" s="4">
        <v>235.61</v>
      </c>
      <c r="BP13" s="4">
        <v>224.65</v>
      </c>
      <c r="BQ13" s="4">
        <v>153.1</v>
      </c>
      <c r="BR13" s="16">
        <f t="shared" ref="BR13:BR14" si="77">AVERAGE(BN13:BP13)</f>
        <v>235.00666666666666</v>
      </c>
      <c r="BS13" s="16">
        <f t="shared" ref="BS13:BS14" si="78">STDEV(BN13:BP13)</f>
        <v>10.068566597750307</v>
      </c>
      <c r="BT13" s="16">
        <f t="shared" ref="BT13:BT14" si="79">(BS13/BR13)*100</f>
        <v>4.2843748820247534</v>
      </c>
      <c r="BU13" s="38">
        <f t="shared" ref="BU13:BU14" si="80">MAX(BN13:BP13)</f>
        <v>244.76</v>
      </c>
      <c r="BV13" s="16">
        <f t="shared" ref="BV13:BV14" si="81">(BU13-R13)/R13*100</f>
        <v>4.268552440998544</v>
      </c>
      <c r="BW13" s="16">
        <f t="shared" ref="BW13:BW14" si="82">(BU13-AR13)/AR13*100</f>
        <v>-1.1190562760069527</v>
      </c>
      <c r="BX13" s="4">
        <v>187.59</v>
      </c>
      <c r="BY13" s="4">
        <v>189.27</v>
      </c>
      <c r="BZ13" s="4">
        <v>197.57</v>
      </c>
      <c r="CA13" s="4">
        <v>160.86000000000001</v>
      </c>
      <c r="CB13" s="16">
        <f t="shared" ref="CB13:CB14" si="83">AVERAGE(BX13:BZ13)</f>
        <v>191.47666666666669</v>
      </c>
      <c r="CC13" s="16">
        <f t="shared" ref="CC13:CC14" si="84">STDEV(BX13:BZ13)</f>
        <v>5.3434196291638241</v>
      </c>
      <c r="CD13" s="16">
        <f t="shared" ref="CD13:CD14" si="85">(CC13/CB13)*100</f>
        <v>2.7906374819371327</v>
      </c>
      <c r="CE13" s="38">
        <f t="shared" ref="CE13:CE14" si="86">MAX(BX13:BZ13)</f>
        <v>197.57</v>
      </c>
      <c r="CF13" s="16">
        <f t="shared" ref="CF13:CF14" si="87">(CE13-Z13)/Z13*100</f>
        <v>18.703436673876471</v>
      </c>
      <c r="CG13" s="16">
        <f t="shared" ref="CG13:CG14" si="88">(CE13-BA13)/BA13*100</f>
        <v>4.3963011889035633</v>
      </c>
      <c r="CH13" s="5">
        <v>175.93</v>
      </c>
      <c r="CI13" s="5">
        <v>193.83</v>
      </c>
      <c r="CJ13" s="5">
        <v>191.86</v>
      </c>
      <c r="CK13" s="5"/>
      <c r="CL13" s="5">
        <v>106.66</v>
      </c>
      <c r="CM13" s="17">
        <f t="shared" ref="CM13:CM14" si="89">AVERAGE(CH13:CK13)</f>
        <v>187.20666666666668</v>
      </c>
      <c r="CN13" s="17">
        <f t="shared" ref="CN13:CN14" si="90">STDEV(CH13:CK13)</f>
        <v>9.8154283316283966</v>
      </c>
      <c r="CO13" s="17">
        <f t="shared" ref="CO13:CO14" si="91">(CN13/CM13)*100</f>
        <v>5.2430976451844993</v>
      </c>
      <c r="CP13" s="38">
        <f t="shared" ref="CP13:CP14" si="92">MAX(CH13:CK13)</f>
        <v>193.83</v>
      </c>
      <c r="CQ13" s="17">
        <f t="shared" ref="CQ13:CQ14" si="93">(CP13-J13)/J13*100</f>
        <v>-19.908268253377951</v>
      </c>
      <c r="CR13" s="17">
        <f t="shared" ref="CR13:CR14" si="94">(CP13-AI13)/AI13*100</f>
        <v>-7.0493454179254735</v>
      </c>
      <c r="CS13" s="17">
        <f t="shared" ref="CS13:CS14" si="95">(CP13-BK13)/BK13*100</f>
        <v>-16.520952668073555</v>
      </c>
      <c r="CT13" s="5">
        <v>248.03</v>
      </c>
      <c r="CU13" s="29"/>
      <c r="CV13" s="5">
        <v>238.7</v>
      </c>
      <c r="CW13" s="5"/>
      <c r="CX13" s="5">
        <v>156.47</v>
      </c>
      <c r="CY13" s="17">
        <f t="shared" ref="CY13:CY14" si="96">AVERAGE(CT13:CW13)</f>
        <v>243.36500000000001</v>
      </c>
      <c r="CZ13" s="17">
        <f t="shared" ref="CZ13:CZ14" si="97">STDEV(CT13:CW13)</f>
        <v>6.5973062684704971</v>
      </c>
      <c r="DA13" s="17">
        <f t="shared" ref="DA13:DA14" si="98">(CZ13/CY13)*100</f>
        <v>2.7108689698479638</v>
      </c>
      <c r="DB13" s="38">
        <f t="shared" ref="DB13:DB14" si="99">MAX(CT13:CW13)</f>
        <v>248.03</v>
      </c>
      <c r="DC13" s="17">
        <f t="shared" ref="DC13:DC14" si="100">(DB13-R13)/R13*100</f>
        <v>5.6615830280310098</v>
      </c>
      <c r="DD13" s="17">
        <f t="shared" ref="DD13:DD14" si="101">(DB13-AR13)/AR13*100</f>
        <v>0.20199571769078498</v>
      </c>
      <c r="DE13" s="17">
        <f t="shared" ref="DE13:DE14" si="102">(DB13-BU13)/BU13*100</f>
        <v>1.3360026148063451</v>
      </c>
      <c r="DF13" s="5">
        <v>193.81</v>
      </c>
      <c r="DG13" s="5">
        <v>214.22</v>
      </c>
      <c r="DH13" s="5">
        <v>207.82</v>
      </c>
      <c r="DI13" s="5">
        <v>180.75</v>
      </c>
      <c r="DJ13" s="17">
        <f t="shared" ref="DJ13:DJ14" si="103">AVERAGE(DF13:DH13)</f>
        <v>205.2833333333333</v>
      </c>
      <c r="DK13" s="17">
        <f t="shared" ref="DK13:DK14" si="104">STDEV(DF13:DH13)</f>
        <v>10.4387754709704</v>
      </c>
      <c r="DL13" s="17">
        <f t="shared" si="70"/>
        <v>5.0850574673883582</v>
      </c>
      <c r="DM13" s="38">
        <f t="shared" ref="DM13:DM14" si="105">MAX(DF13:DH13)</f>
        <v>214.22</v>
      </c>
      <c r="DN13" s="17">
        <f t="shared" ref="DN13:DN14" si="106">(DM13-Z13)/Z13*100</f>
        <v>28.7070415765441</v>
      </c>
      <c r="DO13" s="17">
        <f t="shared" ref="DO13:DO14" si="107">(DM13-BA13)/BA13*100</f>
        <v>13.194187582562748</v>
      </c>
      <c r="DP13" s="17">
        <f t="shared" ref="DP13:DP14" si="108">(DM13-CE13)/CE13*100</f>
        <v>8.4273928227969854</v>
      </c>
    </row>
    <row r="14" spans="1:120" s="25" customFormat="1" ht="14" x14ac:dyDescent="0.15">
      <c r="A14" s="24" t="s">
        <v>12</v>
      </c>
      <c r="B14" s="10">
        <v>204.08</v>
      </c>
      <c r="C14" s="10">
        <v>211.71</v>
      </c>
      <c r="D14" s="10">
        <v>211.69</v>
      </c>
      <c r="E14" s="10"/>
      <c r="F14" s="10">
        <v>81.98</v>
      </c>
      <c r="G14" s="42">
        <f t="shared" si="4"/>
        <v>209.16</v>
      </c>
      <c r="H14" s="42">
        <f t="shared" si="5"/>
        <v>4.3994204163730419</v>
      </c>
      <c r="I14" s="42">
        <f t="shared" si="6"/>
        <v>2.1033756054566086</v>
      </c>
      <c r="J14" s="50">
        <f t="shared" si="7"/>
        <v>211.71</v>
      </c>
      <c r="K14" s="10">
        <v>227.42</v>
      </c>
      <c r="L14" s="10">
        <v>229.59</v>
      </c>
      <c r="M14" s="10">
        <v>241.5</v>
      </c>
      <c r="N14" s="10">
        <v>120.94</v>
      </c>
      <c r="O14" s="42">
        <f t="shared" si="8"/>
        <v>232.83666666666667</v>
      </c>
      <c r="P14" s="42">
        <f t="shared" si="9"/>
        <v>7.5807145661430484</v>
      </c>
      <c r="Q14" s="42">
        <f t="shared" si="10"/>
        <v>3.2558078908575601</v>
      </c>
      <c r="R14" s="50">
        <f t="shared" si="11"/>
        <v>241.5</v>
      </c>
      <c r="S14" s="10">
        <v>118.38</v>
      </c>
      <c r="T14" s="10">
        <v>122.67</v>
      </c>
      <c r="U14" s="10">
        <v>120.71</v>
      </c>
      <c r="V14" s="10">
        <v>141.4</v>
      </c>
      <c r="W14" s="42">
        <f t="shared" si="12"/>
        <v>120.58666666666666</v>
      </c>
      <c r="X14" s="42">
        <f t="shared" si="13"/>
        <v>2.1476576387621344</v>
      </c>
      <c r="Y14" s="42">
        <f t="shared" si="14"/>
        <v>1.7810075509416199</v>
      </c>
      <c r="Z14" s="50">
        <f t="shared" si="15"/>
        <v>122.67</v>
      </c>
      <c r="AA14" s="11">
        <v>201.4</v>
      </c>
      <c r="AB14" s="11">
        <v>202.11</v>
      </c>
      <c r="AC14" s="11">
        <v>207.04</v>
      </c>
      <c r="AD14" s="11"/>
      <c r="AE14" s="11">
        <v>89.7</v>
      </c>
      <c r="AF14" s="51">
        <f t="shared" si="16"/>
        <v>203.51666666666665</v>
      </c>
      <c r="AG14" s="51">
        <f t="shared" si="17"/>
        <v>3.0718778187508167</v>
      </c>
      <c r="AH14" s="51">
        <f t="shared" si="18"/>
        <v>1.509398649783384</v>
      </c>
      <c r="AI14" s="50">
        <f t="shared" si="19"/>
        <v>207.04</v>
      </c>
      <c r="AJ14" s="51">
        <f t="shared" si="20"/>
        <v>-2.2058476217467362</v>
      </c>
      <c r="AK14" s="11">
        <v>189.92</v>
      </c>
      <c r="AL14" s="11">
        <v>196.56</v>
      </c>
      <c r="AM14" s="11">
        <v>202.2</v>
      </c>
      <c r="AN14" s="11">
        <v>113.47</v>
      </c>
      <c r="AO14" s="51">
        <f t="shared" si="21"/>
        <v>196.22666666666669</v>
      </c>
      <c r="AP14" s="51">
        <f t="shared" si="22"/>
        <v>6.1467823561057822</v>
      </c>
      <c r="AQ14" s="51">
        <f t="shared" si="23"/>
        <v>3.1324908385400119</v>
      </c>
      <c r="AR14" s="50">
        <f t="shared" si="24"/>
        <v>202.2</v>
      </c>
      <c r="AS14" s="51">
        <f t="shared" si="25"/>
        <v>-16.273291925465845</v>
      </c>
      <c r="AT14" s="11">
        <v>97.17</v>
      </c>
      <c r="AU14" s="11">
        <v>96.38</v>
      </c>
      <c r="AV14" s="11">
        <v>101.01</v>
      </c>
      <c r="AW14" s="11">
        <v>127.83</v>
      </c>
      <c r="AX14" s="51">
        <f t="shared" si="26"/>
        <v>98.186666666666667</v>
      </c>
      <c r="AY14" s="51">
        <f t="shared" si="27"/>
        <v>2.4767788220455524</v>
      </c>
      <c r="AZ14" s="51">
        <f t="shared" si="28"/>
        <v>2.5225205276129334</v>
      </c>
      <c r="BA14" s="50">
        <f t="shared" si="29"/>
        <v>101.01</v>
      </c>
      <c r="BB14" s="51">
        <f t="shared" si="30"/>
        <v>-17.657128882367324</v>
      </c>
      <c r="BC14" s="12">
        <v>205.09</v>
      </c>
      <c r="BD14" s="12">
        <v>210.48</v>
      </c>
      <c r="BE14" s="12">
        <v>206.95</v>
      </c>
      <c r="BF14" s="12"/>
      <c r="BG14" s="12">
        <v>83.41</v>
      </c>
      <c r="BH14" s="52">
        <f t="shared" si="71"/>
        <v>207.50666666666666</v>
      </c>
      <c r="BI14" s="52">
        <f t="shared" si="72"/>
        <v>2.7377789051224171</v>
      </c>
      <c r="BJ14" s="52">
        <f t="shared" si="73"/>
        <v>1.3193691311712477</v>
      </c>
      <c r="BK14" s="50">
        <f t="shared" si="74"/>
        <v>210.48</v>
      </c>
      <c r="BL14" s="52">
        <f t="shared" si="75"/>
        <v>-0.58098342071702713</v>
      </c>
      <c r="BM14" s="52">
        <f t="shared" si="76"/>
        <v>1.661514683153013</v>
      </c>
      <c r="BN14" s="12">
        <v>208.38</v>
      </c>
      <c r="BO14" s="12">
        <v>204.44</v>
      </c>
      <c r="BP14" s="12">
        <v>210.57</v>
      </c>
      <c r="BQ14" s="12">
        <v>108.14</v>
      </c>
      <c r="BR14" s="52">
        <f t="shared" si="77"/>
        <v>207.79666666666665</v>
      </c>
      <c r="BS14" s="52">
        <f t="shared" si="78"/>
        <v>3.1063537038356275</v>
      </c>
      <c r="BT14" s="52">
        <f t="shared" si="79"/>
        <v>1.4949006418946218</v>
      </c>
      <c r="BU14" s="50">
        <f t="shared" si="80"/>
        <v>210.57</v>
      </c>
      <c r="BV14" s="52">
        <f t="shared" si="81"/>
        <v>-12.80745341614907</v>
      </c>
      <c r="BW14" s="52">
        <f t="shared" si="82"/>
        <v>4.1394658753709219</v>
      </c>
      <c r="BX14" s="12">
        <v>106.16</v>
      </c>
      <c r="BY14" s="12">
        <v>107.7</v>
      </c>
      <c r="BZ14" s="12">
        <v>111.89</v>
      </c>
      <c r="CA14" s="12">
        <v>125.64</v>
      </c>
      <c r="CB14" s="52">
        <f t="shared" si="83"/>
        <v>108.58333333333333</v>
      </c>
      <c r="CC14" s="52">
        <f t="shared" si="84"/>
        <v>2.9653723768412865</v>
      </c>
      <c r="CD14" s="52">
        <f t="shared" si="85"/>
        <v>2.730964583430195</v>
      </c>
      <c r="CE14" s="50">
        <f t="shared" si="86"/>
        <v>111.89</v>
      </c>
      <c r="CF14" s="52">
        <f t="shared" si="87"/>
        <v>-8.7878046792206739</v>
      </c>
      <c r="CG14" s="52">
        <f t="shared" si="88"/>
        <v>10.771210771210766</v>
      </c>
      <c r="CH14" s="41">
        <v>226.19</v>
      </c>
      <c r="CI14" s="41">
        <v>213.01</v>
      </c>
      <c r="CJ14" s="41">
        <v>225.03</v>
      </c>
      <c r="CK14" s="41"/>
      <c r="CL14" s="41">
        <v>81.96</v>
      </c>
      <c r="CM14" s="53">
        <f t="shared" si="89"/>
        <v>221.41</v>
      </c>
      <c r="CN14" s="53">
        <f t="shared" si="90"/>
        <v>7.2976982672620876</v>
      </c>
      <c r="CO14" s="53">
        <f t="shared" si="91"/>
        <v>3.2960111409882518</v>
      </c>
      <c r="CP14" s="50">
        <f t="shared" si="92"/>
        <v>226.19</v>
      </c>
      <c r="CQ14" s="53">
        <f t="shared" si="93"/>
        <v>6.8395446601483112</v>
      </c>
      <c r="CR14" s="53">
        <f t="shared" si="94"/>
        <v>9.2494204018547173</v>
      </c>
      <c r="CS14" s="53">
        <f t="shared" si="95"/>
        <v>7.4638920562523801</v>
      </c>
      <c r="CT14" s="41">
        <v>179.89</v>
      </c>
      <c r="CU14" s="41">
        <v>177.43</v>
      </c>
      <c r="CV14" s="41">
        <v>173.63</v>
      </c>
      <c r="CW14" s="41"/>
      <c r="CX14" s="41">
        <v>105.32</v>
      </c>
      <c r="CY14" s="53">
        <f t="shared" si="96"/>
        <v>176.98333333333335</v>
      </c>
      <c r="CZ14" s="53">
        <f t="shared" si="97"/>
        <v>3.1538125076379084</v>
      </c>
      <c r="DA14" s="53">
        <f t="shared" si="98"/>
        <v>1.7819827710544731</v>
      </c>
      <c r="DB14" s="50">
        <f t="shared" si="99"/>
        <v>179.89</v>
      </c>
      <c r="DC14" s="53">
        <f t="shared" si="100"/>
        <v>-25.511387163561082</v>
      </c>
      <c r="DD14" s="53">
        <f t="shared" si="101"/>
        <v>-11.033630069238381</v>
      </c>
      <c r="DE14" s="53">
        <f t="shared" si="102"/>
        <v>-14.569976729828566</v>
      </c>
      <c r="DF14" s="41">
        <v>91.41</v>
      </c>
      <c r="DG14" s="41">
        <v>94.68</v>
      </c>
      <c r="DH14" s="41">
        <v>95.6</v>
      </c>
      <c r="DI14" s="41">
        <v>125.51</v>
      </c>
      <c r="DJ14" s="53">
        <f t="shared" si="103"/>
        <v>93.896666666666661</v>
      </c>
      <c r="DK14" s="53">
        <f t="shared" si="104"/>
        <v>2.2020974849750266</v>
      </c>
      <c r="DL14" s="53">
        <f t="shared" si="70"/>
        <v>2.3452349941159008</v>
      </c>
      <c r="DM14" s="50">
        <f t="shared" si="105"/>
        <v>95.6</v>
      </c>
      <c r="DN14" s="53">
        <f t="shared" si="106"/>
        <v>-22.067335126762867</v>
      </c>
      <c r="DO14" s="53">
        <f t="shared" si="107"/>
        <v>-5.3559053559053655</v>
      </c>
      <c r="DP14" s="53">
        <f t="shared" si="108"/>
        <v>-14.55894181785683</v>
      </c>
    </row>
    <row r="15" spans="1:120" s="25" customFormat="1" ht="14" x14ac:dyDescent="0.15">
      <c r="A15" s="49" t="s">
        <v>13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</row>
    <row r="16" spans="1:120" s="25" customFormat="1" ht="14" x14ac:dyDescent="0.15">
      <c r="A16" s="49" t="s">
        <v>56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73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</row>
    <row r="17" spans="1:120" s="25" customFormat="1" x14ac:dyDescent="0.2">
      <c r="A17" s="24" t="s">
        <v>54</v>
      </c>
      <c r="B17" s="67"/>
      <c r="C17" s="66">
        <v>266.89</v>
      </c>
      <c r="D17" s="66">
        <v>287.64</v>
      </c>
      <c r="E17" s="66"/>
      <c r="F17" s="66">
        <v>108.45</v>
      </c>
      <c r="G17" s="13">
        <f t="shared" ref="G17" si="109">AVERAGE(B17:D17)</f>
        <v>277.26499999999999</v>
      </c>
      <c r="H17" s="13">
        <f t="shared" ref="H17" si="110">STDEV(B17:D17)</f>
        <v>14.672465709620861</v>
      </c>
      <c r="I17" s="13">
        <f t="shared" ref="I17" si="111">(H17/G17)*100</f>
        <v>5.2918564224192961</v>
      </c>
      <c r="J17" s="38">
        <f t="shared" ref="J17" si="112">MAX(B17:D17)</f>
        <v>287.64</v>
      </c>
      <c r="K17" s="66">
        <v>350.74</v>
      </c>
      <c r="L17" s="66">
        <v>357.52</v>
      </c>
      <c r="M17" s="66">
        <v>348.97</v>
      </c>
      <c r="N17" s="66">
        <v>151.16999999999999</v>
      </c>
      <c r="O17" s="13">
        <f t="shared" ref="O17:O18" si="113">AVERAGE(K17:M17)</f>
        <v>352.41</v>
      </c>
      <c r="P17" s="13">
        <f t="shared" ref="P17:P18" si="114">STDEV(K17:M17)</f>
        <v>4.513014513603939</v>
      </c>
      <c r="Q17" s="13">
        <f t="shared" ref="Q17:Q18" si="115">(P17/O17)*100</f>
        <v>1.2806147707510964</v>
      </c>
      <c r="R17" s="38">
        <f t="shared" ref="R17:R18" si="116">MAX(K17:M17)</f>
        <v>357.52</v>
      </c>
      <c r="S17" s="66">
        <v>226.57</v>
      </c>
      <c r="T17" s="66">
        <v>217.82</v>
      </c>
      <c r="U17" s="66">
        <v>207</v>
      </c>
      <c r="V17" s="66">
        <v>169.77</v>
      </c>
      <c r="W17" s="13">
        <f t="shared" ref="W17:W18" si="117">AVERAGE(S17:U17)</f>
        <v>217.13</v>
      </c>
      <c r="X17" s="13">
        <f t="shared" ref="X17:X18" si="118">STDEV(S17:U17)</f>
        <v>9.8032290598557346</v>
      </c>
      <c r="Y17" s="13">
        <f t="shared" ref="Y17:Y18" si="119">(X17/W17)*100</f>
        <v>4.5149122921087521</v>
      </c>
      <c r="Z17" s="38">
        <f t="shared" ref="Z17:Z18" si="120">MAX(S17:U17)</f>
        <v>226.57</v>
      </c>
      <c r="AA17" s="68">
        <v>276.22000000000003</v>
      </c>
      <c r="AB17" s="68">
        <v>292.2</v>
      </c>
      <c r="AC17" s="68">
        <v>243.13</v>
      </c>
      <c r="AD17" s="68"/>
      <c r="AE17" s="68">
        <v>136.07</v>
      </c>
      <c r="AF17" s="14">
        <f t="shared" ref="AF17:AF21" si="121">AVERAGE(AA17:AD17)</f>
        <v>270.51666666666671</v>
      </c>
      <c r="AG17" s="14">
        <f t="shared" ref="AG17:AG21" si="122">STDEV(AA17:AD17)</f>
        <v>25.027229837385786</v>
      </c>
      <c r="AH17" s="14">
        <f t="shared" ref="AH17:AH21" si="123">(AG17/AF17)*100</f>
        <v>9.2516406274607039</v>
      </c>
      <c r="AI17" s="38">
        <f t="shared" ref="AI17:AI21" si="124">MAX(AA17:AD17)</f>
        <v>292.2</v>
      </c>
      <c r="AJ17" s="14">
        <f t="shared" ref="AJ17:AJ21" si="125">(AI17-J17)/J17*100</f>
        <v>1.5853149770546526</v>
      </c>
      <c r="AK17" s="68">
        <v>303.81</v>
      </c>
      <c r="AL17" s="68">
        <v>278.27999999999997</v>
      </c>
      <c r="AM17" s="68">
        <v>297.73</v>
      </c>
      <c r="AN17" s="68">
        <v>155.6</v>
      </c>
      <c r="AO17" s="14">
        <f t="shared" ref="AO17:AO21" si="126">AVERAGE(AK17:AM17)</f>
        <v>293.27333333333331</v>
      </c>
      <c r="AP17" s="14">
        <f t="shared" ref="AP17:AP21" si="127">STDEV(AK17:AM17)</f>
        <v>13.335727701679195</v>
      </c>
      <c r="AQ17" s="14">
        <f t="shared" ref="AQ17:AQ21" si="128">(AP17/AO17)*100</f>
        <v>4.5472009166690448</v>
      </c>
      <c r="AR17" s="38">
        <f t="shared" ref="AR17:AR21" si="129">MAX(AK17:AM17)</f>
        <v>303.81</v>
      </c>
      <c r="AS17" s="14">
        <f t="shared" ref="AS17:AS21" si="130">(AR17-R17)/R17*100</f>
        <v>-15.02293577981651</v>
      </c>
      <c r="AT17" s="68">
        <v>109.45</v>
      </c>
      <c r="AU17" s="68">
        <v>123.86</v>
      </c>
      <c r="AV17" s="68">
        <v>135.88</v>
      </c>
      <c r="AW17" s="68">
        <v>176.1</v>
      </c>
      <c r="AX17" s="14">
        <f t="shared" ref="AX17:AX21" si="131">AVERAGE(AT17:AV17)</f>
        <v>123.06333333333333</v>
      </c>
      <c r="AY17" s="14">
        <f t="shared" ref="AY17:AY21" si="132">STDEV(AT17:AV17)</f>
        <v>13.232997896672289</v>
      </c>
      <c r="AZ17" s="14">
        <f t="shared" ref="AZ17:AZ21" si="133">(AY17/AX17)*100</f>
        <v>10.752998101253249</v>
      </c>
      <c r="BA17" s="38">
        <f t="shared" ref="BA17:BA21" si="134">MAX(AT17:AV17)</f>
        <v>135.88</v>
      </c>
      <c r="BB17" s="45">
        <f t="shared" ref="BB17:BB21" si="135">(BA17-Z17)/Z17*100</f>
        <v>-40.027364611378381</v>
      </c>
      <c r="BC17" s="69">
        <v>306.83999999999997</v>
      </c>
      <c r="BD17" s="69">
        <v>302.27</v>
      </c>
      <c r="BE17" s="69">
        <v>323.66000000000003</v>
      </c>
      <c r="BF17" s="69"/>
      <c r="BG17" s="69">
        <v>118.19</v>
      </c>
      <c r="BH17" s="16">
        <f t="shared" ref="BH17:BH18" si="136">AVERAGE(BC17:BF17)</f>
        <v>310.92333333333335</v>
      </c>
      <c r="BI17" s="16">
        <f t="shared" ref="BI17:BI18" si="137">STDEV(BC17:BF17)</f>
        <v>11.264467734133465</v>
      </c>
      <c r="BJ17" s="16">
        <f t="shared" ref="BJ17:BJ18" si="138">(BI17/BH17)*100</f>
        <v>3.6229084557179574</v>
      </c>
      <c r="BK17" s="38">
        <f t="shared" ref="BK17:BK18" si="139">MAX(BC17:BF17)</f>
        <v>323.66000000000003</v>
      </c>
      <c r="BL17" s="16">
        <f t="shared" ref="BL17:BL18" si="140">(BK17-J17)/J17*100</f>
        <v>12.522597691558907</v>
      </c>
      <c r="BM17" s="16">
        <f t="shared" ref="BM17:BM18" si="141">(BK17-AI17)/AI17*100</f>
        <v>10.766598220397002</v>
      </c>
      <c r="BN17" s="69">
        <v>307.13</v>
      </c>
      <c r="BO17" s="69">
        <v>298.91000000000003</v>
      </c>
      <c r="BP17" s="69">
        <v>298.56</v>
      </c>
      <c r="BQ17" s="39">
        <v>148.33000000000001</v>
      </c>
      <c r="BR17" s="16">
        <f t="shared" ref="BR17:BR18" si="142">AVERAGE(BN17:BP17)</f>
        <v>301.5333333333333</v>
      </c>
      <c r="BS17" s="16">
        <f t="shared" ref="BS17:BS18" si="143">STDEV(BN17:BP17)</f>
        <v>4.8500137456849783</v>
      </c>
      <c r="BT17" s="16">
        <f t="shared" ref="BT17:BT18" si="144">(BS17/BR17)*100</f>
        <v>1.6084502804615228</v>
      </c>
      <c r="BU17" s="38">
        <f t="shared" ref="BU17:BU18" si="145">MAX(BN17:BP17)</f>
        <v>307.13</v>
      </c>
      <c r="BV17" s="16">
        <f t="shared" ref="BV17:BV18" si="146">(BU17-R17)/R17*100</f>
        <v>-14.094316401879611</v>
      </c>
      <c r="BW17" s="16">
        <f t="shared" ref="BW17:BW18" si="147">(BU17-AR17)/AR17*100</f>
        <v>1.0927882558177786</v>
      </c>
      <c r="BX17" s="69">
        <v>134.44</v>
      </c>
      <c r="BY17" s="69">
        <v>122.5</v>
      </c>
      <c r="BZ17" s="69">
        <v>125.96</v>
      </c>
      <c r="CA17" s="69">
        <v>166.59</v>
      </c>
      <c r="CB17" s="16">
        <f t="shared" ref="CB17" si="148">AVERAGE(BX17:BZ17)</f>
        <v>127.63333333333333</v>
      </c>
      <c r="CC17" s="16">
        <f t="shared" ref="CC17" si="149">STDEV(BX17:BZ17)</f>
        <v>6.1433649845449789</v>
      </c>
      <c r="CD17" s="16">
        <f t="shared" ref="CD17" si="150">(CC17/CB17)*100</f>
        <v>4.8132919701318722</v>
      </c>
      <c r="CE17" s="38">
        <f t="shared" ref="CE17" si="151">MAX(BX17:BZ17)</f>
        <v>134.44</v>
      </c>
      <c r="CF17" s="16">
        <f t="shared" ref="CF17" si="152">(CE17-Z17)/Z17*100</f>
        <v>-40.662929778876283</v>
      </c>
      <c r="CG17" s="16">
        <f t="shared" ref="CG17" si="153">(CE17-BA17)/BA17*100</f>
        <v>-1.0597586105387091</v>
      </c>
      <c r="CH17" s="40">
        <v>289.33999999999997</v>
      </c>
      <c r="CI17" s="40">
        <v>287.77</v>
      </c>
      <c r="CJ17" s="40">
        <v>313.77</v>
      </c>
      <c r="CK17" s="70"/>
      <c r="CL17" s="70">
        <v>103.22</v>
      </c>
      <c r="CM17" s="5">
        <f t="shared" ref="CM17" si="154">AVERAGE(CH17:CK17)</f>
        <v>296.95999999999998</v>
      </c>
      <c r="CN17" s="41">
        <f t="shared" ref="CN17" si="155">STDEV(CH17:CK17)</f>
        <v>14.579036319318229</v>
      </c>
      <c r="CO17" s="41">
        <f t="shared" ref="CO17" si="156">(CN17/CM17)*100</f>
        <v>4.9094276398566237</v>
      </c>
      <c r="CP17" s="78">
        <f t="shared" ref="CP17" si="157">MAX(CH17:CK17)</f>
        <v>313.77</v>
      </c>
      <c r="CQ17" s="41">
        <f t="shared" ref="CQ17" si="158">(CP17-J17)/J17*100</f>
        <v>9.0842720066750093</v>
      </c>
      <c r="CR17" s="53">
        <f t="shared" ref="CR17" si="159">(CP17-AI17)/AI17*100</f>
        <v>7.3819301848049257</v>
      </c>
      <c r="CS17" s="53">
        <f t="shared" ref="CS17" si="160">(CP17-BK17)/BK17*100</f>
        <v>-3.0556757090774398</v>
      </c>
      <c r="CT17" s="70">
        <v>283.05</v>
      </c>
      <c r="CU17" s="70">
        <v>256.44</v>
      </c>
      <c r="CV17" s="70">
        <v>288.55</v>
      </c>
      <c r="CW17" s="70"/>
      <c r="CX17" s="81">
        <v>128.15</v>
      </c>
      <c r="CY17" s="53">
        <f t="shared" ref="CY17" si="161">AVERAGE(CT17:CW17)</f>
        <v>276.01333333333332</v>
      </c>
      <c r="CZ17" s="53">
        <f t="shared" ref="CZ17" si="162">STDEV(CT17:CW17)</f>
        <v>17.172624532474167</v>
      </c>
      <c r="DA17" s="53">
        <f t="shared" ref="DA17" si="163">(CZ17/CY17)*100</f>
        <v>6.2216648467975579</v>
      </c>
      <c r="DB17" s="50">
        <f t="shared" ref="DB17" si="164">MAX(CT17:CW17)</f>
        <v>288.55</v>
      </c>
      <c r="DC17" s="53">
        <f t="shared" ref="DC17" si="165">(DB17-R17)/R17*100</f>
        <v>-19.291228462743334</v>
      </c>
      <c r="DD17" s="53">
        <f t="shared" ref="DD17" si="166">(DB17-AR17)/AR17*100</f>
        <v>-5.0228761396925679</v>
      </c>
      <c r="DE17" s="53">
        <f t="shared" ref="DE17" si="167">(DB17-BU17)/BU17*100</f>
        <v>-6.0495555627909949</v>
      </c>
      <c r="DF17" s="70">
        <v>118.07</v>
      </c>
      <c r="DG17" s="70">
        <v>110.41</v>
      </c>
      <c r="DH17" s="70">
        <v>116.59</v>
      </c>
      <c r="DI17" s="70">
        <v>150.9</v>
      </c>
      <c r="DJ17" s="53">
        <f t="shared" ref="DJ17:DJ18" si="168">AVERAGE(DF17:DH17)</f>
        <v>115.02333333333333</v>
      </c>
      <c r="DK17" s="17">
        <f t="shared" ref="DK17" si="169">STDEV(DF17:DH17)</f>
        <v>4.0632171161941777</v>
      </c>
      <c r="DL17" s="17">
        <f t="shared" ref="DL17" si="170">(DK17/DJ17)*100</f>
        <v>3.5325155326694682</v>
      </c>
      <c r="DM17" s="38">
        <f t="shared" ref="DM17" si="171">MAX(DF17:DH17)</f>
        <v>118.07</v>
      </c>
      <c r="DN17" s="17">
        <f t="shared" ref="DN17" si="172">(DM17-Z17)/Z17*100</f>
        <v>-47.888069912168426</v>
      </c>
      <c r="DO17" s="17">
        <f t="shared" ref="DO17" si="173">(DM17-BA17)/BA17*100</f>
        <v>-13.107153370621138</v>
      </c>
      <c r="DP17" s="17">
        <f t="shared" ref="DP17" si="174">(DM17-CE17)/CE17*100</f>
        <v>-12.176435584647431</v>
      </c>
    </row>
    <row r="18" spans="1:120" s="25" customFormat="1" x14ac:dyDescent="0.2">
      <c r="A18" s="24" t="s">
        <v>53</v>
      </c>
      <c r="B18" s="76">
        <v>115.27</v>
      </c>
      <c r="C18" s="76">
        <v>115.27</v>
      </c>
      <c r="D18" s="76">
        <v>105.27</v>
      </c>
      <c r="E18" s="76"/>
      <c r="F18" s="76">
        <v>109.45</v>
      </c>
      <c r="G18" s="13">
        <f t="shared" ref="G18:G21" si="175">AVERAGE(B18:D18)</f>
        <v>111.93666666666667</v>
      </c>
      <c r="H18" s="13">
        <f t="shared" ref="H18:H21" si="176">STDEV(B18:D18)</f>
        <v>5.7735026918962573</v>
      </c>
      <c r="I18" s="13">
        <f t="shared" ref="I18:I21" si="177">(H18/G18)*100</f>
        <v>5.157829747681359</v>
      </c>
      <c r="J18" s="38">
        <f t="shared" ref="J18:J21" si="178">MAX(B18:D18)</f>
        <v>115.27</v>
      </c>
      <c r="K18" s="76">
        <v>122.14</v>
      </c>
      <c r="L18" s="76">
        <v>126.52</v>
      </c>
      <c r="M18" s="76">
        <v>141.91999999999999</v>
      </c>
      <c r="N18" s="76">
        <v>73.17</v>
      </c>
      <c r="O18" s="13">
        <f t="shared" si="113"/>
        <v>130.19333333333333</v>
      </c>
      <c r="P18" s="13">
        <f t="shared" si="114"/>
        <v>10.389039095764979</v>
      </c>
      <c r="Q18" s="13">
        <f t="shared" si="115"/>
        <v>7.9797012871357822</v>
      </c>
      <c r="R18" s="38">
        <f t="shared" si="116"/>
        <v>141.91999999999999</v>
      </c>
      <c r="S18" s="76">
        <v>70.599999999999994</v>
      </c>
      <c r="T18" s="76">
        <v>58.43</v>
      </c>
      <c r="U18" s="75"/>
      <c r="V18" s="76">
        <v>69.34</v>
      </c>
      <c r="W18" s="13">
        <f t="shared" si="117"/>
        <v>64.515000000000001</v>
      </c>
      <c r="X18" s="13">
        <f t="shared" si="118"/>
        <v>8.6054895270402803</v>
      </c>
      <c r="Y18" s="13">
        <f t="shared" si="119"/>
        <v>13.338742194900846</v>
      </c>
      <c r="Z18" s="38">
        <f t="shared" si="120"/>
        <v>70.599999999999994</v>
      </c>
      <c r="AA18" s="21">
        <v>80.430000000000007</v>
      </c>
      <c r="AB18" s="21">
        <v>98.82</v>
      </c>
      <c r="AC18" s="21">
        <v>83.94</v>
      </c>
      <c r="AD18" s="21"/>
      <c r="AE18" s="21">
        <v>47.9</v>
      </c>
      <c r="AF18" s="14">
        <f t="shared" si="121"/>
        <v>87.73</v>
      </c>
      <c r="AG18" s="14">
        <f t="shared" si="122"/>
        <v>9.763252531815402</v>
      </c>
      <c r="AH18" s="14">
        <f t="shared" si="123"/>
        <v>11.128750178747751</v>
      </c>
      <c r="AI18" s="38">
        <f t="shared" si="124"/>
        <v>98.82</v>
      </c>
      <c r="AJ18" s="14">
        <f t="shared" si="125"/>
        <v>-14.270842370087625</v>
      </c>
      <c r="AK18" s="21">
        <v>107.91</v>
      </c>
      <c r="AL18" s="21">
        <v>115.4</v>
      </c>
      <c r="AM18" s="21">
        <v>121.18</v>
      </c>
      <c r="AN18" s="21">
        <v>71.150000000000006</v>
      </c>
      <c r="AO18" s="14">
        <f t="shared" si="126"/>
        <v>114.83</v>
      </c>
      <c r="AP18" s="14">
        <f t="shared" si="127"/>
        <v>6.6533375083487289</v>
      </c>
      <c r="AQ18" s="14">
        <f t="shared" si="128"/>
        <v>5.7940760326994072</v>
      </c>
      <c r="AR18" s="38">
        <f t="shared" si="129"/>
        <v>121.18</v>
      </c>
      <c r="AS18" s="14">
        <f t="shared" si="130"/>
        <v>-14.613866967305512</v>
      </c>
      <c r="AT18" s="21">
        <v>43.71</v>
      </c>
      <c r="AU18" s="21">
        <v>53.8</v>
      </c>
      <c r="AV18" s="21">
        <v>56.57</v>
      </c>
      <c r="AW18" s="21">
        <v>70.3</v>
      </c>
      <c r="AX18" s="14">
        <f t="shared" si="131"/>
        <v>51.359999999999992</v>
      </c>
      <c r="AY18" s="14">
        <f t="shared" si="132"/>
        <v>6.7683158909732528</v>
      </c>
      <c r="AZ18" s="14">
        <f t="shared" si="133"/>
        <v>13.178185145975963</v>
      </c>
      <c r="BA18" s="38">
        <f t="shared" si="134"/>
        <v>56.57</v>
      </c>
      <c r="BB18" s="14">
        <f t="shared" si="135"/>
        <v>-19.872521246458916</v>
      </c>
      <c r="BC18" s="148">
        <v>105.85</v>
      </c>
      <c r="BD18" s="148">
        <v>115.56</v>
      </c>
      <c r="BE18" s="148">
        <v>120.82</v>
      </c>
      <c r="BF18" s="148"/>
      <c r="BG18" s="148">
        <v>62.02</v>
      </c>
      <c r="BH18" s="52">
        <f t="shared" si="136"/>
        <v>114.07666666666667</v>
      </c>
      <c r="BI18" s="52">
        <f t="shared" si="137"/>
        <v>7.5944343655951982</v>
      </c>
      <c r="BJ18" s="52">
        <f t="shared" si="138"/>
        <v>6.6573073946718857</v>
      </c>
      <c r="BK18" s="50">
        <f t="shared" si="139"/>
        <v>120.82</v>
      </c>
      <c r="BL18" s="52">
        <f t="shared" si="140"/>
        <v>4.8147826841329033</v>
      </c>
      <c r="BM18" s="52">
        <f t="shared" si="141"/>
        <v>22.262699858328276</v>
      </c>
      <c r="BN18" s="148">
        <v>122</v>
      </c>
      <c r="BO18" s="148">
        <v>137.41999999999999</v>
      </c>
      <c r="BP18" s="148">
        <v>137.22</v>
      </c>
      <c r="BQ18" s="148">
        <v>76.319999999999993</v>
      </c>
      <c r="BR18" s="52">
        <f t="shared" si="142"/>
        <v>132.21333333333334</v>
      </c>
      <c r="BS18" s="52">
        <f t="shared" si="143"/>
        <v>8.8455713966556893</v>
      </c>
      <c r="BT18" s="52">
        <f t="shared" si="144"/>
        <v>6.6903777203426458</v>
      </c>
      <c r="BU18" s="50">
        <f t="shared" si="145"/>
        <v>137.41999999999999</v>
      </c>
      <c r="BV18" s="52">
        <f t="shared" si="146"/>
        <v>-3.1708004509582866</v>
      </c>
      <c r="BW18" s="52">
        <f t="shared" si="147"/>
        <v>13.401551411123929</v>
      </c>
      <c r="BX18" s="148">
        <v>59.84</v>
      </c>
      <c r="BY18" s="148">
        <v>49.84</v>
      </c>
      <c r="BZ18" s="148">
        <v>60.38</v>
      </c>
      <c r="CA18" s="148">
        <v>77.510000000000005</v>
      </c>
      <c r="CB18" s="52">
        <f t="shared" ref="CB18" si="179">AVERAGE(BX18:BZ18)</f>
        <v>56.686666666666667</v>
      </c>
      <c r="CC18" s="52">
        <f t="shared" ref="CC18" si="180">STDEV(BX18:BZ18)</f>
        <v>5.9355314280469722</v>
      </c>
      <c r="CD18" s="52">
        <f t="shared" ref="CD18" si="181">(CC18/CB18)*100</f>
        <v>10.470771659497187</v>
      </c>
      <c r="CE18" s="50">
        <f t="shared" ref="CE18" si="182">MAX(BX18:BZ18)</f>
        <v>60.38</v>
      </c>
      <c r="CF18" s="52">
        <f t="shared" ref="CF18" si="183">(CE18-Z18)/Z18*100</f>
        <v>-14.475920679886675</v>
      </c>
      <c r="CG18" s="52">
        <f t="shared" ref="CG18" si="184">(CE18-BA18)/BA18*100</f>
        <v>6.7350185610747797</v>
      </c>
      <c r="CH18" s="149">
        <v>90</v>
      </c>
      <c r="CI18" s="149">
        <v>87.25</v>
      </c>
      <c r="CJ18" s="149">
        <v>88.77</v>
      </c>
      <c r="CK18" s="149"/>
      <c r="CL18" s="149">
        <v>38.97</v>
      </c>
      <c r="CM18" s="41">
        <f t="shared" ref="CM18" si="185">AVERAGE(CH18:CK18)</f>
        <v>88.673333333333332</v>
      </c>
      <c r="CN18" s="41">
        <f t="shared" ref="CN18" si="186">STDEV(CH18:CK18)</f>
        <v>1.3775461274793426</v>
      </c>
      <c r="CO18" s="41">
        <f t="shared" ref="CO18" si="187">(CN18/CM18)*100</f>
        <v>1.5535066470333161</v>
      </c>
      <c r="CP18" s="78">
        <f t="shared" ref="CP18" si="188">MAX(CH18:CK18)</f>
        <v>90</v>
      </c>
      <c r="CQ18" s="41">
        <f t="shared" ref="CQ18" si="189">(CP18-J18)/J18*100</f>
        <v>-21.92244296000694</v>
      </c>
      <c r="CR18" s="41">
        <f t="shared" ref="CR18" si="190">(CP18-AI18)/AI18*100</f>
        <v>-8.9253187613843288</v>
      </c>
      <c r="CS18" s="41">
        <f t="shared" ref="CS18" si="191">(CP18-BK18)/BK18*100</f>
        <v>-25.509021685151463</v>
      </c>
      <c r="CT18" s="149">
        <v>110.73</v>
      </c>
      <c r="CU18" s="149">
        <v>80.25</v>
      </c>
      <c r="CV18" s="149">
        <v>85.73</v>
      </c>
      <c r="CW18" s="149"/>
      <c r="CX18" s="149">
        <v>60.9</v>
      </c>
      <c r="CY18" s="41">
        <f t="shared" ref="CY18" si="192">AVERAGE(CT18:CW18)</f>
        <v>92.236666666666679</v>
      </c>
      <c r="CZ18" s="41">
        <f t="shared" ref="CZ18" si="193">STDEV(CT18:CW18)</f>
        <v>16.248388638056742</v>
      </c>
      <c r="DA18" s="41">
        <f t="shared" ref="DA18" si="194">(CZ18/CY18)*100</f>
        <v>17.615975539073478</v>
      </c>
      <c r="DB18" s="78">
        <f t="shared" ref="DB18" si="195">MAX(CT18:CW18)</f>
        <v>110.73</v>
      </c>
      <c r="DC18" s="41">
        <f t="shared" ref="DC18" si="196">(DB18-R18)/R18*100</f>
        <v>-21.977170236753089</v>
      </c>
      <c r="DD18" s="41">
        <f t="shared" ref="DD18" si="197">(DB18-AR18)/AR18*100</f>
        <v>-8.623535236837764</v>
      </c>
      <c r="DE18" s="41">
        <f t="shared" ref="DE18" si="198">(DB18-BU18)/BU18*100</f>
        <v>-19.422209285402406</v>
      </c>
      <c r="DF18" s="149">
        <v>53.04</v>
      </c>
      <c r="DG18" s="149">
        <v>53.42</v>
      </c>
      <c r="DH18" s="149">
        <v>69.510000000000005</v>
      </c>
      <c r="DI18" s="149">
        <v>73.790000000000006</v>
      </c>
      <c r="DJ18" s="41">
        <f t="shared" si="168"/>
        <v>58.656666666666673</v>
      </c>
      <c r="DK18" s="53">
        <f t="shared" ref="DK18" si="199">STDEV(DF18:DH18)</f>
        <v>9.4011825497291515</v>
      </c>
      <c r="DL18" s="53">
        <f t="shared" ref="DL18" si="200">(DK18/DJ18)*100</f>
        <v>16.02747493844829</v>
      </c>
      <c r="DM18" s="50">
        <f t="shared" ref="DM18" si="201">MAX(DF18:DH18)</f>
        <v>69.510000000000005</v>
      </c>
      <c r="DN18" s="53">
        <f t="shared" ref="DN18" si="202">(DM18-Z18)/Z18*100</f>
        <v>-1.5439093484419111</v>
      </c>
      <c r="DO18" s="53">
        <f t="shared" ref="DO18" si="203">(DM18-BA18)/BA18*100</f>
        <v>22.874315007954753</v>
      </c>
      <c r="DP18" s="53">
        <f t="shared" ref="DP18" si="204">(DM18-CE18)/CE18*100</f>
        <v>15.120900960582977</v>
      </c>
    </row>
    <row r="19" spans="1:120" s="25" customFormat="1" x14ac:dyDescent="0.2">
      <c r="A19" s="24" t="s">
        <v>55</v>
      </c>
      <c r="B19" s="76">
        <v>238.94</v>
      </c>
      <c r="C19" s="76">
        <v>234.18</v>
      </c>
      <c r="D19" s="75"/>
      <c r="E19" s="76"/>
      <c r="F19" s="76">
        <v>99.64</v>
      </c>
      <c r="G19" s="13">
        <f t="shared" ref="G19:G20" si="205">AVERAGE(B19:D19)</f>
        <v>236.56</v>
      </c>
      <c r="H19" s="13">
        <f t="shared" ref="H19:H20" si="206">STDEV(B19:D19)</f>
        <v>3.3658282784479598</v>
      </c>
      <c r="I19" s="13">
        <f t="shared" ref="I19:I20" si="207">(H19/G19)*100</f>
        <v>1.4228222347176023</v>
      </c>
      <c r="J19" s="38">
        <f t="shared" ref="J19:J20" si="208">MAX(B19:D19)</f>
        <v>238.94</v>
      </c>
      <c r="K19" s="76">
        <v>210.82</v>
      </c>
      <c r="L19" s="76">
        <v>233.55</v>
      </c>
      <c r="M19" s="76">
        <v>253.13</v>
      </c>
      <c r="N19" s="76">
        <v>143.22999999999999</v>
      </c>
      <c r="O19" s="13">
        <f t="shared" ref="O19:O20" si="209">AVERAGE(K19:M19)</f>
        <v>232.5</v>
      </c>
      <c r="P19" s="13">
        <f t="shared" ref="P19:P20" si="210">STDEV(K19:M19)</f>
        <v>21.17453423336627</v>
      </c>
      <c r="Q19" s="13">
        <f t="shared" ref="Q19:Q20" si="211">(P19/O19)*100</f>
        <v>9.1073265519854925</v>
      </c>
      <c r="R19" s="38">
        <f t="shared" ref="R19:R20" si="212">MAX(K19:M19)</f>
        <v>253.13</v>
      </c>
      <c r="S19" s="76">
        <v>141.19999999999999</v>
      </c>
      <c r="T19" s="76">
        <v>152.46</v>
      </c>
      <c r="U19" s="76">
        <v>160.44999999999999</v>
      </c>
      <c r="V19" s="76">
        <v>177.62</v>
      </c>
      <c r="W19" s="13">
        <f t="shared" ref="W19:W20" si="213">AVERAGE(S19:U19)</f>
        <v>151.36999999999998</v>
      </c>
      <c r="X19" s="13">
        <f t="shared" ref="X19:X20" si="214">STDEV(S19:U19)</f>
        <v>9.6711788319728651</v>
      </c>
      <c r="Y19" s="13">
        <f t="shared" ref="Y19:Y20" si="215">(X19/W19)*100</f>
        <v>6.3890987857388293</v>
      </c>
      <c r="Z19" s="38">
        <f t="shared" ref="Z19:Z20" si="216">MAX(S19:U19)</f>
        <v>160.44999999999999</v>
      </c>
      <c r="AA19" s="21">
        <v>208.36</v>
      </c>
      <c r="AB19" s="21">
        <v>214.06</v>
      </c>
      <c r="AC19" s="21">
        <v>212.72</v>
      </c>
      <c r="AD19" s="21"/>
      <c r="AE19" s="21">
        <v>97.53</v>
      </c>
      <c r="AF19" s="14">
        <f t="shared" ref="AF19" si="217">AVERAGE(AA19:AD19)</f>
        <v>211.71333333333334</v>
      </c>
      <c r="AG19" s="14">
        <f t="shared" ref="AG19" si="218">STDEV(AA19:AD19)</f>
        <v>2.980357920339987</v>
      </c>
      <c r="AH19" s="14">
        <f t="shared" ref="AH19" si="219">(AG19/AF19)*100</f>
        <v>1.4077327456970055</v>
      </c>
      <c r="AI19" s="38">
        <f t="shared" ref="AI19" si="220">MAX(AA19:AD19)</f>
        <v>214.06</v>
      </c>
      <c r="AJ19" s="14">
        <f t="shared" ref="AJ19" si="221">(AI19-J19)/J19*100</f>
        <v>-10.412655896877876</v>
      </c>
      <c r="AK19" s="21">
        <v>226.61</v>
      </c>
      <c r="AL19" s="21">
        <v>210.17</v>
      </c>
      <c r="AM19" s="21">
        <v>225</v>
      </c>
      <c r="AN19" s="21">
        <v>141.71</v>
      </c>
      <c r="AO19" s="14">
        <f t="shared" ref="AO19" si="222">AVERAGE(AK19:AM19)</f>
        <v>220.59333333333333</v>
      </c>
      <c r="AP19" s="14">
        <f t="shared" ref="AP19" si="223">STDEV(AK19:AM19)</f>
        <v>9.0626945956119229</v>
      </c>
      <c r="AQ19" s="14">
        <f t="shared" ref="AQ19" si="224">(AP19/AO19)*100</f>
        <v>4.1083266020181588</v>
      </c>
      <c r="AR19" s="38">
        <f t="shared" ref="AR19" si="225">MAX(AK19:AM19)</f>
        <v>226.61</v>
      </c>
      <c r="AS19" s="14">
        <f t="shared" ref="AS19" si="226">(AR19-R19)/R19*100</f>
        <v>-10.47683008730691</v>
      </c>
      <c r="AT19" s="21">
        <v>134.56</v>
      </c>
      <c r="AU19" s="21">
        <v>138.76</v>
      </c>
      <c r="AV19" s="21">
        <v>137.41999999999999</v>
      </c>
      <c r="AW19" s="21">
        <v>142.18</v>
      </c>
      <c r="AX19" s="14">
        <f t="shared" ref="AX19" si="227">AVERAGE(AT19:AV19)</f>
        <v>136.91333333333333</v>
      </c>
      <c r="AY19" s="14">
        <f t="shared" ref="AY19" si="228">STDEV(AT19:AV19)</f>
        <v>2.1453515640410328</v>
      </c>
      <c r="AZ19" s="14">
        <f t="shared" ref="AZ19" si="229">(AY19/AX19)*100</f>
        <v>1.5669412991486338</v>
      </c>
      <c r="BA19" s="38">
        <f t="shared" ref="BA19" si="230">MAX(AT19:AV19)</f>
        <v>138.76</v>
      </c>
      <c r="BB19" s="15">
        <f t="shared" ref="BB19" si="231">(BA19-Z19)/Z19*100</f>
        <v>-13.51822997818635</v>
      </c>
      <c r="BC19" s="150"/>
      <c r="BD19" s="150"/>
      <c r="BE19" s="150"/>
      <c r="BF19" s="150"/>
      <c r="BG19" s="150"/>
      <c r="BH19" s="151"/>
      <c r="BI19" s="151"/>
      <c r="BJ19" s="151"/>
      <c r="BK19" s="151"/>
      <c r="BL19" s="151"/>
      <c r="BM19" s="151"/>
      <c r="BN19" s="150"/>
      <c r="BO19" s="150"/>
      <c r="BP19" s="150"/>
      <c r="BQ19" s="150"/>
      <c r="BR19" s="151"/>
      <c r="BS19" s="151"/>
      <c r="BT19" s="151"/>
      <c r="BU19" s="151"/>
      <c r="BV19" s="151"/>
      <c r="BW19" s="151"/>
      <c r="BX19" s="150"/>
      <c r="BY19" s="150"/>
      <c r="BZ19" s="150"/>
      <c r="CA19" s="150"/>
      <c r="CB19" s="151"/>
      <c r="CC19" s="151"/>
      <c r="CD19" s="151"/>
      <c r="CE19" s="151"/>
      <c r="CF19" s="151"/>
      <c r="CG19" s="151"/>
      <c r="CH19" s="150"/>
      <c r="CI19" s="150"/>
      <c r="CJ19" s="150"/>
      <c r="CK19" s="150"/>
      <c r="CL19" s="150"/>
      <c r="CM19" s="151"/>
      <c r="CN19" s="151"/>
      <c r="CO19" s="151"/>
      <c r="CP19" s="151"/>
      <c r="CQ19" s="151"/>
      <c r="CR19" s="151"/>
      <c r="CS19" s="151"/>
      <c r="CT19" s="150"/>
      <c r="CU19" s="150"/>
      <c r="CV19" s="150"/>
      <c r="CW19" s="150"/>
      <c r="CX19" s="150"/>
      <c r="CY19" s="151"/>
      <c r="CZ19" s="151"/>
      <c r="DA19" s="151"/>
      <c r="DB19" s="151"/>
      <c r="DC19" s="151"/>
      <c r="DD19" s="151"/>
      <c r="DE19" s="151"/>
      <c r="DF19" s="150"/>
      <c r="DG19" s="150"/>
      <c r="DH19" s="150"/>
      <c r="DI19" s="150"/>
      <c r="DJ19" s="151"/>
      <c r="DK19" s="151"/>
      <c r="DL19" s="151"/>
      <c r="DM19" s="151"/>
      <c r="DN19" s="151"/>
      <c r="DO19" s="151"/>
      <c r="DP19" s="151"/>
    </row>
    <row r="20" spans="1:120" s="25" customFormat="1" x14ac:dyDescent="0.2">
      <c r="A20" s="24" t="s">
        <v>59</v>
      </c>
      <c r="B20" s="67"/>
      <c r="C20" s="66">
        <v>214.71</v>
      </c>
      <c r="D20" s="66">
        <v>204.45</v>
      </c>
      <c r="E20" s="66"/>
      <c r="F20" s="66">
        <v>88.66</v>
      </c>
      <c r="G20" s="13">
        <f t="shared" si="205"/>
        <v>209.57999999999998</v>
      </c>
      <c r="H20" s="13">
        <f t="shared" si="206"/>
        <v>7.2549155749739915</v>
      </c>
      <c r="I20" s="13">
        <f t="shared" si="207"/>
        <v>3.4616449923532744</v>
      </c>
      <c r="J20" s="38">
        <f t="shared" si="208"/>
        <v>214.71</v>
      </c>
      <c r="K20" s="66">
        <v>273.97000000000003</v>
      </c>
      <c r="L20" s="66">
        <v>288.29000000000002</v>
      </c>
      <c r="M20" s="66">
        <v>283.99</v>
      </c>
      <c r="N20" s="66">
        <v>144.88</v>
      </c>
      <c r="O20" s="13">
        <f t="shared" si="209"/>
        <v>282.08333333333331</v>
      </c>
      <c r="P20" s="13">
        <f t="shared" si="210"/>
        <v>7.3479339499843945</v>
      </c>
      <c r="Q20" s="13">
        <f t="shared" si="211"/>
        <v>2.6048805731111591</v>
      </c>
      <c r="R20" s="38">
        <f t="shared" si="212"/>
        <v>288.29000000000002</v>
      </c>
      <c r="S20" s="66">
        <v>183.08</v>
      </c>
      <c r="T20" s="66">
        <v>213.82</v>
      </c>
      <c r="U20" s="66">
        <v>203.17</v>
      </c>
      <c r="V20" s="66">
        <v>143.96</v>
      </c>
      <c r="W20" s="13">
        <f t="shared" si="213"/>
        <v>200.02333333333331</v>
      </c>
      <c r="X20" s="13">
        <f t="shared" si="214"/>
        <v>15.609709585169513</v>
      </c>
      <c r="Y20" s="13">
        <f t="shared" si="215"/>
        <v>7.8039443324126418</v>
      </c>
      <c r="Z20" s="38">
        <f t="shared" si="216"/>
        <v>213.82</v>
      </c>
      <c r="AA20" s="68">
        <v>201.81</v>
      </c>
      <c r="AB20" s="68">
        <v>196.19</v>
      </c>
      <c r="AC20" s="68">
        <v>187.29</v>
      </c>
      <c r="AD20" s="68"/>
      <c r="AE20" s="68">
        <v>96.78</v>
      </c>
      <c r="AF20" s="14">
        <f t="shared" ref="AF20" si="232">AVERAGE(AA20:AD20)</f>
        <v>195.09666666666666</v>
      </c>
      <c r="AG20" s="14">
        <f t="shared" ref="AG20" si="233">STDEV(AA20:AD20)</f>
        <v>7.3214843668025003</v>
      </c>
      <c r="AH20" s="14">
        <f t="shared" ref="AH20" si="234">(AG20/AF20)*100</f>
        <v>3.7527470314557743</v>
      </c>
      <c r="AI20" s="38">
        <f t="shared" ref="AI20" si="235">MAX(AA20:AD20)</f>
        <v>201.81</v>
      </c>
      <c r="AJ20" s="14">
        <f t="shared" ref="AJ20" si="236">(AI20-J20)/J20*100</f>
        <v>-6.0081039541707444</v>
      </c>
      <c r="AK20" s="68">
        <v>235.14</v>
      </c>
      <c r="AL20" s="68">
        <v>232.86</v>
      </c>
      <c r="AM20" s="68">
        <v>195.48</v>
      </c>
      <c r="AN20" s="68">
        <v>133.66999999999999</v>
      </c>
      <c r="AO20" s="14">
        <f t="shared" ref="AO20" si="237">AVERAGE(AK20:AM20)</f>
        <v>221.16</v>
      </c>
      <c r="AP20" s="14">
        <f t="shared" ref="AP20" si="238">STDEV(AK20:AM20)</f>
        <v>22.268731441193506</v>
      </c>
      <c r="AQ20" s="14">
        <f t="shared" ref="AQ20" si="239">(AP20/AO20)*100</f>
        <v>10.069059251760493</v>
      </c>
      <c r="AR20" s="38">
        <f t="shared" ref="AR20" si="240">MAX(AK20:AM20)</f>
        <v>235.14</v>
      </c>
      <c r="AS20" s="14">
        <f t="shared" ref="AS20" si="241">(AR20-R20)/R20*100</f>
        <v>-18.436296784487851</v>
      </c>
      <c r="AT20" s="68">
        <v>165.05</v>
      </c>
      <c r="AU20" s="68">
        <v>179.8</v>
      </c>
      <c r="AV20" s="68">
        <v>148.25</v>
      </c>
      <c r="AW20" s="68">
        <v>147.47</v>
      </c>
      <c r="AX20" s="14">
        <f t="shared" ref="AX20" si="242">AVERAGE(AT20:AV20)</f>
        <v>164.36666666666667</v>
      </c>
      <c r="AY20" s="14">
        <f t="shared" ref="AY20" si="243">STDEV(AT20:AV20)</f>
        <v>15.786096203093832</v>
      </c>
      <c r="AZ20" s="14">
        <f t="shared" ref="AZ20" si="244">(AY20/AX20)*100</f>
        <v>9.6041956214320621</v>
      </c>
      <c r="BA20" s="38">
        <f t="shared" ref="BA20" si="245">MAX(AT20:AV20)</f>
        <v>179.8</v>
      </c>
      <c r="BB20" s="14">
        <f t="shared" ref="BB20" si="246">(BA20-Z20)/Z20*100</f>
        <v>-15.910578991675234</v>
      </c>
      <c r="BC20" s="69">
        <v>255.23</v>
      </c>
      <c r="BD20" s="69">
        <v>250.16</v>
      </c>
      <c r="BE20" s="69">
        <v>235.71</v>
      </c>
      <c r="BF20" s="69"/>
      <c r="BG20" s="69">
        <v>66.63</v>
      </c>
      <c r="BH20" s="16">
        <f t="shared" ref="BH20" si="247">AVERAGE(BC20:BF20)</f>
        <v>247.03333333333333</v>
      </c>
      <c r="BI20" s="16">
        <f t="shared" ref="BI20" si="248">STDEV(BC20:BF20)</f>
        <v>10.128654073139884</v>
      </c>
      <c r="BJ20" s="16">
        <f t="shared" ref="BJ20" si="249">(BI20/BH20)*100</f>
        <v>4.1001163431952037</v>
      </c>
      <c r="BK20" s="38">
        <f t="shared" ref="BK20" si="250">MAX(BC20:BF20)</f>
        <v>255.23</v>
      </c>
      <c r="BL20" s="16">
        <f t="shared" ref="BL20" si="251">(BK20-J20)/J20*100</f>
        <v>18.871966838992119</v>
      </c>
      <c r="BM20" s="16">
        <f t="shared" ref="BM20" si="252">(BK20-AI20)/AI20*100</f>
        <v>26.470442495416474</v>
      </c>
      <c r="BN20" s="69">
        <v>288.42</v>
      </c>
      <c r="BO20" s="69">
        <v>282.29000000000002</v>
      </c>
      <c r="BP20" s="69">
        <v>278.06</v>
      </c>
      <c r="BQ20" s="69">
        <v>125.48</v>
      </c>
      <c r="BR20" s="16">
        <f t="shared" ref="BR19:BR20" si="253">AVERAGE(BN20:BP20)</f>
        <v>282.92333333333335</v>
      </c>
      <c r="BS20" s="16">
        <f t="shared" ref="BS19:BS20" si="254">STDEV(BN20:BP20)</f>
        <v>5.208957029322991</v>
      </c>
      <c r="BT20" s="16">
        <f t="shared" ref="BT19:BT20" si="255">(BS20/BR20)*100</f>
        <v>1.8411196305205146</v>
      </c>
      <c r="BU20" s="38">
        <f t="shared" ref="BU19:BU20" si="256">MAX(BN20:BP20)</f>
        <v>288.42</v>
      </c>
      <c r="BV20" s="16">
        <f t="shared" ref="BV19:BV20" si="257">(BU20-R20)/R20*100</f>
        <v>4.5093482257447519E-2</v>
      </c>
      <c r="BW20" s="16">
        <f t="shared" ref="BW19:BW20" si="258">(BU20-AR20)/AR20*100</f>
        <v>22.658841541209508</v>
      </c>
      <c r="BX20" s="69">
        <v>187.6</v>
      </c>
      <c r="BY20" s="69">
        <v>176.64</v>
      </c>
      <c r="BZ20" s="69">
        <v>199.03</v>
      </c>
      <c r="CA20" s="69">
        <v>145.30000000000001</v>
      </c>
      <c r="CB20" s="16">
        <f t="shared" ref="CB19:CB20" si="259">AVERAGE(BX20:BZ20)</f>
        <v>187.75666666666666</v>
      </c>
      <c r="CC20" s="16">
        <f t="shared" ref="CC19:CC20" si="260">STDEV(BX20:BZ20)</f>
        <v>11.195822137446338</v>
      </c>
      <c r="CD20" s="16">
        <f t="shared" ref="CD19:CD20" si="261">(CC20/CB20)*100</f>
        <v>5.9629425341912432</v>
      </c>
      <c r="CE20" s="38">
        <f t="shared" ref="CE19:CE20" si="262">MAX(BX20:BZ20)</f>
        <v>199.03</v>
      </c>
      <c r="CF20" s="16">
        <f t="shared" ref="CF19:CF20" si="263">(CE20-Z20)/Z20*100</f>
        <v>-6.9170330184267108</v>
      </c>
      <c r="CG20" s="16">
        <f t="shared" ref="CG19:CG20" si="264">(CE20-BA20)/BA20*100</f>
        <v>10.695216907675189</v>
      </c>
      <c r="CH20" s="70">
        <v>199.75</v>
      </c>
      <c r="CI20" s="70">
        <v>189.68</v>
      </c>
      <c r="CJ20" s="70">
        <v>186.98</v>
      </c>
      <c r="CK20" s="70"/>
      <c r="CL20" s="70">
        <v>69.540000000000006</v>
      </c>
      <c r="CM20" s="17">
        <f t="shared" ref="CM20" si="265">AVERAGE(CH20:CK20)</f>
        <v>192.13666666666666</v>
      </c>
      <c r="CN20" s="17">
        <f t="shared" ref="CN20" si="266">STDEV(CH20:CK20)</f>
        <v>6.7301287753900638</v>
      </c>
      <c r="CO20" s="17">
        <f t="shared" ref="CO20" si="267">(CN20/CM20)*100</f>
        <v>3.5027821040874021</v>
      </c>
      <c r="CP20" s="38">
        <f t="shared" ref="CP20" si="268">MAX(CH20:CK20)</f>
        <v>199.75</v>
      </c>
      <c r="CQ20" s="17">
        <f t="shared" ref="CQ20" si="269">(CP20-J20)/J20*100</f>
        <v>-6.9675376088677785</v>
      </c>
      <c r="CR20" s="17">
        <f t="shared" ref="CR20" si="270">(CP20-AI20)/AI20*100</f>
        <v>-1.0207621029681395</v>
      </c>
      <c r="CS20" s="17">
        <f>(CP20-BK20)/BK20*100</f>
        <v>-21.737256592093406</v>
      </c>
      <c r="CT20" s="70">
        <v>229.23</v>
      </c>
      <c r="CU20" s="70">
        <v>231.89</v>
      </c>
      <c r="CV20" s="70">
        <v>222.34</v>
      </c>
      <c r="CW20" s="70"/>
      <c r="CX20" s="70">
        <v>120.43</v>
      </c>
      <c r="CY20" s="17">
        <f t="shared" ref="CY19:CY20" si="271">AVERAGE(CT20:CW20)</f>
        <v>227.82000000000002</v>
      </c>
      <c r="CZ20" s="17">
        <f t="shared" ref="CZ19:CZ20" si="272">STDEV(CT20:CW20)</f>
        <v>4.9286610757892362</v>
      </c>
      <c r="DA20" s="17">
        <f t="shared" ref="DA19:DA20" si="273">(CZ20/CY20)*100</f>
        <v>2.1634014027693951</v>
      </c>
      <c r="DB20" s="38">
        <f t="shared" ref="DB19:DB20" si="274">MAX(CT20:CW20)</f>
        <v>231.89</v>
      </c>
      <c r="DC20" s="17">
        <f t="shared" ref="DC19:DC20" si="275">(DB20-R20)/R20*100</f>
        <v>-19.56363384092408</v>
      </c>
      <c r="DD20" s="17">
        <f t="shared" ref="DD19:DD20" si="276">(DB20-AR20)/AR20*100</f>
        <v>-1.3821553117291827</v>
      </c>
      <c r="DE20" s="17">
        <f t="shared" ref="DE19:DE20" si="277">(DB20-BU20)/BU20*100</f>
        <v>-19.599889050689974</v>
      </c>
      <c r="DF20" s="70">
        <v>153.11000000000001</v>
      </c>
      <c r="DG20" s="70">
        <v>145.19</v>
      </c>
      <c r="DH20" s="70">
        <v>156.16999999999999</v>
      </c>
      <c r="DI20" s="70">
        <v>144.68</v>
      </c>
      <c r="DJ20" s="17">
        <f t="shared" ref="DJ20" si="278">AVERAGE(DF20:DH20)</f>
        <v>151.49</v>
      </c>
      <c r="DK20" s="17">
        <f t="shared" ref="DK20" si="279">STDEV(DF20:DH20)</f>
        <v>5.6664274459309878</v>
      </c>
      <c r="DL20" s="17">
        <f t="shared" ref="DL20" si="280">(DK20/DJ20)*100</f>
        <v>3.7404630311776272</v>
      </c>
      <c r="DM20" s="38">
        <f t="shared" ref="DM20" si="281">MAX(DF20:DH20)</f>
        <v>156.16999999999999</v>
      </c>
      <c r="DN20" s="17">
        <f t="shared" ref="DN20" si="282">(DM20-Z20)/Z20*100</f>
        <v>-26.961930595828271</v>
      </c>
      <c r="DO20" s="17">
        <f t="shared" ref="DO20" si="283">(DM20-BA20)/BA20*100</f>
        <v>-13.142380422691893</v>
      </c>
      <c r="DP20" s="17">
        <f t="shared" ref="DP20" si="284">(DM20-CE20)/CE20*100</f>
        <v>-21.534442043912986</v>
      </c>
    </row>
    <row r="21" spans="1:120" s="25" customFormat="1" x14ac:dyDescent="0.2">
      <c r="A21" s="24" t="s">
        <v>51</v>
      </c>
      <c r="B21" s="76">
        <v>237.67</v>
      </c>
      <c r="C21" s="75"/>
      <c r="D21" s="76">
        <v>217.52</v>
      </c>
      <c r="E21" s="76"/>
      <c r="F21" s="76">
        <v>111.45</v>
      </c>
      <c r="G21" s="13">
        <f t="shared" si="175"/>
        <v>227.595</v>
      </c>
      <c r="H21" s="13">
        <f t="shared" si="176"/>
        <v>14.248201640908917</v>
      </c>
      <c r="I21" s="13">
        <f t="shared" si="177"/>
        <v>6.2603315718310668</v>
      </c>
      <c r="J21" s="38">
        <f t="shared" si="178"/>
        <v>237.67</v>
      </c>
      <c r="K21" s="76">
        <v>300.41000000000003</v>
      </c>
      <c r="L21" s="76">
        <v>311.44</v>
      </c>
      <c r="M21" s="76">
        <v>260.57</v>
      </c>
      <c r="N21" s="76">
        <v>141.81</v>
      </c>
      <c r="O21" s="13">
        <f t="shared" ref="O21" si="285">AVERAGE(K21:M21)</f>
        <v>290.80666666666667</v>
      </c>
      <c r="P21" s="13">
        <f t="shared" ref="P21" si="286">STDEV(K21:M21)</f>
        <v>26.760179994412102</v>
      </c>
      <c r="Q21" s="13">
        <f t="shared" ref="Q21" si="287">(P21/O21)*100</f>
        <v>9.2020517621370779</v>
      </c>
      <c r="R21" s="38">
        <f t="shared" ref="R21" si="288">MAX(K21:M21)</f>
        <v>311.44</v>
      </c>
      <c r="S21" s="76">
        <v>162.63999999999999</v>
      </c>
      <c r="T21" s="76">
        <v>172.19</v>
      </c>
      <c r="U21" s="76">
        <v>143.96</v>
      </c>
      <c r="V21" s="76">
        <v>158.61000000000001</v>
      </c>
      <c r="W21" s="13">
        <f t="shared" ref="W21" si="289">AVERAGE(S21:U21)</f>
        <v>159.59666666666666</v>
      </c>
      <c r="X21" s="13">
        <f t="shared" ref="X21" si="290">STDEV(S21:U21)</f>
        <v>14.358956554476134</v>
      </c>
      <c r="Y21" s="13">
        <f t="shared" ref="Y21" si="291">(X21/W21)*100</f>
        <v>8.9970278542635391</v>
      </c>
      <c r="Z21" s="38">
        <f t="shared" ref="Z21" si="292">MAX(S21:U21)</f>
        <v>172.19</v>
      </c>
      <c r="AA21" s="21">
        <v>203.84</v>
      </c>
      <c r="AB21" s="21">
        <v>107.03</v>
      </c>
      <c r="AC21" s="21">
        <v>111.84</v>
      </c>
      <c r="AD21" s="21"/>
      <c r="AE21" s="21">
        <v>86.51</v>
      </c>
      <c r="AF21" s="14">
        <f t="shared" si="121"/>
        <v>140.90333333333334</v>
      </c>
      <c r="AG21" s="14">
        <f t="shared" si="122"/>
        <v>54.557786184314054</v>
      </c>
      <c r="AH21" s="14">
        <f t="shared" si="123"/>
        <v>38.720011012973941</v>
      </c>
      <c r="AI21" s="38">
        <f t="shared" si="124"/>
        <v>203.84</v>
      </c>
      <c r="AJ21" s="14">
        <f t="shared" si="125"/>
        <v>-14.234021963226319</v>
      </c>
      <c r="AK21" s="21">
        <v>219.55</v>
      </c>
      <c r="AL21" s="21">
        <v>201.54</v>
      </c>
      <c r="AM21" s="21">
        <v>205.97</v>
      </c>
      <c r="AN21" s="21">
        <v>128.21</v>
      </c>
      <c r="AO21" s="14">
        <f t="shared" si="126"/>
        <v>209.02</v>
      </c>
      <c r="AP21" s="14">
        <f t="shared" si="127"/>
        <v>9.3843966241842196</v>
      </c>
      <c r="AQ21" s="14">
        <f t="shared" si="128"/>
        <v>4.4897122879074827</v>
      </c>
      <c r="AR21" s="38">
        <f t="shared" si="129"/>
        <v>219.55</v>
      </c>
      <c r="AS21" s="14">
        <f t="shared" si="130"/>
        <v>-29.504880554842021</v>
      </c>
      <c r="AT21" s="21">
        <v>130.09</v>
      </c>
      <c r="AU21" s="21">
        <v>143.66999999999999</v>
      </c>
      <c r="AV21" s="21">
        <v>132.97999999999999</v>
      </c>
      <c r="AW21" s="21">
        <v>156.97999999999999</v>
      </c>
      <c r="AX21" s="14">
        <f t="shared" si="131"/>
        <v>135.58000000000001</v>
      </c>
      <c r="AY21" s="14">
        <f t="shared" si="132"/>
        <v>7.1536074815438333</v>
      </c>
      <c r="AZ21" s="14">
        <f t="shared" si="133"/>
        <v>5.2762999568843725</v>
      </c>
      <c r="BA21" s="38">
        <f t="shared" si="134"/>
        <v>143.66999999999999</v>
      </c>
      <c r="BB21" s="14">
        <f t="shared" si="135"/>
        <v>-16.563098902375291</v>
      </c>
      <c r="BC21" s="39">
        <v>221.96</v>
      </c>
      <c r="BD21" s="39">
        <v>210.44</v>
      </c>
      <c r="BE21" s="39">
        <v>219.23</v>
      </c>
      <c r="BF21" s="39"/>
      <c r="BG21" s="39">
        <v>120.09</v>
      </c>
      <c r="BH21" s="16">
        <f t="shared" ref="BH21" si="293">AVERAGE(BC21:BF21)</f>
        <v>217.21</v>
      </c>
      <c r="BI21" s="16">
        <f t="shared" ref="BI21" si="294">STDEV(BC21:BF21)</f>
        <v>6.0197923552228971</v>
      </c>
      <c r="BJ21" s="16">
        <f t="shared" ref="BJ21" si="295">(BI21/BH21)*100</f>
        <v>2.7714158442166092</v>
      </c>
      <c r="BK21" s="38">
        <f t="shared" ref="BK21" si="296">MAX(BC21:BF21)</f>
        <v>221.96</v>
      </c>
      <c r="BL21" s="16">
        <f t="shared" ref="BL21" si="297">(BK21-J21)/J21*100</f>
        <v>-6.6100054697689998</v>
      </c>
      <c r="BM21" s="16">
        <f t="shared" ref="BM21" si="298">(BK21-AI21)/AI21*100</f>
        <v>8.8893249607535356</v>
      </c>
      <c r="BN21" s="39">
        <v>283.5</v>
      </c>
      <c r="BO21" s="39">
        <v>255.05</v>
      </c>
      <c r="BP21" s="39">
        <v>228.27</v>
      </c>
      <c r="BQ21" s="39">
        <v>155.05000000000001</v>
      </c>
      <c r="BR21" s="16">
        <f t="shared" ref="BR21" si="299">AVERAGE(BN21:BP21)</f>
        <v>255.60666666666665</v>
      </c>
      <c r="BS21" s="16">
        <f t="shared" ref="BS21" si="300">STDEV(BN21:BP21)</f>
        <v>27.619207688370299</v>
      </c>
      <c r="BT21" s="16">
        <f t="shared" ref="BT21" si="301">(BS21/BR21)*100</f>
        <v>10.805354980974792</v>
      </c>
      <c r="BU21" s="38">
        <f t="shared" ref="BU21" si="302">MAX(BN21:BP21)</f>
        <v>283.5</v>
      </c>
      <c r="BV21" s="16">
        <f t="shared" ref="BV21" si="303">(BU21-R21)/R21*100</f>
        <v>-8.9712304135628038</v>
      </c>
      <c r="BW21" s="16">
        <f t="shared" ref="BW21" si="304">(BU21-AR21)/AR21*100</f>
        <v>29.127761329993163</v>
      </c>
      <c r="BX21" s="39">
        <v>130.78</v>
      </c>
      <c r="BY21" s="39">
        <v>129.04</v>
      </c>
      <c r="BZ21" s="39">
        <v>132.75</v>
      </c>
      <c r="CA21" s="39">
        <v>166.73</v>
      </c>
      <c r="CB21" s="16">
        <f t="shared" ref="CB21" si="305">AVERAGE(BX21:BZ21)</f>
        <v>130.85666666666665</v>
      </c>
      <c r="CC21" s="16">
        <f t="shared" ref="CC21" si="306">STDEV(BX21:BZ21)</f>
        <v>1.8561878496890738</v>
      </c>
      <c r="CD21" s="16">
        <f t="shared" ref="CD21" si="307">(CC21/CB21)*100</f>
        <v>1.4184893265066669</v>
      </c>
      <c r="CE21" s="38">
        <f t="shared" ref="CE21" si="308">MAX(BX21:BZ21)</f>
        <v>132.75</v>
      </c>
      <c r="CF21" s="16">
        <f t="shared" ref="CF21" si="309">(CE21-Z21)/Z21*100</f>
        <v>-22.904930599918693</v>
      </c>
      <c r="CG21" s="16">
        <f t="shared" ref="CG21" si="310">(CE21-BA21)/BA21*100</f>
        <v>-7.6007517226978418</v>
      </c>
      <c r="CH21" s="75">
        <v>185</v>
      </c>
      <c r="CI21" s="75">
        <v>186</v>
      </c>
      <c r="CJ21" s="75">
        <v>189</v>
      </c>
      <c r="CK21" s="40">
        <v>224.31</v>
      </c>
      <c r="CL21" s="40">
        <v>101.7</v>
      </c>
      <c r="CM21" s="17">
        <f t="shared" ref="CM21" si="311">AVERAGE(CH21:CK21)</f>
        <v>196.07749999999999</v>
      </c>
      <c r="CN21" s="17">
        <f t="shared" ref="CN21" si="312">STDEV(CH21:CK21)</f>
        <v>18.898254549031773</v>
      </c>
      <c r="CO21" s="17">
        <f t="shared" ref="CO21" si="313">(CN21/CM21)*100</f>
        <v>9.6381556012453107</v>
      </c>
      <c r="CP21" s="38">
        <f t="shared" ref="CP21" si="314">MAX(CH21:CK21)</f>
        <v>224.31</v>
      </c>
      <c r="CQ21" s="17">
        <f t="shared" ref="CQ21" si="315">(CP21-J21)/J21*100</f>
        <v>-5.6212395338073744</v>
      </c>
      <c r="CR21" s="17">
        <f t="shared" ref="CR21" si="316">(CP21-AI21)/AI21*100</f>
        <v>10.042189952904238</v>
      </c>
      <c r="CS21" s="17">
        <f t="shared" ref="CS21" si="317">(CP21-BK21)/BK21*100</f>
        <v>1.0587493242025565</v>
      </c>
      <c r="CT21" s="40">
        <v>195.81</v>
      </c>
      <c r="CU21" s="75"/>
      <c r="CV21" s="40">
        <v>213.37</v>
      </c>
      <c r="CW21" s="40">
        <v>229.08</v>
      </c>
      <c r="CX21" s="40">
        <v>141.47999999999999</v>
      </c>
      <c r="CY21" s="17">
        <f t="shared" ref="CY21" si="318">AVERAGE(CT21:CW21)</f>
        <v>212.75333333333333</v>
      </c>
      <c r="CZ21" s="17">
        <f t="shared" ref="CZ21" si="319">STDEV(CT21:CW21)</f>
        <v>16.643570330110471</v>
      </c>
      <c r="DA21" s="17">
        <f t="shared" ref="DA21" si="320">(CZ21/CY21)*100</f>
        <v>7.8229422163900946</v>
      </c>
      <c r="DB21" s="38">
        <f t="shared" ref="DB21" si="321">MAX(CT21:CW21)</f>
        <v>229.08</v>
      </c>
      <c r="DC21" s="17">
        <f t="shared" ref="DC21" si="322">(DB21-R21)/R21*100</f>
        <v>-26.44490110454662</v>
      </c>
      <c r="DD21" s="17">
        <f t="shared" ref="DD21" si="323">(DB21-AR21)/AR21*100</f>
        <v>4.3406968799817811</v>
      </c>
      <c r="DE21" s="17">
        <f t="shared" ref="DE21" si="324">(DB21-BU21)/BU21*100</f>
        <v>-19.195767195767193</v>
      </c>
      <c r="DF21" s="40">
        <v>122.08</v>
      </c>
      <c r="DG21" s="40">
        <v>118.19</v>
      </c>
      <c r="DH21" s="40">
        <v>127.88</v>
      </c>
      <c r="DI21" s="40">
        <v>151.32</v>
      </c>
      <c r="DJ21" s="17">
        <f t="shared" ref="DJ21" si="325">AVERAGE(DF21:DH21)</f>
        <v>122.71666666666665</v>
      </c>
      <c r="DK21" s="17">
        <f t="shared" ref="DK21" si="326">STDEV(DF21:DH21)</f>
        <v>4.8762724834993918</v>
      </c>
      <c r="DL21" s="17">
        <f t="shared" ref="DL21" si="327">(DK21/DJ21)*100</f>
        <v>3.9736024583724507</v>
      </c>
      <c r="DM21" s="38">
        <f t="shared" ref="DM21" si="328">MAX(DF21:DH21)</f>
        <v>127.88</v>
      </c>
      <c r="DN21" s="17">
        <f t="shared" ref="DN21" si="329">(DM21-Z21)/Z21*100</f>
        <v>-25.733201695801149</v>
      </c>
      <c r="DO21" s="17">
        <f t="shared" ref="DO21" si="330">(DM21-BA21)/BA21*100</f>
        <v>-10.990464258369871</v>
      </c>
      <c r="DP21" s="17">
        <f t="shared" ref="DP21" si="331">(DM21-CE21)/CE21*100</f>
        <v>-3.6685499058380451</v>
      </c>
    </row>
    <row r="22" spans="1:120" s="22" customFormat="1" x14ac:dyDescent="0.2">
      <c r="A22" s="59" t="s">
        <v>37</v>
      </c>
      <c r="E22" s="35"/>
      <c r="F22" s="47">
        <f>AVERAGE(F8:F21)</f>
        <v>95.406802500000012</v>
      </c>
      <c r="G22" s="47">
        <f>AVERAGE(G8:G21)</f>
        <v>222.83933805555554</v>
      </c>
      <c r="J22" s="47">
        <f>AVERAGE(J8:J21)</f>
        <v>230.01500000000001</v>
      </c>
      <c r="M22" s="35"/>
      <c r="N22" s="47">
        <f>AVERAGE(N8:N21)</f>
        <v>124.02030583333332</v>
      </c>
      <c r="O22" s="47">
        <f>AVERAGE(O8:O21)</f>
        <v>238.45713916666671</v>
      </c>
      <c r="R22" s="47">
        <f>AVERAGE(R8:R21)</f>
        <v>251.02937166666666</v>
      </c>
      <c r="U22" s="35"/>
      <c r="V22" s="47">
        <f>AVERAGE(V8:V21)</f>
        <v>133.39696166666667</v>
      </c>
      <c r="W22" s="47">
        <f>AVERAGE(W8:W21)</f>
        <v>141.64107722222221</v>
      </c>
      <c r="Z22" s="47">
        <f>AVERAGE(Z8:Z21)</f>
        <v>148.83532749999998</v>
      </c>
      <c r="AE22" s="47">
        <f>AVERAGE(AE8:AE21)</f>
        <v>85.71600500000001</v>
      </c>
      <c r="AF22" s="47">
        <f>AVERAGE(AF8:AF21)</f>
        <v>184.98172833333334</v>
      </c>
      <c r="AI22" s="47">
        <f>AVERAGE(AI8:AI21)</f>
        <v>198.39191583333334</v>
      </c>
      <c r="AJ22" s="47">
        <f>AVERAGE(AJ8:AJ21)</f>
        <v>-14.000818226875616</v>
      </c>
      <c r="AN22" s="47">
        <f>AVERAGE(AN8:AN21)</f>
        <v>118.13002750000003</v>
      </c>
      <c r="AO22" s="47">
        <f>AVERAGE(AO8:AO21)</f>
        <v>207.25953972222217</v>
      </c>
      <c r="AR22" s="47">
        <f>AVERAGE(AR8:AR21)</f>
        <v>217.07578833333335</v>
      </c>
      <c r="AS22" s="47">
        <f>AVERAGE(AS8:AS21)</f>
        <v>-12.446348003118525</v>
      </c>
      <c r="AW22" s="47">
        <f>AVERAGE(AW8:AW21)</f>
        <v>132.73151166666668</v>
      </c>
      <c r="AX22" s="47">
        <f>AVERAGE(AX8:AX21)</f>
        <v>125.77154666666665</v>
      </c>
      <c r="BA22" s="47">
        <f>AVERAGE(BA8:BA21)</f>
        <v>133.30362916666667</v>
      </c>
      <c r="BB22" s="47">
        <f>AVERAGE(BB8:BB21)</f>
        <v>-8.9152105198430149</v>
      </c>
      <c r="BG22" s="47">
        <f>AVERAGE(BG8:BG21)</f>
        <v>91.112999999999985</v>
      </c>
      <c r="BH22" s="47">
        <f>AVERAGE(BH8:BH21)</f>
        <v>240.46241666666668</v>
      </c>
      <c r="BK22" s="47">
        <f>AVERAGE(BK8:BK21)</f>
        <v>250.51300000000001</v>
      </c>
      <c r="BL22" s="47">
        <f>AVERAGE(BL8:BL21)</f>
        <v>3.8580298154986865</v>
      </c>
      <c r="BM22" s="47">
        <f>AVERAGE(BM8:BM21)</f>
        <v>22.974337636499104</v>
      </c>
      <c r="BQ22" s="47">
        <f>AVERAGE(BQ8:BQ21)</f>
        <v>124.41</v>
      </c>
      <c r="BR22" s="47">
        <f>AVERAGE(BR8:BR21)</f>
        <v>241.51133333333331</v>
      </c>
      <c r="BU22" s="47">
        <f>AVERAGE(BU8:BU21)</f>
        <v>251.05500000000001</v>
      </c>
      <c r="BV22" s="47">
        <f>AVERAGE(BV8:BV21)</f>
        <v>-1.8225161967237675</v>
      </c>
      <c r="BW22" s="47">
        <f>AVERAGE(BW8:BW21)</f>
        <v>12.693097436660437</v>
      </c>
      <c r="CA22" s="47">
        <f>AVERAGE(CA8:CA21)</f>
        <v>139.93400000000003</v>
      </c>
      <c r="CB22" s="47">
        <f>AVERAGE(CB8:CB21)</f>
        <v>138.88766666666666</v>
      </c>
      <c r="CE22" s="47">
        <f>AVERAGE(CE8:CE21)</f>
        <v>144.37899999999999</v>
      </c>
      <c r="CF22" s="47">
        <f>AVERAGE(CF8:CF21)</f>
        <v>-2.5236209739220294</v>
      </c>
      <c r="CG22" s="47">
        <f>AVERAGE(CG8:CG21)</f>
        <v>5.5435352350609062</v>
      </c>
      <c r="CL22" s="47">
        <f>AVERAGE(CL8:CL21)</f>
        <v>81.852999999999994</v>
      </c>
      <c r="CM22" s="47">
        <f>AVERAGE(CM8:CM21)</f>
        <v>206.67926266666669</v>
      </c>
      <c r="CP22" s="47">
        <f>AVERAGE(CP8:CP21)</f>
        <v>216.98600000000002</v>
      </c>
      <c r="CQ22" s="47">
        <f>AVERAGE(CQ8:CQ21)</f>
        <v>-10.614260922050919</v>
      </c>
      <c r="CR22" s="47">
        <f>AVERAGE(CR8:CR21)</f>
        <v>4.7434139408875984</v>
      </c>
      <c r="CS22" s="47">
        <f>AVERAGE(CS8:CS21)</f>
        <v>-13.844372488549084</v>
      </c>
      <c r="CX22" s="47">
        <f>AVERAGE(CX8:CX21)</f>
        <v>115.52799999999999</v>
      </c>
      <c r="CY22" s="47">
        <f>AVERAGE(CY8:CY21)</f>
        <v>208.60849999999999</v>
      </c>
      <c r="DB22" s="47">
        <f>AVERAGE(DB8:DB21)</f>
        <v>217.25799999999998</v>
      </c>
      <c r="DC22" s="47">
        <f>AVERAGE(DC8:DC21)</f>
        <v>-16.320995758422054</v>
      </c>
      <c r="DD22" s="47">
        <f>AVERAGE(DD8:DD21)</f>
        <v>-3.9957969510859543</v>
      </c>
      <c r="DE22" s="47">
        <f>AVERAGE(DE8:DE21)</f>
        <v>-14.328979155068216</v>
      </c>
      <c r="DI22" s="47">
        <f>AVERAGE(DI8:DI21)</f>
        <v>133.21</v>
      </c>
      <c r="DJ22" s="47">
        <f>AVERAGE(DJ8:DJ21)</f>
        <v>123.426</v>
      </c>
      <c r="DM22" s="47">
        <f>AVERAGE(DM8:DM21)</f>
        <v>130.60100000000003</v>
      </c>
      <c r="DN22" s="47">
        <f>AVERAGE(DN8:DN21)</f>
        <v>-12.609662021074049</v>
      </c>
      <c r="DO22" s="47">
        <f>AVERAGE(DO8:DO21)</f>
        <v>-5.1066380567363225</v>
      </c>
      <c r="DP22" s="47">
        <f>AVERAGE(DP8:DP21)</f>
        <v>-9.6037762022132949</v>
      </c>
    </row>
    <row r="23" spans="1:120" s="22" customFormat="1" x14ac:dyDescent="0.2">
      <c r="A23" s="36" t="s">
        <v>0</v>
      </c>
      <c r="E23" s="35"/>
      <c r="F23" s="34">
        <f>STDEV(F8:F21)</f>
        <v>25.122257023981433</v>
      </c>
      <c r="G23" s="34">
        <f>STDEV(G8:G21)</f>
        <v>68.477418448501609</v>
      </c>
      <c r="J23" s="34">
        <f>STDEV(J8:J21)</f>
        <v>66.41727246596453</v>
      </c>
      <c r="M23" s="35"/>
      <c r="N23" s="34">
        <f>STDEV(N8:N21)</f>
        <v>37.553981067677825</v>
      </c>
      <c r="O23" s="34">
        <f>STDEV(O8:O21)</f>
        <v>74.754962300849769</v>
      </c>
      <c r="R23" s="34">
        <f>STDEV(R8:R21)</f>
        <v>76.342580373730044</v>
      </c>
      <c r="U23" s="35"/>
      <c r="V23" s="34">
        <f>STDEV(V8:V21)</f>
        <v>41.233071580240903</v>
      </c>
      <c r="W23" s="34">
        <f>STDEV(W8:W21)</f>
        <v>50.925031346798107</v>
      </c>
      <c r="Z23" s="34">
        <f>STDEV(Z8:Z21)</f>
        <v>52.685486422092865</v>
      </c>
      <c r="AE23" s="34">
        <f>STDEV(AE8:AE21)</f>
        <v>29.666780194694145</v>
      </c>
      <c r="AF23" s="34">
        <f>STDEV(AF8:AF21)</f>
        <v>63.655660771987577</v>
      </c>
      <c r="AI23" s="34">
        <f>STDEV(AI8:AI21)</f>
        <v>63.50391638996124</v>
      </c>
      <c r="AJ23" s="34">
        <f>STDEV(AJ8:AJ21)</f>
        <v>10.47560278200967</v>
      </c>
      <c r="AN23" s="34">
        <f>STDEV(AN8:AN21)</f>
        <v>34.858012979801074</v>
      </c>
      <c r="AO23" s="34">
        <f>STDEV(AO8:AO21)</f>
        <v>60.98003806360942</v>
      </c>
      <c r="AR23" s="34">
        <f>STDEV(AR8:AR21)</f>
        <v>62.715721131753021</v>
      </c>
      <c r="AS23" s="34">
        <f>STDEV(AS8:AS21)</f>
        <v>9.5699199460255215</v>
      </c>
      <c r="AW23" s="34">
        <f>STDEV(AW8:AW21)</f>
        <v>42.230924675944095</v>
      </c>
      <c r="AX23" s="34">
        <f>STDEV(AX8:AX21)</f>
        <v>46.713019296217269</v>
      </c>
      <c r="BA23" s="34">
        <f>STDEV(BA8:BA21)</f>
        <v>48.425280848251397</v>
      </c>
      <c r="BB23" s="34">
        <f>STDEV(BB8:BB21)</f>
        <v>17.239851979406041</v>
      </c>
      <c r="BG23" s="34">
        <f>STDEV(BG8:BG21)</f>
        <v>22.506585233857443</v>
      </c>
      <c r="BH23" s="34">
        <f>STDEV(BH8:BH21)</f>
        <v>64.286973027164393</v>
      </c>
      <c r="BK23" s="34">
        <f>STDEV(BK8:BK21)</f>
        <v>69.636160154844006</v>
      </c>
      <c r="BL23" s="34">
        <f>STDEV(BL8:BL21)</f>
        <v>10.387118718263611</v>
      </c>
      <c r="BM23" s="34">
        <f>STDEV(BM8:BM21)</f>
        <v>19.706955439785286</v>
      </c>
      <c r="BQ23" s="34">
        <f>STDEV(BQ8:BQ21)</f>
        <v>28.705084721855325</v>
      </c>
      <c r="BR23" s="34">
        <f>STDEV(BR8:BR21)</f>
        <v>61.917550359079343</v>
      </c>
      <c r="BU23" s="34">
        <f>STDEV(BU8:BU21)</f>
        <v>65.368036574120367</v>
      </c>
      <c r="BV23" s="34">
        <f>STDEV(BV8:BV21)</f>
        <v>11.73365121133647</v>
      </c>
      <c r="BW23" s="34">
        <f>STDEV(BW8:BW21)</f>
        <v>10.762196919366023</v>
      </c>
      <c r="CA23" s="34">
        <f>STDEV(CA8:CA21)</f>
        <v>35.535240161469702</v>
      </c>
      <c r="CB23" s="34">
        <f>STDEV(CB8:CB21)</f>
        <v>48.841015248393767</v>
      </c>
      <c r="CE23" s="34">
        <f>STDEV(CE8:CE21)</f>
        <v>50.528427741223105</v>
      </c>
      <c r="CF23" s="34">
        <f>STDEV(CF8:CF21)</f>
        <v>20.906967474466207</v>
      </c>
      <c r="CG23" s="34">
        <f>STDEV(CG8:CG21)</f>
        <v>10.661377258232188</v>
      </c>
      <c r="CL23" s="34">
        <f>STDEV(CL8:CL21)</f>
        <v>24.511881495398189</v>
      </c>
      <c r="CM23" s="34">
        <f>STDEV(CM8:CM21)</f>
        <v>64.951853241265297</v>
      </c>
      <c r="CP23" s="34">
        <f>STDEV(CP8:CP21)</f>
        <v>67.697545040011875</v>
      </c>
      <c r="CQ23" s="34">
        <f>STDEV(CQ8:CQ21)</f>
        <v>13.975994246686069</v>
      </c>
      <c r="CR23" s="34">
        <f>STDEV(CR8:CR21)</f>
        <v>12.984225213091888</v>
      </c>
      <c r="CS23" s="34">
        <f>STDEV(CS8:CS21)</f>
        <v>11.735096274227534</v>
      </c>
      <c r="CX23" s="34">
        <f>STDEV(CX8:CX21)</f>
        <v>33.619624824398819</v>
      </c>
      <c r="CY23" s="34">
        <f>STDEV(CY8:CY21)</f>
        <v>64.851927117820082</v>
      </c>
      <c r="DB23" s="34">
        <f>STDEV(DB8:DB21)</f>
        <v>64.775363252122787</v>
      </c>
      <c r="DC23" s="34">
        <f>STDEV(DC8:DC21)</f>
        <v>9.5997257026025142</v>
      </c>
      <c r="DD23" s="34">
        <f>STDEV(DD8:DD21)</f>
        <v>8.1927631117313116</v>
      </c>
      <c r="DE23" s="34">
        <f>STDEV(DE8:DE21)</f>
        <v>8.7690777198699443</v>
      </c>
      <c r="DI23" s="34">
        <f>STDEV(DI8:DI21)</f>
        <v>36.133492619575065</v>
      </c>
      <c r="DJ23" s="34">
        <f>STDEV(DJ8:DJ21)</f>
        <v>50.024903052700651</v>
      </c>
      <c r="DM23" s="34">
        <f>STDEV(DM8:DM21)</f>
        <v>51.059161426286067</v>
      </c>
      <c r="DN23" s="34">
        <f>STDEV(DN8:DN21)</f>
        <v>20.686022089753912</v>
      </c>
      <c r="DO23" s="34">
        <f>STDEV(DO8:DO21)</f>
        <v>14.867492156401406</v>
      </c>
      <c r="DP23" s="34">
        <f>STDEV(DP8:DP21)</f>
        <v>14.408148459980763</v>
      </c>
    </row>
    <row r="24" spans="1:120" s="22" customFormat="1" x14ac:dyDescent="0.2">
      <c r="A24" s="36" t="s">
        <v>38</v>
      </c>
      <c r="E24" s="35"/>
      <c r="F24" s="34">
        <f>STDEV(F8:F21)/SQRT(COUNT(F8:F21))</f>
        <v>7.2521709277233244</v>
      </c>
      <c r="G24" s="34">
        <f>STDEV(G8:G21)/SQRT(COUNT(G8:G21))</f>
        <v>19.767727987326527</v>
      </c>
      <c r="J24" s="34">
        <f>STDEV(J8:J21)/SQRT(COUNT(J8:J21))</f>
        <v>19.173015068532671</v>
      </c>
      <c r="M24" s="35"/>
      <c r="N24" s="34">
        <f>STDEV(N8:N21)/SQRT(COUNT(N8:N21))</f>
        <v>10.840900539282952</v>
      </c>
      <c r="O24" s="34">
        <f>STDEV(O8:O21)/SQRT(COUNT(O8:O21))</f>
        <v>21.57989880382797</v>
      </c>
      <c r="R24" s="34">
        <f>STDEV(R8:R21)/SQRT(COUNT(R8:R21))</f>
        <v>22.038204664701841</v>
      </c>
      <c r="U24" s="35"/>
      <c r="V24" s="34">
        <f>STDEV(V8:V21)/SQRT(COUNT(V8:V21))</f>
        <v>11.902962488183597</v>
      </c>
      <c r="W24" s="34">
        <f>STDEV(W8:W21)/SQRT(COUNT(W8:W21))</f>
        <v>14.70079027828201</v>
      </c>
      <c r="Z24" s="34">
        <f>STDEV(Z8:Z21)/SQRT(COUNT(Z8:Z21))</f>
        <v>15.208989884090846</v>
      </c>
      <c r="AE24" s="34">
        <f>STDEV(AE8:AE21)/SQRT(COUNT(AE8:AE21))</f>
        <v>8.564061765698062</v>
      </c>
      <c r="AF24" s="34">
        <f>STDEV(AF8:AF21)/SQRT(COUNT(AF8:AF21))</f>
        <v>18.375806441075266</v>
      </c>
      <c r="AI24" s="34">
        <f>STDEV(AI8:AI21)/SQRT(COUNT(AI8:AI21))</f>
        <v>18.332001611169805</v>
      </c>
      <c r="AJ24" s="34">
        <f>STDEV(AJ8:AJ21)/SQRT(COUNT(AJ8:AJ21))</f>
        <v>3.0240460430584379</v>
      </c>
      <c r="AN24" s="34">
        <f>STDEV(AN8:AN21)/SQRT(COUNT(AN8:AN21))</f>
        <v>10.062641588651811</v>
      </c>
      <c r="AO24" s="34">
        <f>STDEV(AO8:AO21)/SQRT(COUNT(AO8:AO21))</f>
        <v>17.603420695609262</v>
      </c>
      <c r="AR24" s="34">
        <f>STDEV(AR8:AR21)/SQRT(COUNT(AR8:AR21))</f>
        <v>18.104469238919556</v>
      </c>
      <c r="AS24" s="34">
        <f>STDEV(AS8:AS21)/SQRT(COUNT(AS8:AS21))</f>
        <v>2.7625979284805022</v>
      </c>
      <c r="AW24" s="34">
        <f>STDEV(AW8:AW21)/SQRT(COUNT(AW8:AW21))</f>
        <v>12.191017864891567</v>
      </c>
      <c r="AX24" s="34">
        <f>STDEV(AX8:AX21)/SQRT(COUNT(AX8:AX21))</f>
        <v>13.484887132665612</v>
      </c>
      <c r="BA24" s="34">
        <f>STDEV(BA8:BA21)/SQRT(COUNT(BA8:BA21))</f>
        <v>13.979174466660588</v>
      </c>
      <c r="BB24" s="34">
        <f>STDEV(BB8:BB21)/SQRT(COUNT(BB8:BB21))</f>
        <v>4.9767165905496906</v>
      </c>
      <c r="BG24" s="34">
        <f>STDEV(BG8:BG21)/SQRT(COUNT(BG8:BG21))</f>
        <v>7.1172071691702907</v>
      </c>
      <c r="BH24" s="34">
        <f>STDEV(BH8:BH21)/SQRT(COUNT(BH8:BH21))</f>
        <v>20.329325864364911</v>
      </c>
      <c r="BK24" s="34">
        <f>STDEV(BK8:BK21)/SQRT(COUNT(BK8:BK21))</f>
        <v>22.020887359757062</v>
      </c>
      <c r="BL24" s="34">
        <f>STDEV(BL8:BL21)/SQRT(COUNT(BL8:BL21))</f>
        <v>3.2846953476281828</v>
      </c>
      <c r="BM24" s="34">
        <f>STDEV(BM8:BM21)/SQRT(COUNT(BM8:BM21))</f>
        <v>6.2318864937166722</v>
      </c>
      <c r="BQ24" s="34">
        <f>STDEV(BQ8:BQ21)/SQRT(COUNT(BQ8:BQ21))</f>
        <v>9.0773448149163745</v>
      </c>
      <c r="BR24" s="34">
        <f>STDEV(BR8:BR21)/SQRT(COUNT(BR8:BR21))</f>
        <v>19.580048627286722</v>
      </c>
      <c r="BU24" s="34">
        <f>STDEV(BU8:BU21)/SQRT(COUNT(BU8:BU21))</f>
        <v>20.67118817474104</v>
      </c>
      <c r="BV24" s="34">
        <f>STDEV(BV8:BV21)/SQRT(COUNT(BV8:BV21))</f>
        <v>3.7105063097816959</v>
      </c>
      <c r="BW24" s="34">
        <f>STDEV(BW8:BW21)/SQRT(COUNT(BW8:BW21))</f>
        <v>3.4033054892444126</v>
      </c>
      <c r="CA24" s="34">
        <f>STDEV(CA8:CA21)/SQRT(COUNT(CA8:CA21))</f>
        <v>11.237229611133383</v>
      </c>
      <c r="CB24" s="34">
        <f>STDEV(CB8:CB21)/SQRT(COUNT(CB8:CB21))</f>
        <v>15.444885141993877</v>
      </c>
      <c r="CE24" s="34">
        <f>STDEV(CE8:CE21)/SQRT(COUNT(CE8:CE21))</f>
        <v>15.978491824950202</v>
      </c>
      <c r="CF24" s="34">
        <f>STDEV(CF8:CF21)/SQRT(COUNT(CF8:CF21))</f>
        <v>6.6113636186371405</v>
      </c>
      <c r="CG24" s="34">
        <f>STDEV(CG8:CG21)/SQRT(COUNT(CG8:CG21))</f>
        <v>3.3714235130334851</v>
      </c>
      <c r="CL24" s="34">
        <f>STDEV(CL8:CL21)/SQRT(COUNT(CL8:CL21))</f>
        <v>7.7513375261592374</v>
      </c>
      <c r="CM24" s="34">
        <f>STDEV(CM8:CM21)/SQRT(COUNT(CM8:CM21))</f>
        <v>20.539579449138838</v>
      </c>
      <c r="CP24" s="34">
        <f>STDEV(CP8:CP21)/SQRT(COUNT(CP8:CP21))</f>
        <v>21.407843432827221</v>
      </c>
      <c r="CQ24" s="34">
        <f>STDEV(CQ8:CQ21)/SQRT(COUNT(CQ8:CQ21))</f>
        <v>4.4195974384937147</v>
      </c>
      <c r="CR24" s="34">
        <f>STDEV(CR8:CR21)/SQRT(COUNT(CR8:CR21))</f>
        <v>4.1059725325955485</v>
      </c>
      <c r="CS24" s="34">
        <f>STDEV(CS8:CS21)/SQRT(COUNT(CS8:CS21))</f>
        <v>3.7109632787914908</v>
      </c>
      <c r="CX24" s="34">
        <f>STDEV(CX8:CX21)/SQRT(COUNT(CX8:CX21))</f>
        <v>10.631458852543865</v>
      </c>
      <c r="CY24" s="34">
        <f>STDEV(CY8:CY21)/SQRT(COUNT(CY8:CY21))</f>
        <v>20.507980034355036</v>
      </c>
      <c r="DB24" s="34">
        <f>STDEV(DB8:DB21)/SQRT(COUNT(DB8:DB21))</f>
        <v>20.483768414147967</v>
      </c>
      <c r="DC24" s="34">
        <f>STDEV(DC8:DC21)/SQRT(COUNT(DC8:DC21))</f>
        <v>3.0356998133084128</v>
      </c>
      <c r="DD24" s="34">
        <f>STDEV(DD8:DD21)/SQRT(COUNT(DD8:DD21))</f>
        <v>2.59077917632795</v>
      </c>
      <c r="DE24" s="34">
        <f>STDEV(DE8:DE21)/SQRT(COUNT(DE8:DE21))</f>
        <v>2.7730258573824993</v>
      </c>
      <c r="DI24" s="34">
        <f>STDEV(DI8:DI21)/SQRT(COUNT(DI8:DI21))</f>
        <v>11.426413649474123</v>
      </c>
      <c r="DJ24" s="34">
        <f>STDEV(DJ8:DJ21)/SQRT(COUNT(DJ8:DJ21))</f>
        <v>15.819263337564422</v>
      </c>
      <c r="DM24" s="34">
        <f>STDEV(DM8:DM21)/SQRT(COUNT(DM8:DM21))</f>
        <v>16.146324552527545</v>
      </c>
      <c r="DN24" s="34">
        <f>STDEV(DN8:DN21)/SQRT(COUNT(DN8:DN21))</f>
        <v>6.5414945532178406</v>
      </c>
      <c r="DO24" s="34">
        <f>STDEV(DO8:DO21)/SQRT(COUNT(DO8:DO21))</f>
        <v>4.7015138308916766</v>
      </c>
      <c r="DP24" s="34">
        <f>STDEV(DP8:DP21)/SQRT(COUNT(DP8:DP21))</f>
        <v>4.5562565999386608</v>
      </c>
    </row>
    <row r="25" spans="1:120" s="22" customFormat="1" x14ac:dyDescent="0.2">
      <c r="A25" s="35"/>
      <c r="E25" s="35"/>
      <c r="M25" s="35"/>
      <c r="U25" s="35"/>
    </row>
    <row r="26" spans="1:120" x14ac:dyDescent="0.2">
      <c r="B26" s="82" t="s">
        <v>60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4"/>
      <c r="U26" s="85" t="s">
        <v>61</v>
      </c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7"/>
    </row>
    <row r="27" spans="1:120" ht="16" customHeight="1" x14ac:dyDescent="0.2">
      <c r="A27" s="1"/>
      <c r="B27" s="88" t="s">
        <v>35</v>
      </c>
      <c r="C27" s="89"/>
      <c r="D27" s="90"/>
      <c r="E27" s="91" t="s">
        <v>39</v>
      </c>
      <c r="F27" s="92"/>
      <c r="G27" s="93"/>
      <c r="H27" s="91" t="s">
        <v>40</v>
      </c>
      <c r="I27" s="92"/>
      <c r="J27" s="93"/>
      <c r="K27" s="94" t="s">
        <v>41</v>
      </c>
      <c r="L27" s="95"/>
      <c r="M27" s="96"/>
      <c r="N27" s="94" t="s">
        <v>42</v>
      </c>
      <c r="O27" s="95"/>
      <c r="P27" s="96"/>
      <c r="Q27" s="94" t="s">
        <v>43</v>
      </c>
      <c r="R27" s="95"/>
      <c r="S27" s="96"/>
      <c r="U27" s="97" t="s">
        <v>35</v>
      </c>
      <c r="V27" s="98"/>
      <c r="W27" s="99"/>
      <c r="X27" s="100" t="s">
        <v>39</v>
      </c>
      <c r="Y27" s="101"/>
      <c r="Z27" s="102"/>
      <c r="AA27" s="100" t="s">
        <v>40</v>
      </c>
      <c r="AB27" s="101"/>
      <c r="AC27" s="102"/>
      <c r="AD27" s="103" t="s">
        <v>41</v>
      </c>
      <c r="AE27" s="104"/>
      <c r="AF27" s="105"/>
      <c r="AG27" s="103" t="s">
        <v>42</v>
      </c>
      <c r="AH27" s="104"/>
      <c r="AI27" s="105"/>
      <c r="AJ27" s="103" t="s">
        <v>43</v>
      </c>
      <c r="AK27" s="104"/>
      <c r="AL27" s="105"/>
    </row>
    <row r="28" spans="1:120" x14ac:dyDescent="0.2">
      <c r="A28" s="30" t="s">
        <v>3</v>
      </c>
      <c r="B28" s="32" t="s">
        <v>17</v>
      </c>
      <c r="C28" s="32" t="s">
        <v>16</v>
      </c>
      <c r="D28" s="32" t="s">
        <v>15</v>
      </c>
      <c r="E28" s="33" t="s">
        <v>17</v>
      </c>
      <c r="F28" s="33" t="s">
        <v>16</v>
      </c>
      <c r="G28" s="33" t="s">
        <v>15</v>
      </c>
      <c r="H28" s="33" t="s">
        <v>17</v>
      </c>
      <c r="I28" s="33" t="s">
        <v>16</v>
      </c>
      <c r="J28" s="33" t="s">
        <v>15</v>
      </c>
      <c r="K28" s="37" t="s">
        <v>17</v>
      </c>
      <c r="L28" s="37" t="s">
        <v>16</v>
      </c>
      <c r="M28" s="37" t="s">
        <v>15</v>
      </c>
      <c r="N28" s="37" t="s">
        <v>17</v>
      </c>
      <c r="O28" s="37" t="s">
        <v>16</v>
      </c>
      <c r="P28" s="37" t="s">
        <v>15</v>
      </c>
      <c r="Q28" s="37" t="s">
        <v>17</v>
      </c>
      <c r="R28" s="37" t="s">
        <v>16</v>
      </c>
      <c r="S28" s="37" t="s">
        <v>15</v>
      </c>
      <c r="U28" s="63" t="s">
        <v>17</v>
      </c>
      <c r="V28" s="63" t="s">
        <v>16</v>
      </c>
      <c r="W28" s="63" t="s">
        <v>15</v>
      </c>
      <c r="X28" s="64" t="s">
        <v>17</v>
      </c>
      <c r="Y28" s="64" t="s">
        <v>16</v>
      </c>
      <c r="Z28" s="64" t="s">
        <v>15</v>
      </c>
      <c r="AA28" s="64" t="s">
        <v>17</v>
      </c>
      <c r="AB28" s="64" t="s">
        <v>16</v>
      </c>
      <c r="AC28" s="64" t="s">
        <v>15</v>
      </c>
      <c r="AD28" s="65" t="s">
        <v>17</v>
      </c>
      <c r="AE28" s="65" t="s">
        <v>16</v>
      </c>
      <c r="AF28" s="65" t="s">
        <v>15</v>
      </c>
      <c r="AG28" s="65" t="s">
        <v>17</v>
      </c>
      <c r="AH28" s="65" t="s">
        <v>16</v>
      </c>
      <c r="AI28" s="65" t="s">
        <v>15</v>
      </c>
      <c r="AJ28" s="65" t="s">
        <v>17</v>
      </c>
      <c r="AK28" s="65" t="s">
        <v>16</v>
      </c>
      <c r="AL28" s="65" t="s">
        <v>15</v>
      </c>
    </row>
    <row r="29" spans="1:120" x14ac:dyDescent="0.2">
      <c r="A29" s="31" t="s">
        <v>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pans="1:120" x14ac:dyDescent="0.2">
      <c r="A30" s="31" t="s">
        <v>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 spans="1:120" x14ac:dyDescent="0.2">
      <c r="A31" s="31" t="s">
        <v>6</v>
      </c>
      <c r="B31" s="45">
        <f t="shared" ref="B31:B37" si="332">AJ8</f>
        <v>-39.15639208889796</v>
      </c>
      <c r="C31" s="14">
        <f t="shared" ref="C31:C37" si="333">AS8</f>
        <v>2.6738698827965943</v>
      </c>
      <c r="D31" s="45">
        <f t="shared" ref="D31:D37" si="334">BB8</f>
        <v>16.316469085101055</v>
      </c>
      <c r="E31" s="16">
        <f>BL8</f>
        <v>2.4059537159751243</v>
      </c>
      <c r="F31" s="16">
        <f>BV8</f>
        <v>25.713625343604956</v>
      </c>
      <c r="G31" s="16">
        <f>CF8</f>
        <v>31.4547574843292</v>
      </c>
      <c r="H31" s="16">
        <f>BM8</f>
        <v>68.310126949735434</v>
      </c>
      <c r="I31" s="16">
        <f>BW8</f>
        <v>22.439745854625436</v>
      </c>
      <c r="J31" s="16">
        <f>CG8</f>
        <v>13.014742038079286</v>
      </c>
      <c r="K31" s="17">
        <f>CQ8</f>
        <v>-22.433479457640949</v>
      </c>
      <c r="L31" s="17">
        <f>DC8</f>
        <v>-11.468471006394864</v>
      </c>
      <c r="M31" s="17">
        <f>DN8</f>
        <v>-13.72325459135571</v>
      </c>
      <c r="N31" s="17">
        <f>CR8</f>
        <v>27.485077242116667</v>
      </c>
      <c r="O31" s="17">
        <f>DD8</f>
        <v>-13.774040956413842</v>
      </c>
      <c r="P31" s="17">
        <f>DO8</f>
        <v>-25.825855885015464</v>
      </c>
      <c r="Q31" s="17">
        <f>CS8</f>
        <v>-24.255848680935795</v>
      </c>
      <c r="R31" s="17">
        <f>DE8</f>
        <v>-29.576822916666661</v>
      </c>
      <c r="S31" s="17">
        <f>DP8</f>
        <v>-34.367726920093098</v>
      </c>
      <c r="U31" s="14">
        <f t="shared" ref="U31:U37" si="335">AI8-J8</f>
        <v>-76.81701000000001</v>
      </c>
      <c r="V31" s="14">
        <f t="shared" ref="V31:V37" si="336">AR8-R8</f>
        <v>3.2669999999999959</v>
      </c>
      <c r="W31" s="14">
        <f t="shared" ref="W31:W37" si="337">BA8-Z8</f>
        <v>9.5996199999999945</v>
      </c>
      <c r="X31" s="16">
        <f>BK8-J8</f>
        <v>4.7199999999999989</v>
      </c>
      <c r="Y31" s="16">
        <f>BU8-R8</f>
        <v>31.417539999999988</v>
      </c>
      <c r="Z31" s="16">
        <f>CE8-Z8</f>
        <v>18.506070000000001</v>
      </c>
      <c r="AA31" s="16">
        <f>BK8-AI8</f>
        <v>81.537010000000009</v>
      </c>
      <c r="AB31" s="16">
        <f>BU8-AR8</f>
        <v>28.150539999999992</v>
      </c>
      <c r="AC31" s="16">
        <f>CE8-BA8</f>
        <v>8.9064500000000066</v>
      </c>
      <c r="AD31" s="17">
        <f>CP8-J8</f>
        <v>-44.010000000000019</v>
      </c>
      <c r="AE31" s="17">
        <f>DB8-R8</f>
        <v>-14.012460000000004</v>
      </c>
      <c r="AF31" s="17">
        <f>DM8-Z8</f>
        <v>-8.0739300000000043</v>
      </c>
      <c r="AG31" s="17">
        <f>CP8-BK8</f>
        <v>-48.730000000000018</v>
      </c>
      <c r="AH31" s="17">
        <f>DB8-AR8</f>
        <v>-17.27946</v>
      </c>
      <c r="AI31" s="17">
        <f>DM8-BA8</f>
        <v>-17.673549999999999</v>
      </c>
      <c r="AJ31" s="17">
        <f>CP8-BK8</f>
        <v>-48.730000000000018</v>
      </c>
      <c r="AK31" s="17">
        <f>DB8-BU8</f>
        <v>-45.429999999999993</v>
      </c>
      <c r="AL31" s="17">
        <f>DM8-CE8</f>
        <v>-26.580000000000005</v>
      </c>
    </row>
    <row r="32" spans="1:120" x14ac:dyDescent="0.2">
      <c r="A32" s="31" t="s">
        <v>7</v>
      </c>
      <c r="B32" s="14">
        <f t="shared" si="332"/>
        <v>-22.875990320548951</v>
      </c>
      <c r="C32" s="14">
        <f t="shared" si="333"/>
        <v>-21.079373798407026</v>
      </c>
      <c r="D32" s="14">
        <f t="shared" si="334"/>
        <v>-14.900086880973063</v>
      </c>
      <c r="E32" s="16">
        <f>BL9</f>
        <v>-14.035204030894697</v>
      </c>
      <c r="F32" s="16">
        <f>BV9</f>
        <v>-6.2448503158472946</v>
      </c>
      <c r="G32" s="16">
        <f>CF9</f>
        <v>8.3591907657937377</v>
      </c>
      <c r="H32" s="16">
        <f>BM9</f>
        <v>11.463079171322956</v>
      </c>
      <c r="I32" s="16">
        <f>BW9</f>
        <v>18.796763528797626</v>
      </c>
      <c r="J32" s="16">
        <f>CG9</f>
        <v>27.331729016261956</v>
      </c>
      <c r="K32" s="17">
        <f>CQ9</f>
        <v>-35.184141611694905</v>
      </c>
      <c r="L32" s="17">
        <f>DC9</f>
        <v>-11.998764075803347</v>
      </c>
      <c r="M32" s="17">
        <f>DN9</f>
        <v>-10.953208390219672</v>
      </c>
      <c r="N32" s="17">
        <f>CR9</f>
        <v>-15.958909997421127</v>
      </c>
      <c r="O32" s="17">
        <f>DD9</f>
        <v>11.506003132068901</v>
      </c>
      <c r="P32" s="17">
        <f>DO9</f>
        <v>4.6379348063881087</v>
      </c>
      <c r="Q32" s="17">
        <f>CS9</f>
        <v>-24.601858635715107</v>
      </c>
      <c r="R32" s="17">
        <f>DE9</f>
        <v>-6.1371708960415949</v>
      </c>
      <c r="S32" s="17">
        <f>DP9</f>
        <v>-17.822576026573508</v>
      </c>
      <c r="U32" s="14">
        <f t="shared" si="335"/>
        <v>-69.010000000000019</v>
      </c>
      <c r="V32" s="14">
        <f t="shared" si="336"/>
        <v>-61.399999999999977</v>
      </c>
      <c r="W32" s="14">
        <f t="shared" si="337"/>
        <v>-24.009999999999991</v>
      </c>
      <c r="X32" s="16">
        <f>BK9-J9</f>
        <v>-42.340000000000032</v>
      </c>
      <c r="Y32" s="16">
        <f>BU9-R9</f>
        <v>-18.189999999999998</v>
      </c>
      <c r="Z32" s="16">
        <f>CE9-Z9</f>
        <v>13.470000000000027</v>
      </c>
      <c r="AA32" s="16">
        <f>BK9-AI9</f>
        <v>26.669999999999987</v>
      </c>
      <c r="AB32" s="16">
        <f>BU9-AR9</f>
        <v>43.20999999999998</v>
      </c>
      <c r="AC32" s="16">
        <f>CE9-BA9</f>
        <v>37.480000000000018</v>
      </c>
      <c r="AD32" s="17">
        <f>CP9-J9</f>
        <v>-106.14000000000001</v>
      </c>
      <c r="AE32" s="17">
        <f>DB9-R9</f>
        <v>-34.949999999999989</v>
      </c>
      <c r="AF32" s="17">
        <f>DM9-Z9</f>
        <v>-17.649999999999977</v>
      </c>
      <c r="AG32" s="17">
        <f>CP9-BK9</f>
        <v>-63.799999999999983</v>
      </c>
      <c r="AH32" s="17">
        <f>DB9-AR9</f>
        <v>26.449999999999989</v>
      </c>
      <c r="AI32" s="17">
        <f>DM9-BA9</f>
        <v>6.3600000000000136</v>
      </c>
      <c r="AJ32" s="17">
        <f>CP9-BK9</f>
        <v>-63.799999999999983</v>
      </c>
      <c r="AK32" s="17">
        <f>DB9-BU9</f>
        <v>-16.759999999999991</v>
      </c>
      <c r="AL32" s="17">
        <f>DM9-CE9</f>
        <v>-31.120000000000005</v>
      </c>
    </row>
    <row r="33" spans="1:38" x14ac:dyDescent="0.2">
      <c r="A33" s="31" t="s">
        <v>8</v>
      </c>
      <c r="B33" s="14">
        <f t="shared" si="332"/>
        <v>-19.711879882317135</v>
      </c>
      <c r="C33" s="14">
        <f t="shared" si="333"/>
        <v>-9.3988373265230596</v>
      </c>
      <c r="D33" s="14">
        <f t="shared" si="334"/>
        <v>9.7988789976920447</v>
      </c>
      <c r="E33" s="52">
        <f>BL10</f>
        <v>13.547056237530015</v>
      </c>
      <c r="F33" s="52">
        <f>BV10</f>
        <v>-8.4209818878322551</v>
      </c>
      <c r="G33" s="52">
        <f>CF10</f>
        <v>1.4045499505440129</v>
      </c>
      <c r="H33" s="52">
        <f>BM10</f>
        <v>41.424479824783084</v>
      </c>
      <c r="I33" s="52">
        <f>BW10</f>
        <v>1.0792967880720896</v>
      </c>
      <c r="J33" s="52">
        <f>CG10</f>
        <v>-7.6451864752867635</v>
      </c>
      <c r="K33" s="53">
        <f>CQ10</f>
        <v>-6.8479253322511919</v>
      </c>
      <c r="L33" s="53">
        <f>DC10</f>
        <v>-22.037030814207466</v>
      </c>
      <c r="M33" s="53">
        <f>DN10</f>
        <v>-10.695680844048795</v>
      </c>
      <c r="N33" s="53">
        <f>CR10</f>
        <v>16.022239070002524</v>
      </c>
      <c r="O33" s="53">
        <f>DD10</f>
        <v>-13.949261924189605</v>
      </c>
      <c r="P33" s="53">
        <f>DO10</f>
        <v>-18.665545612876095</v>
      </c>
      <c r="Q33" s="53">
        <f>CS10</f>
        <v>-17.961699973195937</v>
      </c>
      <c r="R33" s="53">
        <f>DE10</f>
        <v>-14.868087916926573</v>
      </c>
      <c r="S33" s="53">
        <f>DP10</f>
        <v>-11.932631031343474</v>
      </c>
      <c r="U33" s="14">
        <f t="shared" si="335"/>
        <v>-58.289999999999992</v>
      </c>
      <c r="V33" s="14">
        <f t="shared" si="336"/>
        <v>-27.96999999999997</v>
      </c>
      <c r="W33" s="14">
        <f t="shared" si="337"/>
        <v>14.859999999999985</v>
      </c>
      <c r="X33" s="52">
        <f>BK10-J10</f>
        <v>40.06</v>
      </c>
      <c r="Y33" s="52">
        <f>BU10-R10</f>
        <v>-25.060000000000002</v>
      </c>
      <c r="Z33" s="52">
        <f>CE10-Z10</f>
        <v>2.1299999999999955</v>
      </c>
      <c r="AA33" s="52">
        <f>BK10-AI10</f>
        <v>98.35</v>
      </c>
      <c r="AB33" s="52">
        <f>BU10-AR10</f>
        <v>2.9099999999999682</v>
      </c>
      <c r="AC33" s="52">
        <f>CE10-BA10</f>
        <v>-12.72999999999999</v>
      </c>
      <c r="AD33" s="53">
        <f>CP10-J10</f>
        <v>-20.25</v>
      </c>
      <c r="AE33" s="53">
        <f>DB10-R10</f>
        <v>-65.579999999999984</v>
      </c>
      <c r="AF33" s="53">
        <f>DM10-Z10</f>
        <v>-16.22</v>
      </c>
      <c r="AG33" s="53">
        <f>CP10-BK10</f>
        <v>-60.31</v>
      </c>
      <c r="AH33" s="53">
        <f>DB10-AR10</f>
        <v>-37.610000000000014</v>
      </c>
      <c r="AI33" s="53">
        <f>DM10-BA10</f>
        <v>-31.079999999999984</v>
      </c>
      <c r="AJ33" s="53">
        <f>CP10-BK10</f>
        <v>-60.31</v>
      </c>
      <c r="AK33" s="53">
        <f>DB10-BU10</f>
        <v>-40.519999999999982</v>
      </c>
      <c r="AL33" s="53">
        <f>DM10-CE10</f>
        <v>-18.349999999999994</v>
      </c>
    </row>
    <row r="34" spans="1:38" x14ac:dyDescent="0.2">
      <c r="A34" s="31" t="s">
        <v>9</v>
      </c>
      <c r="B34" s="14">
        <f t="shared" si="332"/>
        <v>-14.736363636363631</v>
      </c>
      <c r="C34" s="14">
        <f t="shared" si="333"/>
        <v>-14.124668435013268</v>
      </c>
      <c r="D34" s="15">
        <f t="shared" si="334"/>
        <v>-18.266415725637806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U34" s="14">
        <f t="shared" si="335"/>
        <v>-16.209999999999994</v>
      </c>
      <c r="V34" s="14">
        <f t="shared" si="336"/>
        <v>-21.300000000000011</v>
      </c>
      <c r="W34" s="15">
        <f t="shared" si="337"/>
        <v>-17.47</v>
      </c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x14ac:dyDescent="0.2">
      <c r="A35" s="31" t="s">
        <v>10</v>
      </c>
      <c r="B35" s="14">
        <f t="shared" si="332"/>
        <v>-12.14889688016328</v>
      </c>
      <c r="C35" s="14">
        <f t="shared" si="333"/>
        <v>-8.5476456702695938</v>
      </c>
      <c r="D35" s="14">
        <f t="shared" si="334"/>
        <v>9.9129125900440798</v>
      </c>
      <c r="E35" s="16">
        <f>BL12</f>
        <v>11.701817474973273</v>
      </c>
      <c r="F35" s="16">
        <f>BV12</f>
        <v>5.4571996521306971</v>
      </c>
      <c r="G35" s="16">
        <f>CF12</f>
        <v>8.5904741425653111</v>
      </c>
      <c r="H35" s="16">
        <f>BM12</f>
        <v>27.149020909392629</v>
      </c>
      <c r="I35" s="16">
        <f>BW12</f>
        <v>15.31381605760086</v>
      </c>
      <c r="J35" s="16">
        <f>CG12</f>
        <v>-1.2031693240731722</v>
      </c>
      <c r="K35" s="17">
        <f>CQ12</f>
        <v>-3.181391129685422</v>
      </c>
      <c r="L35" s="17">
        <f>DC12</f>
        <v>-10.578953907317681</v>
      </c>
      <c r="M35" s="17">
        <f>DN12</f>
        <v>4.7629287173422128</v>
      </c>
      <c r="N35" s="17">
        <f>CR12</f>
        <v>10.207618836891989</v>
      </c>
      <c r="O35" s="17">
        <f>DD12</f>
        <v>-2.2211656024996675</v>
      </c>
      <c r="P35" s="17">
        <f>DO12</f>
        <v>-4.6855130587890113</v>
      </c>
      <c r="Q35" s="17">
        <f>CS12</f>
        <v>-13.324052321703064</v>
      </c>
      <c r="R35" s="17">
        <f>DE12</f>
        <v>-15.206314611374546</v>
      </c>
      <c r="S35" s="17">
        <f>DP12</f>
        <v>-3.524752475247527</v>
      </c>
      <c r="U35" s="14">
        <f t="shared" si="335"/>
        <v>-37.5</v>
      </c>
      <c r="V35" s="14">
        <f t="shared" si="336"/>
        <v>-27.519999999999982</v>
      </c>
      <c r="W35" s="14">
        <f t="shared" si="337"/>
        <v>18.439999999999998</v>
      </c>
      <c r="X35" s="16">
        <f>BK12-J12</f>
        <v>36.120000000000005</v>
      </c>
      <c r="Y35" s="16">
        <f>BU12-R12</f>
        <v>17.569999999999993</v>
      </c>
      <c r="Z35" s="16">
        <f>CE12-Z12</f>
        <v>15.97999999999999</v>
      </c>
      <c r="AA35" s="16">
        <f>BK12-AI12</f>
        <v>73.62</v>
      </c>
      <c r="AB35" s="16">
        <f>BU12-AR12</f>
        <v>45.089999999999975</v>
      </c>
      <c r="AC35" s="16">
        <f>CE12-BA12</f>
        <v>-2.460000000000008</v>
      </c>
      <c r="AD35" s="17">
        <f>CP12-J12</f>
        <v>-9.8199999999999932</v>
      </c>
      <c r="AE35" s="17">
        <f>DB12-R12</f>
        <v>-34.06</v>
      </c>
      <c r="AF35" s="17">
        <f>DM12-Z12</f>
        <v>8.8599999999999852</v>
      </c>
      <c r="AG35" s="17">
        <f>CP12-BK12</f>
        <v>-45.94</v>
      </c>
      <c r="AH35" s="17">
        <f>DB12-AR12</f>
        <v>-6.5400000000000205</v>
      </c>
      <c r="AI35" s="17">
        <f>DM12-BA12</f>
        <v>-9.5800000000000125</v>
      </c>
      <c r="AJ35" s="17">
        <f>CP12-BK12</f>
        <v>-45.94</v>
      </c>
      <c r="AK35" s="17">
        <f>DB12-BU12</f>
        <v>-51.629999999999995</v>
      </c>
      <c r="AL35" s="17">
        <f>DM12-CE12</f>
        <v>-7.1200000000000045</v>
      </c>
    </row>
    <row r="36" spans="1:38" x14ac:dyDescent="0.2">
      <c r="A36" s="31" t="s">
        <v>11</v>
      </c>
      <c r="B36" s="14">
        <f t="shared" si="332"/>
        <v>-13.834139085161768</v>
      </c>
      <c r="C36" s="14">
        <f t="shared" si="333"/>
        <v>5.4485814092187068</v>
      </c>
      <c r="D36" s="14">
        <f t="shared" si="334"/>
        <v>13.704638308099016</v>
      </c>
      <c r="E36" s="16">
        <f>BL13</f>
        <v>-4.0576835667947577</v>
      </c>
      <c r="F36" s="4">
        <f>BV13</f>
        <v>4.268552440998544</v>
      </c>
      <c r="G36" s="4">
        <f>CF13</f>
        <v>18.703436673876471</v>
      </c>
      <c r="H36" s="4">
        <f>BM13</f>
        <v>11.346089291708624</v>
      </c>
      <c r="I36" s="4">
        <f>BW13</f>
        <v>-1.1190562760069527</v>
      </c>
      <c r="J36" s="4">
        <f>CG13</f>
        <v>4.3963011889035633</v>
      </c>
      <c r="K36" s="5">
        <f>CQ13</f>
        <v>-19.908268253377951</v>
      </c>
      <c r="L36" s="5">
        <f>DC13</f>
        <v>5.6615830280310098</v>
      </c>
      <c r="M36" s="5">
        <f>DN13</f>
        <v>28.7070415765441</v>
      </c>
      <c r="N36" s="5">
        <f>CR13</f>
        <v>-7.0493454179254735</v>
      </c>
      <c r="O36" s="5">
        <f>DD13</f>
        <v>0.20199571769078498</v>
      </c>
      <c r="P36" s="5">
        <f>DO13</f>
        <v>13.194187582562748</v>
      </c>
      <c r="Q36" s="5">
        <f>CS13</f>
        <v>-16.520952668073555</v>
      </c>
      <c r="R36" s="5">
        <f>DE13</f>
        <v>1.3360026148063451</v>
      </c>
      <c r="S36" s="5">
        <f>DP13</f>
        <v>8.4273928227969854</v>
      </c>
      <c r="U36" s="14">
        <f t="shared" si="335"/>
        <v>-33.47999999999999</v>
      </c>
      <c r="V36" s="14">
        <f t="shared" si="336"/>
        <v>12.789999999999992</v>
      </c>
      <c r="W36" s="14">
        <f t="shared" si="337"/>
        <v>22.810000000000002</v>
      </c>
      <c r="X36" s="16">
        <f>BK13-J13</f>
        <v>-9.8199999999999932</v>
      </c>
      <c r="Y36" s="16">
        <f>BU13-R13</f>
        <v>10.019999999999982</v>
      </c>
      <c r="Z36" s="16">
        <f>CE13-Z13</f>
        <v>31.129999999999995</v>
      </c>
      <c r="AA36" s="16">
        <f>BK13-AI13</f>
        <v>23.659999999999997</v>
      </c>
      <c r="AB36" s="16">
        <f>BU13-AR13</f>
        <v>-2.7700000000000102</v>
      </c>
      <c r="AC36" s="16">
        <f>CE13-BA13</f>
        <v>8.3199999999999932</v>
      </c>
      <c r="AD36" s="17">
        <f>CP13-J13</f>
        <v>-48.179999999999978</v>
      </c>
      <c r="AE36" s="17">
        <f>DB13-R13</f>
        <v>13.289999999999992</v>
      </c>
      <c r="AF36" s="17">
        <f>DM13-Z13</f>
        <v>47.78</v>
      </c>
      <c r="AG36" s="17">
        <f>CP13-BK13</f>
        <v>-38.359999999999985</v>
      </c>
      <c r="AH36" s="17">
        <f>DB13-AR13</f>
        <v>0.5</v>
      </c>
      <c r="AI36" s="17">
        <f>DM13-BA13</f>
        <v>24.97</v>
      </c>
      <c r="AJ36" s="17">
        <f>CP13-BK13</f>
        <v>-38.359999999999985</v>
      </c>
      <c r="AK36" s="17">
        <f>DB13-BU13</f>
        <v>3.2700000000000102</v>
      </c>
      <c r="AL36" s="17">
        <f>DM13-CE13</f>
        <v>16.650000000000006</v>
      </c>
    </row>
    <row r="37" spans="1:38" x14ac:dyDescent="0.2">
      <c r="A37" s="31" t="s">
        <v>12</v>
      </c>
      <c r="B37" s="51">
        <f t="shared" si="332"/>
        <v>-2.2058476217467362</v>
      </c>
      <c r="C37" s="51">
        <f t="shared" si="333"/>
        <v>-16.273291925465845</v>
      </c>
      <c r="D37" s="51">
        <f t="shared" si="334"/>
        <v>-17.657128882367324</v>
      </c>
      <c r="E37" s="52">
        <f>BL14</f>
        <v>-0.58098342071702713</v>
      </c>
      <c r="F37" s="12">
        <f>BV14</f>
        <v>-12.80745341614907</v>
      </c>
      <c r="G37" s="12">
        <f>CF14</f>
        <v>-8.7878046792206739</v>
      </c>
      <c r="H37" s="12">
        <f>BM14</f>
        <v>1.661514683153013</v>
      </c>
      <c r="I37" s="12">
        <f>BW14</f>
        <v>4.1394658753709219</v>
      </c>
      <c r="J37" s="12">
        <f>CG14</f>
        <v>10.771210771210766</v>
      </c>
      <c r="K37" s="41">
        <f>CQ14</f>
        <v>6.8395446601483112</v>
      </c>
      <c r="L37" s="41">
        <f>DC14</f>
        <v>-25.511387163561082</v>
      </c>
      <c r="M37" s="41">
        <f>DN14</f>
        <v>-22.067335126762867</v>
      </c>
      <c r="N37" s="41">
        <f>CR14</f>
        <v>9.2494204018547173</v>
      </c>
      <c r="O37" s="41">
        <f>DD14</f>
        <v>-11.033630069238381</v>
      </c>
      <c r="P37" s="41">
        <f>DO14</f>
        <v>-5.3559053559053655</v>
      </c>
      <c r="Q37" s="41">
        <f>CS14</f>
        <v>7.4638920562523801</v>
      </c>
      <c r="R37" s="41">
        <f>DE14</f>
        <v>-14.569976729828566</v>
      </c>
      <c r="S37" s="41">
        <f>DP14</f>
        <v>-14.55894181785683</v>
      </c>
      <c r="U37" s="51">
        <f t="shared" si="335"/>
        <v>-4.6700000000000159</v>
      </c>
      <c r="V37" s="51">
        <f t="shared" si="336"/>
        <v>-39.300000000000011</v>
      </c>
      <c r="W37" s="51">
        <f t="shared" si="337"/>
        <v>-21.659999999999997</v>
      </c>
      <c r="X37" s="52">
        <f>BK14-J14</f>
        <v>-1.2300000000000182</v>
      </c>
      <c r="Y37" s="52">
        <f>BU14-R14</f>
        <v>-30.930000000000007</v>
      </c>
      <c r="Z37" s="52">
        <f>CE14-Z14</f>
        <v>-10.780000000000001</v>
      </c>
      <c r="AA37" s="52">
        <f>BK14-AI14</f>
        <v>3.4399999999999977</v>
      </c>
      <c r="AB37" s="52">
        <f>BU14-AR14</f>
        <v>8.3700000000000045</v>
      </c>
      <c r="AC37" s="52">
        <f>CE14-BA14</f>
        <v>10.879999999999995</v>
      </c>
      <c r="AD37" s="53">
        <f>CP14-J14</f>
        <v>14.47999999999999</v>
      </c>
      <c r="AE37" s="53">
        <f>DB14-R14</f>
        <v>-61.610000000000014</v>
      </c>
      <c r="AF37" s="53">
        <f>DM14-Z14</f>
        <v>-27.070000000000007</v>
      </c>
      <c r="AG37" s="53">
        <f>CP14-BK14</f>
        <v>15.710000000000008</v>
      </c>
      <c r="AH37" s="53">
        <f>DB14-AR14</f>
        <v>-22.310000000000002</v>
      </c>
      <c r="AI37" s="53">
        <f>DM14-BA14</f>
        <v>-5.4100000000000108</v>
      </c>
      <c r="AJ37" s="53">
        <f>CP14-BK14</f>
        <v>15.710000000000008</v>
      </c>
      <c r="AK37" s="53">
        <f>DB14-BU14</f>
        <v>-30.680000000000007</v>
      </c>
      <c r="AL37" s="53">
        <f>DM14-CE14</f>
        <v>-16.290000000000006</v>
      </c>
    </row>
    <row r="38" spans="1:38" x14ac:dyDescent="0.2">
      <c r="A38" s="31" t="s">
        <v>13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</row>
    <row r="39" spans="1:38" x14ac:dyDescent="0.2">
      <c r="A39" s="31" t="s">
        <v>56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 spans="1:38" x14ac:dyDescent="0.2">
      <c r="A40" s="31" t="s">
        <v>54</v>
      </c>
      <c r="B40" s="14">
        <f>AJ17</f>
        <v>1.5853149770546526</v>
      </c>
      <c r="C40" s="14">
        <f>AS17</f>
        <v>-15.02293577981651</v>
      </c>
      <c r="D40" s="14">
        <f>BB17</f>
        <v>-40.027364611378381</v>
      </c>
      <c r="E40" s="16">
        <f>BL17</f>
        <v>12.522597691558907</v>
      </c>
      <c r="F40" s="16">
        <f>BV17</f>
        <v>-14.094316401879611</v>
      </c>
      <c r="G40" s="16">
        <f>CF17</f>
        <v>-40.662929778876283</v>
      </c>
      <c r="H40" s="16">
        <f>BM17</f>
        <v>10.766598220397002</v>
      </c>
      <c r="I40" s="16">
        <f>BW17</f>
        <v>1.0927882558177786</v>
      </c>
      <c r="J40" s="16">
        <f>CG17</f>
        <v>-1.0597586105387091</v>
      </c>
      <c r="K40" s="17">
        <f t="shared" ref="K40:K41" si="338">CQ17</f>
        <v>9.0842720066750093</v>
      </c>
      <c r="L40" s="17">
        <f t="shared" ref="L40:L41" si="339">DC17</f>
        <v>-19.291228462743334</v>
      </c>
      <c r="M40" s="17">
        <f t="shared" ref="M40:M41" si="340">DN17</f>
        <v>-47.888069912168426</v>
      </c>
      <c r="N40" s="17">
        <f t="shared" ref="N40:N41" si="341">CR17</f>
        <v>7.3819301848049257</v>
      </c>
      <c r="O40" s="17">
        <f t="shared" ref="O40:O41" si="342">DD17</f>
        <v>-5.0228761396925679</v>
      </c>
      <c r="P40" s="17">
        <f t="shared" ref="P40:P41" si="343">DO17</f>
        <v>-13.107153370621138</v>
      </c>
      <c r="Q40" s="17">
        <f t="shared" ref="Q40:Q41" si="344">CS17</f>
        <v>-3.0556757090774398</v>
      </c>
      <c r="R40" s="17">
        <f t="shared" ref="R40:R41" si="345">DE17</f>
        <v>-6.0495555627909949</v>
      </c>
      <c r="S40" s="17">
        <f t="shared" ref="S40:S41" si="346">DP17</f>
        <v>-12.176435584647431</v>
      </c>
      <c r="U40" s="14">
        <f>AI17-J17</f>
        <v>4.5600000000000023</v>
      </c>
      <c r="V40" s="14">
        <f>AR17-R17</f>
        <v>-53.70999999999998</v>
      </c>
      <c r="W40" s="14">
        <f>BA17-Z17</f>
        <v>-90.69</v>
      </c>
      <c r="X40" s="52">
        <f>BK17-J17</f>
        <v>36.020000000000039</v>
      </c>
      <c r="Y40" s="52">
        <f>BU17-R17</f>
        <v>-50.389999999999986</v>
      </c>
      <c r="Z40" s="52">
        <f>CE17-Z17</f>
        <v>-92.13</v>
      </c>
      <c r="AA40" s="52">
        <f>BK17-AI17</f>
        <v>31.460000000000036</v>
      </c>
      <c r="AB40" s="52">
        <f>BU17-AR17</f>
        <v>3.3199999999999932</v>
      </c>
      <c r="AC40" s="52">
        <f>CE17-BA17</f>
        <v>-1.4399999999999977</v>
      </c>
      <c r="AD40" s="17">
        <f t="shared" ref="AD40" si="347">CP17-J17</f>
        <v>26.129999999999995</v>
      </c>
      <c r="AE40" s="17">
        <f t="shared" ref="AE40" si="348">DB17-R17</f>
        <v>-68.96999999999997</v>
      </c>
      <c r="AF40" s="17">
        <f t="shared" ref="AF40" si="349">DM17-Z17</f>
        <v>-108.5</v>
      </c>
      <c r="AG40" s="17">
        <f t="shared" ref="AG40" si="350">CP17-BK17</f>
        <v>-9.8900000000000432</v>
      </c>
      <c r="AH40" s="17">
        <f t="shared" ref="AH40" si="351">DB17-AR17</f>
        <v>-15.259999999999991</v>
      </c>
      <c r="AI40" s="17">
        <f t="shared" ref="AI40" si="352">DM17-BA17</f>
        <v>-17.810000000000002</v>
      </c>
      <c r="AJ40" s="17">
        <f t="shared" ref="AJ40" si="353">CP17-BK17</f>
        <v>-9.8900000000000432</v>
      </c>
      <c r="AK40" s="17">
        <f t="shared" ref="AK40" si="354">DB17-BU17</f>
        <v>-18.579999999999984</v>
      </c>
      <c r="AL40" s="17">
        <f t="shared" ref="AL40" si="355">DM17-CE17</f>
        <v>-16.370000000000005</v>
      </c>
    </row>
    <row r="41" spans="1:38" x14ac:dyDescent="0.2">
      <c r="A41" s="31" t="s">
        <v>53</v>
      </c>
      <c r="B41" s="14">
        <f>AJ18</f>
        <v>-14.270842370087625</v>
      </c>
      <c r="C41" s="14">
        <f>AS18</f>
        <v>-14.613866967305512</v>
      </c>
      <c r="D41" s="14">
        <f>BB18</f>
        <v>-19.872521246458916</v>
      </c>
      <c r="E41" s="12">
        <f>BL18</f>
        <v>4.8147826841329033</v>
      </c>
      <c r="F41" s="12">
        <f>BV18</f>
        <v>-3.1708004509582866</v>
      </c>
      <c r="G41" s="12">
        <f>CF18</f>
        <v>-14.475920679886675</v>
      </c>
      <c r="H41" s="12">
        <f>BM18</f>
        <v>22.262699858328276</v>
      </c>
      <c r="I41" s="12">
        <f>BW18</f>
        <v>13.401551411123929</v>
      </c>
      <c r="J41" s="12">
        <f>CG18</f>
        <v>6.7350185610747797</v>
      </c>
      <c r="K41" s="53">
        <f t="shared" si="338"/>
        <v>-21.92244296000694</v>
      </c>
      <c r="L41" s="53">
        <f t="shared" si="339"/>
        <v>-21.977170236753089</v>
      </c>
      <c r="M41" s="53">
        <f t="shared" si="340"/>
        <v>-1.5439093484419111</v>
      </c>
      <c r="N41" s="53">
        <f t="shared" si="341"/>
        <v>-8.9253187613843288</v>
      </c>
      <c r="O41" s="53">
        <f t="shared" si="342"/>
        <v>-8.623535236837764</v>
      </c>
      <c r="P41" s="53">
        <f t="shared" si="343"/>
        <v>22.874315007954753</v>
      </c>
      <c r="Q41" s="53">
        <f t="shared" si="344"/>
        <v>-25.509021685151463</v>
      </c>
      <c r="R41" s="53">
        <f t="shared" si="345"/>
        <v>-19.422209285402406</v>
      </c>
      <c r="S41" s="53">
        <f t="shared" si="346"/>
        <v>15.120900960582977</v>
      </c>
      <c r="U41" s="14">
        <f>AI18-J18</f>
        <v>-16.450000000000003</v>
      </c>
      <c r="V41" s="14">
        <f>AR18-R18</f>
        <v>-20.739999999999981</v>
      </c>
      <c r="W41" s="14">
        <f>BA18-Z18</f>
        <v>-14.029999999999994</v>
      </c>
      <c r="X41" s="12">
        <f>BK18-J18</f>
        <v>5.5499999999999972</v>
      </c>
      <c r="Y41" s="12">
        <f>BU18-R18</f>
        <v>-4.5</v>
      </c>
      <c r="Z41" s="12">
        <f>CE18-Z18</f>
        <v>-10.219999999999992</v>
      </c>
      <c r="AA41" s="12">
        <f>BK18-AI18</f>
        <v>22</v>
      </c>
      <c r="AB41" s="12">
        <f>BU18-AR18</f>
        <v>16.239999999999981</v>
      </c>
      <c r="AC41" s="12">
        <f>CE18-BA18</f>
        <v>3.8100000000000023</v>
      </c>
      <c r="AD41" s="53">
        <f t="shared" ref="AD41" si="356">CP18-J18</f>
        <v>-25.269999999999996</v>
      </c>
      <c r="AE41" s="53">
        <f t="shared" ref="AE41" si="357">DB18-R18</f>
        <v>-31.189999999999984</v>
      </c>
      <c r="AF41" s="53">
        <f t="shared" ref="AF41" si="358">DM18-Z18</f>
        <v>-1.0899999999999892</v>
      </c>
      <c r="AG41" s="53">
        <f t="shared" ref="AG41" si="359">CP18-BK18</f>
        <v>-30.819999999999993</v>
      </c>
      <c r="AH41" s="53">
        <f t="shared" ref="AH41" si="360">DB18-AR18</f>
        <v>-10.450000000000003</v>
      </c>
      <c r="AI41" s="53">
        <f t="shared" ref="AI41" si="361">DM18-BA18</f>
        <v>12.940000000000005</v>
      </c>
      <c r="AJ41" s="53">
        <f t="shared" ref="AJ41" si="362">CP18-BK18</f>
        <v>-30.819999999999993</v>
      </c>
      <c r="AK41" s="53">
        <f t="shared" ref="AK41" si="363">DB18-BU18</f>
        <v>-26.689999999999984</v>
      </c>
      <c r="AL41" s="53">
        <f t="shared" ref="AL41" si="364">DM18-CE18</f>
        <v>9.1300000000000026</v>
      </c>
    </row>
    <row r="42" spans="1:38" x14ac:dyDescent="0.2">
      <c r="A42" s="31" t="s">
        <v>55</v>
      </c>
      <c r="B42" s="14">
        <f>AJ19</f>
        <v>-10.412655896877876</v>
      </c>
      <c r="C42" s="14">
        <f>AS19</f>
        <v>-10.47683008730691</v>
      </c>
      <c r="D42" s="15">
        <f>BB19</f>
        <v>-13.51822997818635</v>
      </c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U42" s="14">
        <f t="shared" ref="U42:U43" si="365">AI19-J19</f>
        <v>-24.879999999999995</v>
      </c>
      <c r="V42" s="14">
        <f t="shared" ref="V42:V43" si="366">AR19-R19</f>
        <v>-26.519999999999982</v>
      </c>
      <c r="W42" s="15">
        <f t="shared" ref="W42:W43" si="367">BA19-Z19</f>
        <v>-21.689999999999998</v>
      </c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</row>
    <row r="43" spans="1:38" x14ac:dyDescent="0.2">
      <c r="A43" s="31" t="s">
        <v>59</v>
      </c>
      <c r="B43" s="14">
        <f>AJ20</f>
        <v>-6.0081039541707444</v>
      </c>
      <c r="C43" s="14">
        <f>AS20</f>
        <v>-18.436296784487851</v>
      </c>
      <c r="D43" s="14">
        <f>BB20</f>
        <v>-15.910578991675234</v>
      </c>
      <c r="E43" s="16">
        <f t="shared" ref="E43" si="368">BL20</f>
        <v>18.871966838992119</v>
      </c>
      <c r="F43" s="16">
        <f t="shared" ref="F43" si="369">BV20</f>
        <v>4.5093482257447519E-2</v>
      </c>
      <c r="G43" s="16">
        <f t="shared" ref="G43" si="370">CF20</f>
        <v>-6.9170330184267108</v>
      </c>
      <c r="H43" s="16">
        <f t="shared" ref="H43" si="371">BM20</f>
        <v>26.470442495416474</v>
      </c>
      <c r="I43" s="16">
        <f t="shared" ref="I43" si="372">BW20</f>
        <v>22.658841541209508</v>
      </c>
      <c r="J43" s="16">
        <f t="shared" ref="J43" si="373">CG20</f>
        <v>10.695216907675189</v>
      </c>
      <c r="K43" s="17">
        <f t="shared" ref="K43" si="374">CQ20</f>
        <v>-6.9675376088677785</v>
      </c>
      <c r="L43" s="17">
        <f t="shared" ref="L43" si="375">DC20</f>
        <v>-19.56363384092408</v>
      </c>
      <c r="M43" s="17">
        <f t="shared" ref="M43" si="376">DN20</f>
        <v>-26.961930595828271</v>
      </c>
      <c r="N43" s="17">
        <f t="shared" ref="N43" si="377">CR20</f>
        <v>-1.0207621029681395</v>
      </c>
      <c r="O43" s="17">
        <f t="shared" ref="O43" si="378">DD20</f>
        <v>-1.3821553117291827</v>
      </c>
      <c r="P43" s="17">
        <f t="shared" ref="P43" si="379">DO20</f>
        <v>-13.142380422691893</v>
      </c>
      <c r="Q43" s="17">
        <f t="shared" ref="Q43" si="380">CS20</f>
        <v>-21.737256592093406</v>
      </c>
      <c r="R43" s="17">
        <f t="shared" ref="R43" si="381">DE20</f>
        <v>-19.599889050689974</v>
      </c>
      <c r="S43" s="17">
        <f t="shared" ref="S43" si="382">DP20</f>
        <v>-21.534442043912986</v>
      </c>
      <c r="U43" s="14">
        <f t="shared" si="365"/>
        <v>-12.900000000000006</v>
      </c>
      <c r="V43" s="14">
        <f t="shared" si="366"/>
        <v>-53.150000000000034</v>
      </c>
      <c r="W43" s="15">
        <f t="shared" si="367"/>
        <v>-34.019999999999982</v>
      </c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</row>
    <row r="44" spans="1:38" x14ac:dyDescent="0.2">
      <c r="A44" s="31" t="s">
        <v>51</v>
      </c>
      <c r="B44" s="14">
        <f t="shared" ref="B44" si="383">AJ21</f>
        <v>-14.234021963226319</v>
      </c>
      <c r="C44" s="14">
        <f t="shared" ref="C44" si="384">AS21</f>
        <v>-29.504880554842021</v>
      </c>
      <c r="D44" s="14">
        <f t="shared" ref="D44" si="385">BB21</f>
        <v>-16.563098902375291</v>
      </c>
      <c r="E44" s="16">
        <f t="shared" ref="E44" si="386">BL21</f>
        <v>-6.6100054697689998</v>
      </c>
      <c r="F44" s="16">
        <f t="shared" ref="F44" si="387">BV21</f>
        <v>-8.9712304135628038</v>
      </c>
      <c r="G44" s="16">
        <f t="shared" ref="G44" si="388">CF21</f>
        <v>-22.904930599918693</v>
      </c>
      <c r="H44" s="16">
        <f t="shared" ref="H44" si="389">BM21</f>
        <v>8.8893249607535356</v>
      </c>
      <c r="I44" s="16">
        <f t="shared" ref="I44" si="390">BW21</f>
        <v>29.127761329993163</v>
      </c>
      <c r="J44" s="16">
        <f t="shared" ref="J44" si="391">CG21</f>
        <v>-7.6007517226978418</v>
      </c>
      <c r="K44" s="17">
        <f t="shared" ref="K44" si="392">CQ21</f>
        <v>-5.6212395338073744</v>
      </c>
      <c r="L44" s="17">
        <f t="shared" ref="L44" si="393">DC21</f>
        <v>-26.44490110454662</v>
      </c>
      <c r="M44" s="17">
        <f t="shared" ref="M44" si="394">DN21</f>
        <v>-25.733201695801149</v>
      </c>
      <c r="N44" s="17">
        <f t="shared" ref="N44" si="395">CR21</f>
        <v>10.042189952904238</v>
      </c>
      <c r="O44" s="17">
        <f t="shared" ref="O44" si="396">DD21</f>
        <v>4.3406968799817811</v>
      </c>
      <c r="P44" s="17">
        <f t="shared" ref="P44" si="397">DO21</f>
        <v>-10.990464258369871</v>
      </c>
      <c r="Q44" s="17">
        <f t="shared" ref="Q44" si="398">CS21</f>
        <v>1.0587493242025565</v>
      </c>
      <c r="R44" s="17">
        <f t="shared" ref="R44" si="399">DE21</f>
        <v>-19.195767195767193</v>
      </c>
      <c r="S44" s="17">
        <f t="shared" ref="S44" si="400">DP21</f>
        <v>-3.6685499058380451</v>
      </c>
      <c r="U44" s="14">
        <f t="shared" ref="U44" si="401">AI21-J21</f>
        <v>-33.829999999999984</v>
      </c>
      <c r="V44" s="14">
        <f t="shared" ref="V44" si="402">AR21-R21</f>
        <v>-91.889999999999986</v>
      </c>
      <c r="W44" s="14">
        <f t="shared" ref="W44" si="403">BA21-Z21</f>
        <v>-28.52000000000001</v>
      </c>
      <c r="X44" s="16">
        <f t="shared" ref="X44" si="404">BK21-J21</f>
        <v>-15.70999999999998</v>
      </c>
      <c r="Y44" s="16">
        <f t="shared" ref="Y44" si="405">BU21-R21</f>
        <v>-27.939999999999998</v>
      </c>
      <c r="Z44" s="16">
        <f t="shared" ref="Z44" si="406">CE21-Z21</f>
        <v>-39.44</v>
      </c>
      <c r="AA44" s="16">
        <f t="shared" ref="AA44" si="407">BK21-AI21</f>
        <v>18.120000000000005</v>
      </c>
      <c r="AB44" s="16">
        <f t="shared" ref="AB44" si="408">BU21-AR21</f>
        <v>63.949999999999989</v>
      </c>
      <c r="AC44" s="16">
        <f t="shared" ref="AC44" si="409">CE21-BA21</f>
        <v>-10.919999999999987</v>
      </c>
      <c r="AD44" s="17">
        <f t="shared" ref="AD44" si="410">CP21-J21</f>
        <v>-13.359999999999985</v>
      </c>
      <c r="AE44" s="17">
        <f t="shared" ref="AE44" si="411">DB21-R21</f>
        <v>-82.359999999999985</v>
      </c>
      <c r="AF44" s="17">
        <f t="shared" ref="AF44" si="412">DM21-Z21</f>
        <v>-44.31</v>
      </c>
      <c r="AG44" s="17">
        <f t="shared" ref="AG44" si="413">CP21-BK21</f>
        <v>2.3499999999999943</v>
      </c>
      <c r="AH44" s="17">
        <f t="shared" ref="AH44" si="414">DB21-AR21</f>
        <v>9.5300000000000011</v>
      </c>
      <c r="AI44" s="17">
        <f t="shared" ref="AI44" si="415">DM21-BA21</f>
        <v>-15.789999999999992</v>
      </c>
      <c r="AJ44" s="17">
        <f t="shared" ref="AJ44" si="416">CP21-BK21</f>
        <v>2.3499999999999943</v>
      </c>
      <c r="AK44" s="17">
        <f t="shared" ref="AK44" si="417">DB21-BU21</f>
        <v>-54.419999999999987</v>
      </c>
      <c r="AL44" s="17">
        <f t="shared" ref="AL44" si="418">DM21-CE21</f>
        <v>-4.8700000000000045</v>
      </c>
    </row>
    <row r="45" spans="1:38" x14ac:dyDescent="0.2">
      <c r="A45" s="36" t="s">
        <v>37</v>
      </c>
      <c r="B45" s="47">
        <f>AVERAGE(B31:B44)</f>
        <v>-14.000818226875616</v>
      </c>
      <c r="C45" s="47">
        <f t="shared" ref="C45:S45" si="419">AVERAGE(C31:C44)</f>
        <v>-12.446348003118525</v>
      </c>
      <c r="D45" s="47">
        <f>AVERAGE(D31:D44)</f>
        <v>-8.9152105198430149</v>
      </c>
      <c r="E45" s="47">
        <f t="shared" si="419"/>
        <v>3.8580298154986865</v>
      </c>
      <c r="F45" s="47">
        <f t="shared" si="419"/>
        <v>-1.8225161967237675</v>
      </c>
      <c r="G45" s="47">
        <f t="shared" si="419"/>
        <v>-2.5236209739220294</v>
      </c>
      <c r="H45" s="47">
        <f t="shared" si="419"/>
        <v>22.974337636499104</v>
      </c>
      <c r="I45" s="47">
        <f t="shared" si="419"/>
        <v>12.693097436660437</v>
      </c>
      <c r="J45" s="47">
        <f t="shared" si="419"/>
        <v>5.5435352350609062</v>
      </c>
      <c r="K45" s="47">
        <f t="shared" si="419"/>
        <v>-10.614260922050919</v>
      </c>
      <c r="L45" s="47">
        <f t="shared" si="419"/>
        <v>-16.320995758422054</v>
      </c>
      <c r="M45" s="47">
        <f t="shared" si="419"/>
        <v>-12.609662021074049</v>
      </c>
      <c r="N45" s="47">
        <f t="shared" si="419"/>
        <v>4.7434139408875984</v>
      </c>
      <c r="O45" s="47">
        <f t="shared" si="419"/>
        <v>-3.9957969510859543</v>
      </c>
      <c r="P45" s="47">
        <f t="shared" si="419"/>
        <v>-5.1066380567363225</v>
      </c>
      <c r="Q45" s="47">
        <f t="shared" si="419"/>
        <v>-13.844372488549084</v>
      </c>
      <c r="R45" s="47">
        <f t="shared" si="419"/>
        <v>-14.328979155068216</v>
      </c>
      <c r="S45" s="47">
        <f t="shared" si="419"/>
        <v>-9.6037762022132949</v>
      </c>
      <c r="U45" s="47">
        <f t="shared" ref="U45:AL45" si="420">AVERAGE(U31:U44)</f>
        <v>-31.623084166666668</v>
      </c>
      <c r="V45" s="47">
        <f t="shared" si="420"/>
        <v>-33.953583333333327</v>
      </c>
      <c r="W45" s="47">
        <f t="shared" si="420"/>
        <v>-15.531698333333333</v>
      </c>
      <c r="X45" s="47">
        <f t="shared" si="420"/>
        <v>5.9300000000000024</v>
      </c>
      <c r="Y45" s="47">
        <f t="shared" si="420"/>
        <v>-10.889162222222225</v>
      </c>
      <c r="Z45" s="47">
        <f t="shared" si="420"/>
        <v>-7.9282144444444436</v>
      </c>
      <c r="AA45" s="47">
        <f t="shared" si="420"/>
        <v>42.095223333333337</v>
      </c>
      <c r="AB45" s="47">
        <f t="shared" si="420"/>
        <v>23.163393333333321</v>
      </c>
      <c r="AC45" s="47">
        <f t="shared" si="420"/>
        <v>4.6496055555555591</v>
      </c>
      <c r="AD45" s="47">
        <f t="shared" si="420"/>
        <v>-25.157777777777778</v>
      </c>
      <c r="AE45" s="47">
        <f t="shared" si="420"/>
        <v>-42.160273333333329</v>
      </c>
      <c r="AF45" s="47">
        <f t="shared" si="420"/>
        <v>-18.474881111111113</v>
      </c>
      <c r="AG45" s="47">
        <f t="shared" si="420"/>
        <v>-31.087777777777774</v>
      </c>
      <c r="AH45" s="47">
        <f t="shared" si="420"/>
        <v>-8.1077177777777827</v>
      </c>
      <c r="AI45" s="47">
        <f t="shared" si="420"/>
        <v>-5.8970611111111095</v>
      </c>
      <c r="AJ45" s="47">
        <f t="shared" si="420"/>
        <v>-31.087777777777774</v>
      </c>
      <c r="AK45" s="47">
        <f t="shared" si="420"/>
        <v>-31.271111111111104</v>
      </c>
      <c r="AL45" s="47">
        <f t="shared" si="420"/>
        <v>-10.546666666666669</v>
      </c>
    </row>
    <row r="46" spans="1:38" x14ac:dyDescent="0.2">
      <c r="A46" s="36" t="s">
        <v>0</v>
      </c>
      <c r="B46" s="34">
        <f>STDEV(B31:B44)</f>
        <v>10.47560278200967</v>
      </c>
      <c r="C46" s="34">
        <f t="shared" ref="C46:S46" si="421">STDEV(C31:C44)</f>
        <v>9.5699199460255215</v>
      </c>
      <c r="D46" s="34">
        <f t="shared" si="421"/>
        <v>17.239851979406041</v>
      </c>
      <c r="E46" s="34">
        <f t="shared" si="421"/>
        <v>10.387118718263611</v>
      </c>
      <c r="F46" s="34">
        <f t="shared" si="421"/>
        <v>11.73365121133647</v>
      </c>
      <c r="G46" s="34">
        <f t="shared" si="421"/>
        <v>20.906967474466207</v>
      </c>
      <c r="H46" s="34">
        <f t="shared" si="421"/>
        <v>19.706955439785286</v>
      </c>
      <c r="I46" s="34">
        <f t="shared" si="421"/>
        <v>10.762196919366023</v>
      </c>
      <c r="J46" s="34">
        <f t="shared" si="421"/>
        <v>10.661377258232188</v>
      </c>
      <c r="K46" s="34">
        <f t="shared" si="421"/>
        <v>13.975994246686069</v>
      </c>
      <c r="L46" s="34">
        <f t="shared" si="421"/>
        <v>9.5997257026025142</v>
      </c>
      <c r="M46" s="34">
        <f t="shared" si="421"/>
        <v>20.686022089753912</v>
      </c>
      <c r="N46" s="34">
        <f t="shared" si="421"/>
        <v>12.984225213091888</v>
      </c>
      <c r="O46" s="34">
        <f t="shared" si="421"/>
        <v>8.1927631117313116</v>
      </c>
      <c r="P46" s="34">
        <f t="shared" si="421"/>
        <v>14.867492156401406</v>
      </c>
      <c r="Q46" s="34">
        <f t="shared" si="421"/>
        <v>11.735096274227534</v>
      </c>
      <c r="R46" s="34">
        <f t="shared" si="421"/>
        <v>8.7690777198699443</v>
      </c>
      <c r="S46" s="34">
        <f t="shared" si="421"/>
        <v>14.408148459980763</v>
      </c>
      <c r="U46" s="34">
        <f t="shared" ref="U46:AL46" si="422">STDEV(U31:U44)</f>
        <v>25.394606798214411</v>
      </c>
      <c r="V46" s="34">
        <f t="shared" si="422"/>
        <v>28.500136418998334</v>
      </c>
      <c r="W46" s="34">
        <f t="shared" si="422"/>
        <v>30.884033336944309</v>
      </c>
      <c r="X46" s="34">
        <f t="shared" si="422"/>
        <v>27.57018362289233</v>
      </c>
      <c r="Y46" s="34">
        <f t="shared" si="422"/>
        <v>26.421091798350123</v>
      </c>
      <c r="Z46" s="34">
        <f t="shared" si="422"/>
        <v>37.833992269437779</v>
      </c>
      <c r="AA46" s="34">
        <f t="shared" si="422"/>
        <v>33.312581242661167</v>
      </c>
      <c r="AB46" s="34">
        <f t="shared" si="422"/>
        <v>23.222673150014405</v>
      </c>
      <c r="AC46" s="34">
        <f t="shared" si="422"/>
        <v>14.920804122106752</v>
      </c>
      <c r="AD46" s="34">
        <f t="shared" si="422"/>
        <v>38.800246061648174</v>
      </c>
      <c r="AE46" s="34">
        <f t="shared" si="422"/>
        <v>30.344967678717321</v>
      </c>
      <c r="AF46" s="34">
        <f t="shared" si="422"/>
        <v>42.424838327649653</v>
      </c>
      <c r="AG46" s="34">
        <f t="shared" si="422"/>
        <v>27.9872380638827</v>
      </c>
      <c r="AH46" s="34">
        <f t="shared" si="422"/>
        <v>18.690663611194879</v>
      </c>
      <c r="AI46" s="34">
        <f t="shared" si="422"/>
        <v>17.622079906572068</v>
      </c>
      <c r="AJ46" s="34">
        <f t="shared" si="422"/>
        <v>27.9872380638827</v>
      </c>
      <c r="AK46" s="34">
        <f t="shared" si="422"/>
        <v>18.783079116883659</v>
      </c>
      <c r="AL46" s="34">
        <f t="shared" si="422"/>
        <v>15.727823275965434</v>
      </c>
    </row>
    <row r="47" spans="1:38" x14ac:dyDescent="0.2">
      <c r="A47" s="36" t="s">
        <v>38</v>
      </c>
      <c r="B47" s="34">
        <f>STDEV(B31:B44)/SQRT(COUNT(B31:B44))</f>
        <v>3.0240460430584379</v>
      </c>
      <c r="C47" s="34">
        <f t="shared" ref="C47:S47" si="423">STDEV(C31:C44)/SQRT(COUNT(C31:C44))</f>
        <v>2.7625979284805022</v>
      </c>
      <c r="D47" s="34">
        <f t="shared" si="423"/>
        <v>4.9767165905496906</v>
      </c>
      <c r="E47" s="34">
        <f t="shared" si="423"/>
        <v>3.2846953476281828</v>
      </c>
      <c r="F47" s="34">
        <f t="shared" si="423"/>
        <v>3.7105063097816959</v>
      </c>
      <c r="G47" s="34">
        <f t="shared" si="423"/>
        <v>6.6113636186371405</v>
      </c>
      <c r="H47" s="34">
        <f t="shared" si="423"/>
        <v>6.2318864937166722</v>
      </c>
      <c r="I47" s="34">
        <f t="shared" si="423"/>
        <v>3.4033054892444126</v>
      </c>
      <c r="J47" s="34">
        <f t="shared" si="423"/>
        <v>3.3714235130334851</v>
      </c>
      <c r="K47" s="34">
        <f t="shared" si="423"/>
        <v>4.4195974384937147</v>
      </c>
      <c r="L47" s="34">
        <f t="shared" si="423"/>
        <v>3.0356998133084128</v>
      </c>
      <c r="M47" s="34">
        <f t="shared" si="423"/>
        <v>6.5414945532178406</v>
      </c>
      <c r="N47" s="34">
        <f t="shared" si="423"/>
        <v>4.1059725325955485</v>
      </c>
      <c r="O47" s="34">
        <f t="shared" si="423"/>
        <v>2.59077917632795</v>
      </c>
      <c r="P47" s="34">
        <f t="shared" si="423"/>
        <v>4.7015138308916766</v>
      </c>
      <c r="Q47" s="34">
        <f t="shared" si="423"/>
        <v>3.7109632787914908</v>
      </c>
      <c r="R47" s="34">
        <f t="shared" si="423"/>
        <v>2.7730258573824993</v>
      </c>
      <c r="S47" s="34">
        <f t="shared" si="423"/>
        <v>4.5562565999386608</v>
      </c>
      <c r="U47" s="34">
        <f t="shared" ref="U47:AL47" si="424">STDEV(U31:U44)/SQRT(COUNT(U31:U44))</f>
        <v>7.3307915354568962</v>
      </c>
      <c r="V47" s="34">
        <f t="shared" si="424"/>
        <v>8.2272807167248736</v>
      </c>
      <c r="W47" s="34">
        <f t="shared" si="424"/>
        <v>8.9154524803730872</v>
      </c>
      <c r="X47" s="34">
        <f t="shared" si="424"/>
        <v>9.1900612076307766</v>
      </c>
      <c r="Y47" s="34">
        <f t="shared" si="424"/>
        <v>8.8070305994500409</v>
      </c>
      <c r="Z47" s="34">
        <f t="shared" si="424"/>
        <v>12.61133075647926</v>
      </c>
      <c r="AA47" s="34">
        <f t="shared" si="424"/>
        <v>11.104193747553722</v>
      </c>
      <c r="AB47" s="34">
        <f t="shared" si="424"/>
        <v>7.7408910500048016</v>
      </c>
      <c r="AC47" s="34">
        <f t="shared" si="424"/>
        <v>4.9736013740355842</v>
      </c>
      <c r="AD47" s="34">
        <f t="shared" si="424"/>
        <v>12.933415353882724</v>
      </c>
      <c r="AE47" s="34">
        <f t="shared" si="424"/>
        <v>10.114989226239107</v>
      </c>
      <c r="AF47" s="34">
        <f t="shared" si="424"/>
        <v>14.141612775883218</v>
      </c>
      <c r="AG47" s="34">
        <f t="shared" si="424"/>
        <v>9.3290793546275665</v>
      </c>
      <c r="AH47" s="34">
        <f t="shared" si="424"/>
        <v>6.2302212037316265</v>
      </c>
      <c r="AI47" s="34">
        <f t="shared" si="424"/>
        <v>5.8740266355240225</v>
      </c>
      <c r="AJ47" s="34">
        <f t="shared" si="424"/>
        <v>9.3290793546275665</v>
      </c>
      <c r="AK47" s="34">
        <f t="shared" si="424"/>
        <v>6.2610263722945527</v>
      </c>
      <c r="AL47" s="34">
        <f t="shared" si="424"/>
        <v>5.2426077586551445</v>
      </c>
    </row>
    <row r="49" spans="1:38" x14ac:dyDescent="0.2">
      <c r="B49" s="82" t="s">
        <v>62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4"/>
      <c r="U49" s="85" t="s">
        <v>63</v>
      </c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7"/>
    </row>
    <row r="50" spans="1:38" x14ac:dyDescent="0.2">
      <c r="A50" s="1"/>
      <c r="B50" s="88" t="s">
        <v>35</v>
      </c>
      <c r="C50" s="89"/>
      <c r="D50" s="90"/>
      <c r="E50" s="91" t="s">
        <v>39</v>
      </c>
      <c r="F50" s="92"/>
      <c r="G50" s="93"/>
      <c r="H50" s="91" t="s">
        <v>40</v>
      </c>
      <c r="I50" s="92"/>
      <c r="J50" s="93"/>
      <c r="K50" s="94" t="s">
        <v>41</v>
      </c>
      <c r="L50" s="95"/>
      <c r="M50" s="96"/>
      <c r="N50" s="94" t="s">
        <v>42</v>
      </c>
      <c r="O50" s="95"/>
      <c r="P50" s="96"/>
      <c r="Q50" s="94" t="s">
        <v>43</v>
      </c>
      <c r="R50" s="95"/>
      <c r="S50" s="96"/>
      <c r="U50" s="97" t="s">
        <v>35</v>
      </c>
      <c r="V50" s="98"/>
      <c r="W50" s="99"/>
      <c r="X50" s="100" t="s">
        <v>39</v>
      </c>
      <c r="Y50" s="101"/>
      <c r="Z50" s="102"/>
      <c r="AA50" s="100" t="s">
        <v>40</v>
      </c>
      <c r="AB50" s="101"/>
      <c r="AC50" s="102"/>
      <c r="AD50" s="103" t="s">
        <v>41</v>
      </c>
      <c r="AE50" s="104"/>
      <c r="AF50" s="105"/>
      <c r="AG50" s="103" t="s">
        <v>42</v>
      </c>
      <c r="AH50" s="104"/>
      <c r="AI50" s="105"/>
      <c r="AJ50" s="103" t="s">
        <v>43</v>
      </c>
      <c r="AK50" s="104"/>
      <c r="AL50" s="105"/>
    </row>
    <row r="51" spans="1:38" x14ac:dyDescent="0.2">
      <c r="A51" s="30" t="s">
        <v>3</v>
      </c>
      <c r="B51" s="32" t="s">
        <v>17</v>
      </c>
      <c r="C51" s="32" t="s">
        <v>16</v>
      </c>
      <c r="D51" s="32" t="s">
        <v>15</v>
      </c>
      <c r="E51" s="33" t="s">
        <v>17</v>
      </c>
      <c r="F51" s="33" t="s">
        <v>16</v>
      </c>
      <c r="G51" s="33" t="s">
        <v>15</v>
      </c>
      <c r="H51" s="33" t="s">
        <v>17</v>
      </c>
      <c r="I51" s="33" t="s">
        <v>16</v>
      </c>
      <c r="J51" s="33" t="s">
        <v>15</v>
      </c>
      <c r="K51" s="37" t="s">
        <v>17</v>
      </c>
      <c r="L51" s="37" t="s">
        <v>16</v>
      </c>
      <c r="M51" s="37" t="s">
        <v>15</v>
      </c>
      <c r="N51" s="37" t="s">
        <v>17</v>
      </c>
      <c r="O51" s="37" t="s">
        <v>16</v>
      </c>
      <c r="P51" s="37" t="s">
        <v>15</v>
      </c>
      <c r="Q51" s="37" t="s">
        <v>17</v>
      </c>
      <c r="R51" s="37" t="s">
        <v>16</v>
      </c>
      <c r="S51" s="37" t="s">
        <v>15</v>
      </c>
      <c r="U51" s="63" t="s">
        <v>17</v>
      </c>
      <c r="V51" s="63" t="s">
        <v>16</v>
      </c>
      <c r="W51" s="63" t="s">
        <v>15</v>
      </c>
      <c r="X51" s="64" t="s">
        <v>17</v>
      </c>
      <c r="Y51" s="64" t="s">
        <v>16</v>
      </c>
      <c r="Z51" s="64" t="s">
        <v>15</v>
      </c>
      <c r="AA51" s="64" t="s">
        <v>17</v>
      </c>
      <c r="AB51" s="64" t="s">
        <v>16</v>
      </c>
      <c r="AC51" s="64" t="s">
        <v>15</v>
      </c>
      <c r="AD51" s="65" t="s">
        <v>17</v>
      </c>
      <c r="AE51" s="65" t="s">
        <v>16</v>
      </c>
      <c r="AF51" s="65" t="s">
        <v>15</v>
      </c>
      <c r="AG51" s="65" t="s">
        <v>17</v>
      </c>
      <c r="AH51" s="65" t="s">
        <v>16</v>
      </c>
      <c r="AI51" s="65" t="s">
        <v>15</v>
      </c>
      <c r="AJ51" s="65" t="s">
        <v>17</v>
      </c>
      <c r="AK51" s="65" t="s">
        <v>16</v>
      </c>
      <c r="AL51" s="65" t="s">
        <v>15</v>
      </c>
    </row>
    <row r="52" spans="1:38" x14ac:dyDescent="0.2">
      <c r="A52" s="31" t="s">
        <v>4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</row>
    <row r="53" spans="1:38" x14ac:dyDescent="0.2">
      <c r="A53" s="31" t="s">
        <v>5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</row>
    <row r="54" spans="1:38" x14ac:dyDescent="0.2">
      <c r="A54" s="31" t="s">
        <v>6</v>
      </c>
      <c r="B54" s="14">
        <f>(AE8-F8)/F8*100</f>
        <v>-16.151643327935204</v>
      </c>
      <c r="C54" s="14">
        <f>(AN8-N8)/N8*100</f>
        <v>17.683201372138242</v>
      </c>
      <c r="D54" s="14">
        <f>(AW8-V8)/V8*100</f>
        <v>18.116256914251885</v>
      </c>
      <c r="E54" s="16">
        <f>(BG8-F8)/F8*100</f>
        <v>32.345604680113802</v>
      </c>
      <c r="F54" s="16">
        <f>(BQ8-N8)/N8*100</f>
        <v>35.999666455410114</v>
      </c>
      <c r="G54" s="16">
        <f>(CA8-AW8)/AW8*100</f>
        <v>12.018580984202409</v>
      </c>
      <c r="H54" s="16">
        <f>(BG8-AE8)/AE8*100</f>
        <v>57.83923493900329</v>
      </c>
      <c r="I54" s="16">
        <f>(BQ8-AN8)/AN8*100</f>
        <v>15.564213812769658</v>
      </c>
      <c r="J54" s="16">
        <f>(CA8-AW8)/AW8*100</f>
        <v>12.018580984202409</v>
      </c>
      <c r="K54" s="17">
        <f>(CL8-F8)/F8*100</f>
        <v>-6.3413878419414118</v>
      </c>
      <c r="L54" s="17">
        <f>(CX8-N8)/N8*100</f>
        <v>4.0931259286085524</v>
      </c>
      <c r="M54" s="17">
        <f>(DI8-V8)/V8*100</f>
        <v>11.047701439803417</v>
      </c>
      <c r="N54" s="17">
        <f>(CL8-AE8)/AE8*100</f>
        <v>11.699997322979389</v>
      </c>
      <c r="O54" s="17">
        <f>(CX8-AN8)/AN8*100</f>
        <v>-11.548016441662822</v>
      </c>
      <c r="P54" s="17">
        <f>(DI8-AW8)/AW8*100</f>
        <v>-5.9844052454015557</v>
      </c>
      <c r="Q54" s="17">
        <f>(CL8-BG8)/BG8*100</f>
        <v>-29.231792484203524</v>
      </c>
      <c r="R54" s="17">
        <f>(CX8-BQ8)/BQ8*100</f>
        <v>-23.460749102103634</v>
      </c>
      <c r="S54" s="17">
        <f>(DI8-CA8)/CA8*100</f>
        <v>-16.071428571428577</v>
      </c>
      <c r="U54" s="14"/>
      <c r="V54" s="14"/>
      <c r="W54" s="14"/>
      <c r="X54" s="16"/>
      <c r="Y54" s="16"/>
      <c r="Z54" s="16"/>
      <c r="AA54" s="16"/>
      <c r="AB54" s="16"/>
      <c r="AC54" s="16"/>
      <c r="AD54" s="17"/>
      <c r="AE54" s="17"/>
      <c r="AF54" s="17"/>
      <c r="AG54" s="17"/>
      <c r="AH54" s="17"/>
      <c r="AI54" s="17"/>
      <c r="AJ54" s="17"/>
      <c r="AK54" s="17"/>
      <c r="AL54" s="17"/>
    </row>
    <row r="55" spans="1:38" x14ac:dyDescent="0.2">
      <c r="A55" s="31" t="s">
        <v>7</v>
      </c>
      <c r="B55" s="14">
        <f t="shared" ref="B55:B67" si="425">(AE9-F9)/F9*100</f>
        <v>-21.798890764408</v>
      </c>
      <c r="C55" s="14">
        <f t="shared" ref="C55:C67" si="426">(AN9-N9)/N9*100</f>
        <v>-19.762583725711252</v>
      </c>
      <c r="D55" s="14">
        <f t="shared" ref="D55:D67" si="427">(AW9-V9)/V9*100</f>
        <v>-3.3322022395656576</v>
      </c>
      <c r="E55" s="16">
        <f t="shared" ref="E55:E67" si="428">(BG9-F9)/F9*100</f>
        <v>-26.493047182702352</v>
      </c>
      <c r="F55" s="16">
        <f t="shared" ref="F55:F67" si="429">(BQ9-N9)/N9*100</f>
        <v>-17.109887923602361</v>
      </c>
      <c r="G55" s="16">
        <f t="shared" ref="G55:G67" si="430">(CA9-AW9)/AW9*100</f>
        <v>26.804268463914639</v>
      </c>
      <c r="H55" s="16">
        <f t="shared" ref="H55:H67" si="431">(BG9-AE9)/AE9*100</f>
        <v>-6.0026724226539239</v>
      </c>
      <c r="I55" s="16">
        <f t="shared" ref="I55:I67" si="432">(BQ9-AN9)/AN9*100</f>
        <v>3.3060583519299116</v>
      </c>
      <c r="J55" s="16">
        <f t="shared" ref="J55:J67" si="433">(CA9-AW9)/AW9*100</f>
        <v>26.804268463914639</v>
      </c>
      <c r="K55" s="17">
        <f t="shared" ref="K55:K67" si="434">(CL9-F9)/F9*100</f>
        <v>-33.871875251185593</v>
      </c>
      <c r="L55" s="17">
        <f t="shared" ref="L55:L67" si="435">(CX9-N9)/N9*100</f>
        <v>-32.051197028980702</v>
      </c>
      <c r="M55" s="17">
        <f t="shared" ref="M55:M67" si="436">(DI9-V9)/V9*100</f>
        <v>-10.04411265693925</v>
      </c>
      <c r="N55" s="17">
        <f t="shared" ref="N55:N67" si="437">(CL9-AE9)/AE9*100</f>
        <v>-15.438380100729788</v>
      </c>
      <c r="O55" s="17">
        <f t="shared" ref="O55:O67" si="438">(CX9-AN9)/AN9*100</f>
        <v>-15.315315315315317</v>
      </c>
      <c r="P55" s="17">
        <f t="shared" ref="P55:P67" si="439">(DI9-AW9)/AW9*100</f>
        <v>-6.9432743611345034</v>
      </c>
      <c r="Q55" s="17">
        <f t="shared" ref="Q55:Q67" si="440">(CL9-BG9)/BG9*100</f>
        <v>-10.038272279934397</v>
      </c>
      <c r="R55" s="17">
        <f t="shared" ref="R55:R67" si="441">(CX9-BQ9)/BQ9*100</f>
        <v>-18.025442035362833</v>
      </c>
      <c r="S55" s="17">
        <f t="shared" ref="S55:S67" si="442">(DI9-CA9)/CA9*100</f>
        <v>-26.613885505481115</v>
      </c>
      <c r="U55" s="14"/>
      <c r="V55" s="14"/>
      <c r="W55" s="14"/>
      <c r="X55" s="16"/>
      <c r="Y55" s="16"/>
      <c r="Z55" s="16"/>
      <c r="AA55" s="16"/>
      <c r="AB55" s="16"/>
      <c r="AC55" s="16"/>
      <c r="AD55" s="17"/>
      <c r="AE55" s="17"/>
      <c r="AF55" s="17"/>
      <c r="AG55" s="17"/>
      <c r="AH55" s="17"/>
      <c r="AI55" s="17"/>
      <c r="AJ55" s="17"/>
      <c r="AK55" s="17"/>
      <c r="AL55" s="17"/>
    </row>
    <row r="56" spans="1:38" x14ac:dyDescent="0.2">
      <c r="A56" s="31" t="s">
        <v>8</v>
      </c>
      <c r="B56" s="14">
        <f t="shared" si="425"/>
        <v>-5.9415642259041519</v>
      </c>
      <c r="C56" s="14">
        <f t="shared" si="426"/>
        <v>9.2104227347870484</v>
      </c>
      <c r="D56" s="14">
        <f t="shared" si="427"/>
        <v>18.917241914217005</v>
      </c>
      <c r="E56" s="52">
        <f t="shared" si="428"/>
        <v>-5.5228932834491378</v>
      </c>
      <c r="F56" s="52">
        <f t="shared" si="429"/>
        <v>6.4079351334330363</v>
      </c>
      <c r="G56" s="52">
        <f t="shared" si="430"/>
        <v>-3.7242368901643488</v>
      </c>
      <c r="H56" s="52">
        <f t="shared" si="431"/>
        <v>0.44511790889288649</v>
      </c>
      <c r="I56" s="52">
        <f t="shared" si="432"/>
        <v>-2.5661356591941202</v>
      </c>
      <c r="J56" s="52">
        <f t="shared" si="433"/>
        <v>-3.7242368901643488</v>
      </c>
      <c r="K56" s="53">
        <f t="shared" si="434"/>
        <v>-12.079102084446822</v>
      </c>
      <c r="L56" s="53">
        <f t="shared" si="435"/>
        <v>6.730693536959782</v>
      </c>
      <c r="M56" s="53">
        <f t="shared" si="436"/>
        <v>16.505080276118825</v>
      </c>
      <c r="N56" s="53">
        <f t="shared" si="437"/>
        <v>-6.5252391324936072</v>
      </c>
      <c r="O56" s="53">
        <f t="shared" si="438"/>
        <v>-2.2705975636127569</v>
      </c>
      <c r="P56" s="53">
        <f t="shared" si="439"/>
        <v>-2.0284372554135044</v>
      </c>
      <c r="Q56" s="53">
        <f t="shared" si="440"/>
        <v>-6.9394682255327158</v>
      </c>
      <c r="R56" s="53">
        <f t="shared" si="441"/>
        <v>0.30332174299032705</v>
      </c>
      <c r="S56" s="53">
        <f t="shared" si="442"/>
        <v>1.7613982792493692</v>
      </c>
      <c r="U56" s="14"/>
      <c r="V56" s="14"/>
      <c r="W56" s="14"/>
      <c r="X56" s="52"/>
      <c r="Y56" s="52"/>
      <c r="Z56" s="52"/>
      <c r="AA56" s="52"/>
      <c r="AB56" s="52"/>
      <c r="AC56" s="52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 x14ac:dyDescent="0.2">
      <c r="A57" s="31" t="s">
        <v>9</v>
      </c>
      <c r="B57" s="14">
        <f t="shared" si="425"/>
        <v>-20.693149574381842</v>
      </c>
      <c r="C57" s="14">
        <f t="shared" si="426"/>
        <v>-14.886578449905477</v>
      </c>
      <c r="D57" s="15">
        <f t="shared" si="427"/>
        <v>-23.054905022118135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U57" s="14"/>
      <c r="V57" s="14"/>
      <c r="W57" s="15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</row>
    <row r="58" spans="1:38" x14ac:dyDescent="0.2">
      <c r="A58" s="31" t="s">
        <v>10</v>
      </c>
      <c r="B58" s="14">
        <f t="shared" si="425"/>
        <v>-23.126775568181817</v>
      </c>
      <c r="C58" s="14">
        <f t="shared" si="426"/>
        <v>-13.950440047437734</v>
      </c>
      <c r="D58" s="14">
        <f t="shared" si="427"/>
        <v>2.0182488367877234</v>
      </c>
      <c r="E58" s="16">
        <f t="shared" si="428"/>
        <v>-15.420809659090914</v>
      </c>
      <c r="F58" s="16">
        <f t="shared" si="429"/>
        <v>-12.889332750764623</v>
      </c>
      <c r="G58" s="16">
        <f t="shared" si="430"/>
        <v>-12.1009299295149</v>
      </c>
      <c r="H58" s="16">
        <f t="shared" si="431"/>
        <v>10.024252223120444</v>
      </c>
      <c r="I58" s="16">
        <f t="shared" si="432"/>
        <v>1.2331350645582391</v>
      </c>
      <c r="J58" s="16">
        <f t="shared" si="433"/>
        <v>-12.1009299295149</v>
      </c>
      <c r="K58" s="17">
        <f t="shared" si="434"/>
        <v>-17.480468749999996</v>
      </c>
      <c r="L58" s="17">
        <f t="shared" si="435"/>
        <v>-9.6061419387054574</v>
      </c>
      <c r="M58" s="17">
        <f t="shared" si="436"/>
        <v>-6.229983684814794</v>
      </c>
      <c r="N58" s="17">
        <f t="shared" si="437"/>
        <v>7.3449590021942486</v>
      </c>
      <c r="O58" s="17">
        <f t="shared" si="438"/>
        <v>5.0486000290149278</v>
      </c>
      <c r="P58" s="17">
        <f t="shared" si="439"/>
        <v>-8.0850559734644349</v>
      </c>
      <c r="Q58" s="17">
        <f t="shared" si="440"/>
        <v>-2.4351842132885415</v>
      </c>
      <c r="R58" s="17">
        <f t="shared" si="441"/>
        <v>3.7689882487818793</v>
      </c>
      <c r="S58" s="17">
        <f t="shared" si="442"/>
        <v>4.5687331536388145</v>
      </c>
      <c r="U58" s="14"/>
      <c r="V58" s="14"/>
      <c r="W58" s="14"/>
      <c r="X58" s="16"/>
      <c r="Y58" s="16"/>
      <c r="Z58" s="16"/>
      <c r="AA58" s="16"/>
      <c r="AB58" s="16"/>
      <c r="AC58" s="16"/>
      <c r="AD58" s="17"/>
      <c r="AE58" s="17"/>
      <c r="AF58" s="17"/>
      <c r="AG58" s="17"/>
      <c r="AH58" s="17"/>
      <c r="AI58" s="17"/>
      <c r="AJ58" s="17"/>
      <c r="AK58" s="17"/>
      <c r="AL58" s="17"/>
    </row>
    <row r="59" spans="1:38" x14ac:dyDescent="0.2">
      <c r="A59" s="31" t="s">
        <v>11</v>
      </c>
      <c r="B59" s="14">
        <f t="shared" si="425"/>
        <v>6.1684460260972811</v>
      </c>
      <c r="C59" s="14">
        <f t="shared" si="426"/>
        <v>0.30477919719862451</v>
      </c>
      <c r="D59" s="14">
        <f t="shared" si="427"/>
        <v>9.812938909949656</v>
      </c>
      <c r="E59" s="16">
        <f t="shared" si="428"/>
        <v>6.6330565440885811</v>
      </c>
      <c r="F59" s="4">
        <f t="shared" si="429"/>
        <v>-0.71979767849037901</v>
      </c>
      <c r="G59" s="4">
        <f t="shared" si="430"/>
        <v>-8.9643463497453162</v>
      </c>
      <c r="H59" s="4">
        <f t="shared" si="431"/>
        <v>0.43761638733705666</v>
      </c>
      <c r="I59" s="4">
        <f t="shared" si="432"/>
        <v>-1.021463666925273</v>
      </c>
      <c r="J59" s="4">
        <f t="shared" si="433"/>
        <v>-8.9643463497453162</v>
      </c>
      <c r="K59" s="5">
        <f t="shared" si="434"/>
        <v>5.4369315935152231</v>
      </c>
      <c r="L59" s="5">
        <f t="shared" si="435"/>
        <v>1.4655340120614686</v>
      </c>
      <c r="M59" s="5">
        <f t="shared" si="436"/>
        <v>12.329873842520666</v>
      </c>
      <c r="N59" s="5">
        <f t="shared" si="437"/>
        <v>-0.68901303538175895</v>
      </c>
      <c r="O59" s="5">
        <f t="shared" si="438"/>
        <v>1.1572278251874786</v>
      </c>
      <c r="P59" s="5">
        <f t="shared" si="439"/>
        <v>2.292020373514438</v>
      </c>
      <c r="Q59" s="5">
        <f t="shared" si="440"/>
        <v>-1.1217205895985982</v>
      </c>
      <c r="R59" s="5">
        <f t="shared" si="441"/>
        <v>2.201175702155457</v>
      </c>
      <c r="S59" s="5">
        <f t="shared" si="442"/>
        <v>12.364789257739641</v>
      </c>
      <c r="U59" s="14"/>
      <c r="V59" s="14"/>
      <c r="W59" s="14"/>
      <c r="X59" s="16"/>
      <c r="Y59" s="16"/>
      <c r="Z59" s="16"/>
      <c r="AA59" s="16"/>
      <c r="AB59" s="16"/>
      <c r="AC59" s="16"/>
      <c r="AD59" s="17"/>
      <c r="AE59" s="17"/>
      <c r="AF59" s="17"/>
      <c r="AG59" s="17"/>
      <c r="AH59" s="17"/>
      <c r="AI59" s="17"/>
      <c r="AJ59" s="17"/>
      <c r="AK59" s="17"/>
      <c r="AL59" s="17"/>
    </row>
    <row r="60" spans="1:38" x14ac:dyDescent="0.2">
      <c r="A60" s="31" t="s">
        <v>12</v>
      </c>
      <c r="B60" s="51">
        <f t="shared" si="425"/>
        <v>9.4169309587704291</v>
      </c>
      <c r="C60" s="14">
        <f t="shared" si="426"/>
        <v>-6.1766165040515952</v>
      </c>
      <c r="D60" s="51">
        <f t="shared" si="427"/>
        <v>-9.5968882602546017</v>
      </c>
      <c r="E60" s="52">
        <f t="shared" si="428"/>
        <v>1.7443278848499544</v>
      </c>
      <c r="F60" s="12">
        <f t="shared" si="429"/>
        <v>-10.583760542417725</v>
      </c>
      <c r="G60" s="12">
        <f t="shared" si="430"/>
        <v>-1.7132128608307891</v>
      </c>
      <c r="H60" s="12">
        <f t="shared" si="431"/>
        <v>-7.0122630992196271</v>
      </c>
      <c r="I60" s="12">
        <f t="shared" si="432"/>
        <v>-4.6972768132546037</v>
      </c>
      <c r="J60" s="12">
        <f t="shared" si="433"/>
        <v>-1.7132128608307891</v>
      </c>
      <c r="K60" s="41">
        <f t="shared" si="434"/>
        <v>-2.439619419371826E-2</v>
      </c>
      <c r="L60" s="41">
        <f t="shared" si="435"/>
        <v>-12.915495286919137</v>
      </c>
      <c r="M60" s="41">
        <f t="shared" si="436"/>
        <v>-11.237623762376238</v>
      </c>
      <c r="N60" s="41">
        <f t="shared" si="437"/>
        <v>-8.6287625418060294</v>
      </c>
      <c r="O60" s="41">
        <f t="shared" si="438"/>
        <v>-7.1825152022561083</v>
      </c>
      <c r="P60" s="41">
        <f t="shared" si="439"/>
        <v>-1.8149104279120654</v>
      </c>
      <c r="Q60" s="41">
        <f t="shared" si="440"/>
        <v>-1.7384006713823317</v>
      </c>
      <c r="R60" s="41">
        <f t="shared" si="441"/>
        <v>-2.6077307194377726</v>
      </c>
      <c r="S60" s="41">
        <f t="shared" si="442"/>
        <v>-0.10347023241005686</v>
      </c>
      <c r="U60" s="51"/>
      <c r="V60" s="51"/>
      <c r="W60" s="51"/>
      <c r="X60" s="52"/>
      <c r="Y60" s="52"/>
      <c r="Z60" s="52"/>
      <c r="AA60" s="52"/>
      <c r="AB60" s="52"/>
      <c r="AC60" s="52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x14ac:dyDescent="0.2">
      <c r="A61" s="31" t="s">
        <v>13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</row>
    <row r="62" spans="1:38" x14ac:dyDescent="0.2">
      <c r="A62" s="31" t="s">
        <v>56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</row>
    <row r="63" spans="1:38" x14ac:dyDescent="0.2">
      <c r="A63" s="31" t="s">
        <v>54</v>
      </c>
      <c r="B63" s="14">
        <f t="shared" si="425"/>
        <v>25.467957584140148</v>
      </c>
      <c r="C63" s="14">
        <f t="shared" si="426"/>
        <v>2.93047562347027</v>
      </c>
      <c r="D63" s="14">
        <f t="shared" si="427"/>
        <v>3.7285739529952191</v>
      </c>
      <c r="E63" s="16">
        <f t="shared" si="428"/>
        <v>8.9810972798524613</v>
      </c>
      <c r="F63" s="16">
        <f t="shared" si="429"/>
        <v>-1.87867963220214</v>
      </c>
      <c r="G63" s="16">
        <f t="shared" si="430"/>
        <v>-5.4003407155025505</v>
      </c>
      <c r="H63" s="16">
        <f t="shared" si="431"/>
        <v>-13.140295436172556</v>
      </c>
      <c r="I63" s="16">
        <f t="shared" si="432"/>
        <v>-4.6722365038560296</v>
      </c>
      <c r="J63" s="16">
        <f t="shared" si="433"/>
        <v>-5.4003407155025505</v>
      </c>
      <c r="K63" s="17">
        <f t="shared" si="434"/>
        <v>-4.8224988473951163</v>
      </c>
      <c r="L63" s="17">
        <f t="shared" si="435"/>
        <v>-15.227889131441414</v>
      </c>
      <c r="M63" s="17">
        <f t="shared" si="436"/>
        <v>-11.115037992578197</v>
      </c>
      <c r="N63" s="17">
        <f t="shared" si="437"/>
        <v>-24.141985742632464</v>
      </c>
      <c r="O63" s="17">
        <f t="shared" si="438"/>
        <v>-17.64138817480719</v>
      </c>
      <c r="P63" s="17">
        <f t="shared" si="439"/>
        <v>-14.310051107325378</v>
      </c>
      <c r="Q63" s="17">
        <f t="shared" si="440"/>
        <v>-12.666046196801759</v>
      </c>
      <c r="R63" s="17">
        <f t="shared" si="441"/>
        <v>-13.604800107867595</v>
      </c>
      <c r="S63" s="17">
        <f t="shared" si="442"/>
        <v>-9.41833243291914</v>
      </c>
      <c r="U63" s="14"/>
      <c r="V63" s="14"/>
      <c r="W63" s="14"/>
      <c r="X63" s="52"/>
      <c r="Y63" s="52"/>
      <c r="Z63" s="52"/>
      <c r="AA63" s="52"/>
      <c r="AB63" s="52"/>
      <c r="AC63" s="52"/>
      <c r="AD63" s="17"/>
      <c r="AE63" s="17"/>
      <c r="AF63" s="17"/>
      <c r="AG63" s="17"/>
      <c r="AH63" s="17"/>
      <c r="AI63" s="17"/>
      <c r="AJ63" s="17"/>
      <c r="AK63" s="17"/>
      <c r="AL63" s="17"/>
    </row>
    <row r="64" spans="1:38" x14ac:dyDescent="0.2">
      <c r="A64" s="31" t="s">
        <v>53</v>
      </c>
      <c r="B64" s="14">
        <f t="shared" si="425"/>
        <v>-56.235724074920057</v>
      </c>
      <c r="C64" s="14">
        <f t="shared" si="426"/>
        <v>-2.7606942736093973</v>
      </c>
      <c r="D64" s="14">
        <f t="shared" si="427"/>
        <v>1.3844822613210177</v>
      </c>
      <c r="E64" s="12">
        <f t="shared" si="428"/>
        <v>-43.334856098675196</v>
      </c>
      <c r="F64" s="12">
        <f t="shared" si="429"/>
        <v>4.3050430504304922</v>
      </c>
      <c r="G64" s="12">
        <f t="shared" si="430"/>
        <v>10.256045519203425</v>
      </c>
      <c r="H64" s="12">
        <f t="shared" si="431"/>
        <v>29.478079331941554</v>
      </c>
      <c r="I64" s="12">
        <f t="shared" si="432"/>
        <v>7.2663387210119277</v>
      </c>
      <c r="J64" s="12">
        <f t="shared" si="433"/>
        <v>10.256045519203425</v>
      </c>
      <c r="K64" s="53">
        <f t="shared" si="434"/>
        <v>-64.394700776610321</v>
      </c>
      <c r="L64" s="53">
        <f t="shared" si="435"/>
        <v>-16.76916769167692</v>
      </c>
      <c r="M64" s="53">
        <f t="shared" si="436"/>
        <v>6.4176521488318468</v>
      </c>
      <c r="N64" s="53">
        <f t="shared" si="437"/>
        <v>-18.643006263048019</v>
      </c>
      <c r="O64" s="53">
        <f t="shared" si="438"/>
        <v>-14.406184118060445</v>
      </c>
      <c r="P64" s="53">
        <f t="shared" si="439"/>
        <v>4.9644381223328722</v>
      </c>
      <c r="Q64" s="53">
        <f t="shared" si="440"/>
        <v>-37.165430506288303</v>
      </c>
      <c r="R64" s="53">
        <f t="shared" si="441"/>
        <v>-20.204402515723267</v>
      </c>
      <c r="S64" s="53">
        <f t="shared" si="442"/>
        <v>-4.7993807250677314</v>
      </c>
      <c r="U64" s="14"/>
      <c r="V64" s="14"/>
      <c r="W64" s="14"/>
      <c r="X64" s="4"/>
      <c r="Y64" s="4"/>
      <c r="Z64" s="4"/>
      <c r="AA64" s="4"/>
      <c r="AB64" s="4"/>
      <c r="AC64" s="4"/>
      <c r="AD64" s="17"/>
      <c r="AE64" s="17"/>
      <c r="AF64" s="17"/>
      <c r="AG64" s="17"/>
      <c r="AH64" s="17"/>
      <c r="AI64" s="17"/>
      <c r="AJ64" s="17"/>
      <c r="AK64" s="17"/>
      <c r="AL64" s="17"/>
    </row>
    <row r="65" spans="1:38" x14ac:dyDescent="0.2">
      <c r="A65" s="31" t="s">
        <v>55</v>
      </c>
      <c r="B65" s="14">
        <f t="shared" si="425"/>
        <v>-2.1176234443998387</v>
      </c>
      <c r="C65" s="14">
        <f t="shared" si="426"/>
        <v>-1.0612301892061593</v>
      </c>
      <c r="D65" s="15">
        <f t="shared" si="427"/>
        <v>-19.952708028375181</v>
      </c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U65" s="14"/>
      <c r="V65" s="14"/>
      <c r="W65" s="14"/>
      <c r="X65" s="4"/>
      <c r="Y65" s="4"/>
      <c r="Z65" s="4"/>
      <c r="AA65" s="4"/>
      <c r="AB65" s="4"/>
      <c r="AC65" s="4"/>
      <c r="AD65" s="5"/>
      <c r="AE65" s="5"/>
      <c r="AF65" s="5"/>
      <c r="AG65" s="5"/>
      <c r="AH65" s="5"/>
      <c r="AI65" s="5"/>
      <c r="AJ65" s="5"/>
      <c r="AK65" s="5"/>
      <c r="AL65" s="5"/>
    </row>
    <row r="66" spans="1:38" x14ac:dyDescent="0.2">
      <c r="A66" s="31" t="s">
        <v>59</v>
      </c>
      <c r="B66" s="14">
        <f t="shared" si="425"/>
        <v>9.1585833521317461</v>
      </c>
      <c r="C66" s="14">
        <f t="shared" si="426"/>
        <v>-7.7374378796245233</v>
      </c>
      <c r="D66" s="14">
        <f t="shared" si="427"/>
        <v>2.4381772714642893</v>
      </c>
      <c r="E66" s="16">
        <f t="shared" ref="E66" si="443">(BG20-F20)/F20*100</f>
        <v>-24.847732912249043</v>
      </c>
      <c r="F66" s="16">
        <f t="shared" ref="F66" si="444">(BQ20-N20)/N20*100</f>
        <v>-13.390392048591931</v>
      </c>
      <c r="G66" s="16">
        <f t="shared" ref="G66" si="445">(CA20-AW20)/AW20*100</f>
        <v>-1.4714857259103462</v>
      </c>
      <c r="H66" s="16">
        <f t="shared" ref="H66" si="446">(BG20-AE20)/AE20*100</f>
        <v>-31.153130812151275</v>
      </c>
      <c r="I66" s="16">
        <f t="shared" ref="I66" si="447">(BQ20-AN20)/AN20*100</f>
        <v>-6.1270292511408568</v>
      </c>
      <c r="J66" s="16">
        <f t="shared" ref="J66" si="448">(CA20-AW20)/AW20*100</f>
        <v>-1.4714857259103462</v>
      </c>
      <c r="K66" s="17">
        <f t="shared" ref="K66" si="449">(CL20-F20)/F20*100</f>
        <v>-21.565531242950588</v>
      </c>
      <c r="L66" s="17">
        <f t="shared" ref="L66" si="450">(CX20-N20)/N20*100</f>
        <v>-16.876035339591379</v>
      </c>
      <c r="M66" s="17">
        <f t="shared" ref="M66" si="451">(DI20-V20)/V20*100</f>
        <v>0.50013892747985467</v>
      </c>
      <c r="N66" s="17">
        <f t="shared" ref="N66" si="452">(CL20-AE20)/AE20*100</f>
        <v>-28.146311221326712</v>
      </c>
      <c r="O66" s="17">
        <f t="shared" ref="O66" si="453">(CX20-AN20)/AN20*100</f>
        <v>-9.9049899005012207</v>
      </c>
      <c r="P66" s="17">
        <f t="shared" ref="P66" si="454">(DI20-AW20)/AW20*100</f>
        <v>-1.8919102190275934</v>
      </c>
      <c r="Q66" s="17">
        <f t="shared" ref="Q66" si="455">(CL20-BG20)/BG20*100</f>
        <v>4.3674020711391437</v>
      </c>
      <c r="R66" s="17">
        <f t="shared" ref="R66" si="456">(CX20-BQ20)/BQ20*100</f>
        <v>-4.024545744341725</v>
      </c>
      <c r="S66" s="17">
        <f t="shared" ref="S66" si="457">(DI20-CA20)/CA20*100</f>
        <v>-0.42670337233310701</v>
      </c>
      <c r="U66" s="14"/>
      <c r="V66" s="14"/>
      <c r="W66" s="14"/>
      <c r="X66" s="16"/>
      <c r="Y66" s="16"/>
      <c r="Z66" s="16"/>
      <c r="AA66" s="16"/>
      <c r="AB66" s="16"/>
      <c r="AC66" s="16"/>
      <c r="AD66" s="17"/>
      <c r="AE66" s="17"/>
      <c r="AF66" s="17"/>
      <c r="AG66" s="17"/>
      <c r="AH66" s="17"/>
      <c r="AI66" s="17"/>
      <c r="AJ66" s="17"/>
      <c r="AK66" s="17"/>
      <c r="AL66" s="17"/>
    </row>
    <row r="67" spans="1:38" x14ac:dyDescent="0.2">
      <c r="A67" s="31" t="s">
        <v>51</v>
      </c>
      <c r="B67" s="14">
        <f t="shared" si="425"/>
        <v>-22.377747868999549</v>
      </c>
      <c r="C67" s="14">
        <f t="shared" si="426"/>
        <v>-9.5902968761018226</v>
      </c>
      <c r="D67" s="14">
        <f t="shared" si="427"/>
        <v>-1.0276779522098378</v>
      </c>
      <c r="E67" s="16">
        <f t="shared" si="428"/>
        <v>7.7523553162853291</v>
      </c>
      <c r="F67" s="16">
        <f t="shared" si="429"/>
        <v>9.3364360764403127</v>
      </c>
      <c r="G67" s="16">
        <f t="shared" si="430"/>
        <v>6.2109822907376735</v>
      </c>
      <c r="H67" s="16">
        <f t="shared" si="431"/>
        <v>38.816321812507219</v>
      </c>
      <c r="I67" s="16">
        <f t="shared" si="432"/>
        <v>20.934404492629284</v>
      </c>
      <c r="J67" s="16">
        <f t="shared" si="433"/>
        <v>6.2109822907376735</v>
      </c>
      <c r="K67" s="17">
        <f t="shared" si="434"/>
        <v>-8.7483176312247632</v>
      </c>
      <c r="L67" s="17">
        <f t="shared" si="435"/>
        <v>-0.23270573302306782</v>
      </c>
      <c r="M67" s="17">
        <f t="shared" si="436"/>
        <v>-4.5961793077359685</v>
      </c>
      <c r="N67" s="17">
        <f t="shared" si="437"/>
        <v>17.558663738296147</v>
      </c>
      <c r="O67" s="17">
        <f t="shared" si="438"/>
        <v>10.350206692145683</v>
      </c>
      <c r="P67" s="17">
        <f t="shared" si="439"/>
        <v>-3.6055548477513044</v>
      </c>
      <c r="Q67" s="17">
        <f t="shared" si="440"/>
        <v>-15.313514863852109</v>
      </c>
      <c r="R67" s="17">
        <f t="shared" si="441"/>
        <v>-8.7520154788777944</v>
      </c>
      <c r="S67" s="17">
        <f t="shared" si="442"/>
        <v>-9.2424878546152449</v>
      </c>
      <c r="U67" s="14"/>
      <c r="V67" s="14"/>
      <c r="W67" s="14"/>
      <c r="X67" s="16"/>
      <c r="Y67" s="16"/>
      <c r="Z67" s="16"/>
      <c r="AA67" s="16"/>
      <c r="AB67" s="16"/>
      <c r="AC67" s="16"/>
      <c r="AD67" s="17"/>
      <c r="AE67" s="17"/>
      <c r="AF67" s="17"/>
      <c r="AG67" s="17"/>
      <c r="AH67" s="17"/>
      <c r="AI67" s="17"/>
      <c r="AJ67" s="17"/>
      <c r="AK67" s="17"/>
      <c r="AL67" s="17"/>
    </row>
    <row r="68" spans="1:38" x14ac:dyDescent="0.2">
      <c r="A68" s="36" t="s">
        <v>37</v>
      </c>
      <c r="B68" s="47">
        <f>AVERAGE(B54:B67)</f>
        <v>-9.8526000773325695</v>
      </c>
      <c r="C68" s="47">
        <f t="shared" ref="C68" si="458">AVERAGE(C54:C67)</f>
        <v>-3.8164165848378153</v>
      </c>
      <c r="D68" s="47">
        <f>AVERAGE(D54:D67)</f>
        <v>-4.5705120128051425E-2</v>
      </c>
      <c r="E68" s="47">
        <f t="shared" ref="E68:S68" si="459">AVERAGE(E54:E67)</f>
        <v>-5.8162897430976512</v>
      </c>
      <c r="F68" s="47">
        <f t="shared" si="459"/>
        <v>-5.2276986035520424E-2</v>
      </c>
      <c r="G68" s="47">
        <f t="shared" si="459"/>
        <v>2.1915324786389898</v>
      </c>
      <c r="H68" s="47">
        <f t="shared" si="459"/>
        <v>7.9732260832605082</v>
      </c>
      <c r="I68" s="47">
        <f t="shared" si="459"/>
        <v>2.922000854852814</v>
      </c>
      <c r="J68" s="47">
        <f t="shared" si="459"/>
        <v>2.1915324786389898</v>
      </c>
      <c r="K68" s="47">
        <f t="shared" si="459"/>
        <v>-16.389134702643311</v>
      </c>
      <c r="L68" s="47">
        <f t="shared" si="459"/>
        <v>-9.1389278672708265</v>
      </c>
      <c r="M68" s="47">
        <f t="shared" si="459"/>
        <v>0.35775092303101619</v>
      </c>
      <c r="N68" s="47">
        <f t="shared" si="459"/>
        <v>-6.5609077973948597</v>
      </c>
      <c r="O68" s="47">
        <f t="shared" si="459"/>
        <v>-6.1712972169867761</v>
      </c>
      <c r="P68" s="47">
        <f t="shared" si="459"/>
        <v>-3.740714094158303</v>
      </c>
      <c r="Q68" s="47">
        <f t="shared" si="459"/>
        <v>-11.228242795974314</v>
      </c>
      <c r="R68" s="47">
        <f t="shared" si="459"/>
        <v>-8.4406200009786936</v>
      </c>
      <c r="S68" s="47">
        <f t="shared" si="459"/>
        <v>-4.7980768003627148</v>
      </c>
      <c r="U68" s="47" t="e">
        <f t="shared" ref="U68:AL68" si="460">AVERAGE(U54:U67)</f>
        <v>#DIV/0!</v>
      </c>
      <c r="V68" s="47" t="e">
        <f t="shared" si="460"/>
        <v>#DIV/0!</v>
      </c>
      <c r="W68" s="47" t="e">
        <f t="shared" si="460"/>
        <v>#DIV/0!</v>
      </c>
      <c r="X68" s="47" t="e">
        <f t="shared" si="460"/>
        <v>#DIV/0!</v>
      </c>
      <c r="Y68" s="47" t="e">
        <f t="shared" si="460"/>
        <v>#DIV/0!</v>
      </c>
      <c r="Z68" s="47" t="e">
        <f t="shared" si="460"/>
        <v>#DIV/0!</v>
      </c>
      <c r="AA68" s="47" t="e">
        <f t="shared" si="460"/>
        <v>#DIV/0!</v>
      </c>
      <c r="AB68" s="47" t="e">
        <f t="shared" si="460"/>
        <v>#DIV/0!</v>
      </c>
      <c r="AC68" s="47" t="e">
        <f t="shared" si="460"/>
        <v>#DIV/0!</v>
      </c>
      <c r="AD68" s="47" t="e">
        <f t="shared" si="460"/>
        <v>#DIV/0!</v>
      </c>
      <c r="AE68" s="47" t="e">
        <f t="shared" si="460"/>
        <v>#DIV/0!</v>
      </c>
      <c r="AF68" s="47" t="e">
        <f t="shared" si="460"/>
        <v>#DIV/0!</v>
      </c>
      <c r="AG68" s="47" t="e">
        <f t="shared" si="460"/>
        <v>#DIV/0!</v>
      </c>
      <c r="AH68" s="47" t="e">
        <f t="shared" si="460"/>
        <v>#DIV/0!</v>
      </c>
      <c r="AI68" s="47" t="e">
        <f t="shared" si="460"/>
        <v>#DIV/0!</v>
      </c>
      <c r="AJ68" s="47" t="e">
        <f t="shared" si="460"/>
        <v>#DIV/0!</v>
      </c>
      <c r="AK68" s="47" t="e">
        <f t="shared" si="460"/>
        <v>#DIV/0!</v>
      </c>
      <c r="AL68" s="47" t="e">
        <f t="shared" si="460"/>
        <v>#DIV/0!</v>
      </c>
    </row>
    <row r="69" spans="1:38" x14ac:dyDescent="0.2">
      <c r="A69" s="36" t="s">
        <v>0</v>
      </c>
      <c r="B69" s="34">
        <f>STDEV(B54:B67)</f>
        <v>21.524760103911785</v>
      </c>
      <c r="C69" s="34">
        <f t="shared" ref="C69:S69" si="461">STDEV(C54:C67)</f>
        <v>10.604254432612603</v>
      </c>
      <c r="D69" s="34">
        <f t="shared" si="461"/>
        <v>12.940653916562825</v>
      </c>
      <c r="E69" s="34">
        <f t="shared" si="461"/>
        <v>22.013253513662946</v>
      </c>
      <c r="F69" s="34">
        <f t="shared" si="461"/>
        <v>15.623920474098908</v>
      </c>
      <c r="G69" s="34">
        <f t="shared" si="461"/>
        <v>11.707432211400517</v>
      </c>
      <c r="H69" s="34">
        <f t="shared" si="461"/>
        <v>26.697028259417056</v>
      </c>
      <c r="I69" s="34">
        <f t="shared" si="461"/>
        <v>9.1252190630154377</v>
      </c>
      <c r="J69" s="34">
        <f t="shared" si="461"/>
        <v>11.707432211400517</v>
      </c>
      <c r="K69" s="34">
        <f t="shared" si="461"/>
        <v>20.259569117395639</v>
      </c>
      <c r="L69" s="34">
        <f t="shared" si="461"/>
        <v>12.079915403127874</v>
      </c>
      <c r="M69" s="34">
        <f t="shared" si="461"/>
        <v>10.526694792161674</v>
      </c>
      <c r="N69" s="34">
        <f t="shared" si="461"/>
        <v>15.44579958163011</v>
      </c>
      <c r="O69" s="34">
        <f t="shared" si="461"/>
        <v>9.3963968924044607</v>
      </c>
      <c r="P69" s="34">
        <f t="shared" si="461"/>
        <v>5.4581768354330702</v>
      </c>
      <c r="Q69" s="34">
        <f t="shared" si="461"/>
        <v>13.115608869024207</v>
      </c>
      <c r="R69" s="34">
        <f t="shared" si="461"/>
        <v>9.8597305003295901</v>
      </c>
      <c r="S69" s="34">
        <f t="shared" si="461"/>
        <v>11.108523118558852</v>
      </c>
      <c r="U69" s="34" t="e">
        <f t="shared" ref="U69:AL69" si="462">STDEV(U54:U67)</f>
        <v>#DIV/0!</v>
      </c>
      <c r="V69" s="34" t="e">
        <f t="shared" si="462"/>
        <v>#DIV/0!</v>
      </c>
      <c r="W69" s="34" t="e">
        <f t="shared" si="462"/>
        <v>#DIV/0!</v>
      </c>
      <c r="X69" s="34" t="e">
        <f t="shared" si="462"/>
        <v>#DIV/0!</v>
      </c>
      <c r="Y69" s="34" t="e">
        <f t="shared" si="462"/>
        <v>#DIV/0!</v>
      </c>
      <c r="Z69" s="34" t="e">
        <f t="shared" si="462"/>
        <v>#DIV/0!</v>
      </c>
      <c r="AA69" s="34" t="e">
        <f t="shared" si="462"/>
        <v>#DIV/0!</v>
      </c>
      <c r="AB69" s="34" t="e">
        <f t="shared" si="462"/>
        <v>#DIV/0!</v>
      </c>
      <c r="AC69" s="34" t="e">
        <f t="shared" si="462"/>
        <v>#DIV/0!</v>
      </c>
      <c r="AD69" s="34" t="e">
        <f t="shared" si="462"/>
        <v>#DIV/0!</v>
      </c>
      <c r="AE69" s="34" t="e">
        <f t="shared" si="462"/>
        <v>#DIV/0!</v>
      </c>
      <c r="AF69" s="34" t="e">
        <f t="shared" si="462"/>
        <v>#DIV/0!</v>
      </c>
      <c r="AG69" s="34" t="e">
        <f t="shared" si="462"/>
        <v>#DIV/0!</v>
      </c>
      <c r="AH69" s="34" t="e">
        <f t="shared" si="462"/>
        <v>#DIV/0!</v>
      </c>
      <c r="AI69" s="34" t="e">
        <f t="shared" si="462"/>
        <v>#DIV/0!</v>
      </c>
      <c r="AJ69" s="34" t="e">
        <f t="shared" si="462"/>
        <v>#DIV/0!</v>
      </c>
      <c r="AK69" s="34" t="e">
        <f t="shared" si="462"/>
        <v>#DIV/0!</v>
      </c>
      <c r="AL69" s="34" t="e">
        <f t="shared" si="462"/>
        <v>#DIV/0!</v>
      </c>
    </row>
    <row r="70" spans="1:38" x14ac:dyDescent="0.2">
      <c r="A70" s="36" t="s">
        <v>38</v>
      </c>
      <c r="B70" s="34">
        <f>STDEV(B54:B67)/SQRT(COUNT(B54:B67))</f>
        <v>6.2136630201177931</v>
      </c>
      <c r="C70" s="34">
        <f t="shared" ref="C70:S70" si="463">STDEV(C54:C67)/SQRT(COUNT(C54:C67))</f>
        <v>3.0611845756120846</v>
      </c>
      <c r="D70" s="34">
        <f t="shared" si="463"/>
        <v>3.7356450111086663</v>
      </c>
      <c r="E70" s="34">
        <f t="shared" si="463"/>
        <v>6.9612019813879407</v>
      </c>
      <c r="F70" s="34">
        <f t="shared" si="463"/>
        <v>4.9407174679490327</v>
      </c>
      <c r="G70" s="34">
        <f t="shared" si="463"/>
        <v>3.7022151340047542</v>
      </c>
      <c r="H70" s="34">
        <f t="shared" si="463"/>
        <v>8.442341605763847</v>
      </c>
      <c r="I70" s="34">
        <f t="shared" si="463"/>
        <v>2.8856476387116348</v>
      </c>
      <c r="J70" s="34">
        <f t="shared" si="463"/>
        <v>3.7022151340047542</v>
      </c>
      <c r="K70" s="34">
        <f t="shared" si="463"/>
        <v>6.4066382824577435</v>
      </c>
      <c r="L70" s="34">
        <f t="shared" si="463"/>
        <v>3.8200046616035177</v>
      </c>
      <c r="M70" s="34">
        <f t="shared" si="463"/>
        <v>3.3288331776663682</v>
      </c>
      <c r="N70" s="34">
        <f t="shared" si="463"/>
        <v>4.8843906960426997</v>
      </c>
      <c r="O70" s="34">
        <f t="shared" si="463"/>
        <v>2.9714015978926209</v>
      </c>
      <c r="P70" s="34">
        <f t="shared" si="463"/>
        <v>1.7260270671938538</v>
      </c>
      <c r="Q70" s="34">
        <f t="shared" si="463"/>
        <v>4.1475196926021507</v>
      </c>
      <c r="R70" s="34">
        <f t="shared" si="463"/>
        <v>3.1179205496473057</v>
      </c>
      <c r="S70" s="34">
        <f t="shared" si="463"/>
        <v>3.5128234495282631</v>
      </c>
      <c r="U70" s="34" t="e">
        <f t="shared" ref="U70:AL70" si="464">STDEV(U54:U67)/SQRT(COUNT(U54:U67))</f>
        <v>#DIV/0!</v>
      </c>
      <c r="V70" s="34" t="e">
        <f t="shared" si="464"/>
        <v>#DIV/0!</v>
      </c>
      <c r="W70" s="34" t="e">
        <f t="shared" si="464"/>
        <v>#DIV/0!</v>
      </c>
      <c r="X70" s="34" t="e">
        <f t="shared" si="464"/>
        <v>#DIV/0!</v>
      </c>
      <c r="Y70" s="34" t="e">
        <f t="shared" si="464"/>
        <v>#DIV/0!</v>
      </c>
      <c r="Z70" s="34" t="e">
        <f t="shared" si="464"/>
        <v>#DIV/0!</v>
      </c>
      <c r="AA70" s="34" t="e">
        <f t="shared" si="464"/>
        <v>#DIV/0!</v>
      </c>
      <c r="AB70" s="34" t="e">
        <f t="shared" si="464"/>
        <v>#DIV/0!</v>
      </c>
      <c r="AC70" s="34" t="e">
        <f t="shared" si="464"/>
        <v>#DIV/0!</v>
      </c>
      <c r="AD70" s="34" t="e">
        <f t="shared" si="464"/>
        <v>#DIV/0!</v>
      </c>
      <c r="AE70" s="34" t="e">
        <f t="shared" si="464"/>
        <v>#DIV/0!</v>
      </c>
      <c r="AF70" s="34" t="e">
        <f t="shared" si="464"/>
        <v>#DIV/0!</v>
      </c>
      <c r="AG70" s="34" t="e">
        <f t="shared" si="464"/>
        <v>#DIV/0!</v>
      </c>
      <c r="AH70" s="34" t="e">
        <f t="shared" si="464"/>
        <v>#DIV/0!</v>
      </c>
      <c r="AI70" s="34" t="e">
        <f t="shared" si="464"/>
        <v>#DIV/0!</v>
      </c>
      <c r="AJ70" s="34" t="e">
        <f t="shared" si="464"/>
        <v>#DIV/0!</v>
      </c>
      <c r="AK70" s="34" t="e">
        <f t="shared" si="464"/>
        <v>#DIV/0!</v>
      </c>
      <c r="AL70" s="34" t="e">
        <f t="shared" si="464"/>
        <v>#DIV/0!</v>
      </c>
    </row>
  </sheetData>
  <mergeCells count="44">
    <mergeCell ref="DF4:DP4"/>
    <mergeCell ref="B3:Z3"/>
    <mergeCell ref="AA3:BB3"/>
    <mergeCell ref="BC3:CG3"/>
    <mergeCell ref="CH3:DP3"/>
    <mergeCell ref="B4:J4"/>
    <mergeCell ref="K4:R4"/>
    <mergeCell ref="S4:Z4"/>
    <mergeCell ref="AA4:AJ4"/>
    <mergeCell ref="AK4:AS4"/>
    <mergeCell ref="AT4:BB4"/>
    <mergeCell ref="BC4:BM4"/>
    <mergeCell ref="BN4:BW4"/>
    <mergeCell ref="BX4:CG4"/>
    <mergeCell ref="CH4:CS4"/>
    <mergeCell ref="CT4:DE4"/>
    <mergeCell ref="N27:P27"/>
    <mergeCell ref="Q27:S27"/>
    <mergeCell ref="B26:S26"/>
    <mergeCell ref="B27:D27"/>
    <mergeCell ref="E27:G27"/>
    <mergeCell ref="H27:J27"/>
    <mergeCell ref="K27:M27"/>
    <mergeCell ref="U26:AL26"/>
    <mergeCell ref="U27:W27"/>
    <mergeCell ref="X27:Z27"/>
    <mergeCell ref="AA27:AC27"/>
    <mergeCell ref="AD27:AF27"/>
    <mergeCell ref="AG27:AI27"/>
    <mergeCell ref="AJ27:AL27"/>
    <mergeCell ref="B49:S49"/>
    <mergeCell ref="U49:AL49"/>
    <mergeCell ref="B50:D50"/>
    <mergeCell ref="E50:G50"/>
    <mergeCell ref="H50:J50"/>
    <mergeCell ref="K50:M50"/>
    <mergeCell ref="N50:P50"/>
    <mergeCell ref="Q50:S50"/>
    <mergeCell ref="U50:W50"/>
    <mergeCell ref="X50:Z50"/>
    <mergeCell ref="AA50:AC50"/>
    <mergeCell ref="AD50:AF50"/>
    <mergeCell ref="AG50:AI50"/>
    <mergeCell ref="AJ50:AL50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BEA-4F78-E342-963A-E72388E24F31}">
  <dimension ref="A2:EB71"/>
  <sheetViews>
    <sheetView topLeftCell="A7" zoomScale="150" workbookViewId="0">
      <pane xSplit="1" topLeftCell="CP1" activePane="topRight" state="frozen"/>
      <selection activeCell="A23" sqref="A23"/>
      <selection pane="topRight" activeCell="AM64" sqref="AM64"/>
    </sheetView>
  </sheetViews>
  <sheetFormatPr baseColWidth="10" defaultRowHeight="16" x14ac:dyDescent="0.2"/>
  <cols>
    <col min="1" max="1" width="16.6640625" style="22" bestFit="1" customWidth="1"/>
    <col min="2" max="9" width="10.83203125" style="22"/>
    <col min="10" max="10" width="9.6640625" style="22" bestFit="1" customWidth="1"/>
    <col min="11" max="11" width="11" style="22" bestFit="1" customWidth="1"/>
    <col min="12" max="18" width="10.83203125" style="22"/>
    <col min="19" max="19" width="9.6640625" style="22" bestFit="1" customWidth="1"/>
    <col min="20" max="20" width="11" style="22" bestFit="1" customWidth="1"/>
    <col min="21" max="27" width="10.83203125" style="22"/>
    <col min="28" max="28" width="9.6640625" style="22" bestFit="1" customWidth="1"/>
    <col min="29" max="29" width="11" style="22" bestFit="1" customWidth="1"/>
    <col min="30" max="38" width="10.83203125" style="22"/>
    <col min="39" max="39" width="11.1640625" style="22" customWidth="1"/>
    <col min="40" max="40" width="18.6640625" style="22" customWidth="1"/>
    <col min="41" max="48" width="10.83203125" style="22"/>
    <col min="49" max="49" width="11" style="22" bestFit="1" customWidth="1"/>
    <col min="50" max="50" width="18" style="22" bestFit="1" customWidth="1"/>
    <col min="51" max="58" width="10.83203125" style="22"/>
    <col min="59" max="59" width="11" style="22" bestFit="1" customWidth="1"/>
    <col min="60" max="60" width="18" style="22" bestFit="1" customWidth="1"/>
    <col min="61" max="69" width="10.83203125" style="22"/>
    <col min="70" max="70" width="11.1640625" style="22" bestFit="1" customWidth="1"/>
    <col min="71" max="71" width="18.1640625" style="22" bestFit="1" customWidth="1"/>
    <col min="72" max="72" width="18.5" style="22" bestFit="1" customWidth="1"/>
    <col min="73" max="80" width="10.83203125" style="22"/>
    <col min="81" max="81" width="11" style="22" bestFit="1" customWidth="1"/>
    <col min="82" max="82" width="18.1640625" style="22" bestFit="1" customWidth="1"/>
    <col min="83" max="83" width="18.5" style="22" bestFit="1" customWidth="1"/>
    <col min="84" max="91" width="10.83203125" style="22"/>
    <col min="92" max="92" width="11.5" style="22" customWidth="1"/>
    <col min="93" max="93" width="18" style="22" bestFit="1" customWidth="1"/>
    <col min="94" max="94" width="18.5" style="22" bestFit="1" customWidth="1"/>
    <col min="95" max="104" width="10.83203125" style="22"/>
    <col min="105" max="105" width="18" style="22" bestFit="1" customWidth="1"/>
    <col min="106" max="106" width="18.5" style="22" bestFit="1" customWidth="1"/>
    <col min="107" max="107" width="19" style="22" bestFit="1" customWidth="1"/>
    <col min="108" max="116" width="10.83203125" style="22"/>
    <col min="117" max="117" width="11" style="22" bestFit="1" customWidth="1"/>
    <col min="118" max="118" width="18" style="22" bestFit="1" customWidth="1"/>
    <col min="119" max="119" width="18.5" style="22" bestFit="1" customWidth="1"/>
    <col min="120" max="120" width="19" style="22" bestFit="1" customWidth="1"/>
    <col min="121" max="128" width="10.83203125" style="22"/>
    <col min="129" max="129" width="11" style="22" bestFit="1" customWidth="1"/>
    <col min="130" max="130" width="18" style="22" bestFit="1" customWidth="1"/>
    <col min="131" max="131" width="18.5" style="22" bestFit="1" customWidth="1"/>
    <col min="132" max="132" width="19.1640625" style="22" bestFit="1" customWidth="1"/>
  </cols>
  <sheetData>
    <row r="2" spans="1:132" x14ac:dyDescent="0.2">
      <c r="A2" s="35" t="s">
        <v>34</v>
      </c>
    </row>
    <row r="3" spans="1:132" s="1" customFormat="1" x14ac:dyDescent="0.2">
      <c r="A3" s="19"/>
      <c r="B3" s="126" t="s">
        <v>23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8"/>
      <c r="AD3" s="129" t="s">
        <v>26</v>
      </c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30" t="s">
        <v>31</v>
      </c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1" t="s">
        <v>46</v>
      </c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</row>
    <row r="4" spans="1:132" s="1" customFormat="1" ht="14" x14ac:dyDescent="0.15">
      <c r="A4" s="24"/>
      <c r="B4" s="132" t="s">
        <v>17</v>
      </c>
      <c r="C4" s="133"/>
      <c r="D4" s="133"/>
      <c r="E4" s="133"/>
      <c r="F4" s="133"/>
      <c r="G4" s="133"/>
      <c r="H4" s="133"/>
      <c r="I4" s="133"/>
      <c r="J4" s="133"/>
      <c r="K4" s="134"/>
      <c r="L4" s="132" t="s">
        <v>16</v>
      </c>
      <c r="M4" s="133"/>
      <c r="N4" s="133"/>
      <c r="O4" s="133"/>
      <c r="P4" s="133"/>
      <c r="Q4" s="133"/>
      <c r="R4" s="133"/>
      <c r="S4" s="133"/>
      <c r="T4" s="134"/>
      <c r="U4" s="132" t="s">
        <v>15</v>
      </c>
      <c r="V4" s="133"/>
      <c r="W4" s="133"/>
      <c r="X4" s="133"/>
      <c r="Y4" s="133"/>
      <c r="Z4" s="133"/>
      <c r="AA4" s="133"/>
      <c r="AB4" s="133"/>
      <c r="AC4" s="134"/>
      <c r="AD4" s="135" t="s">
        <v>17</v>
      </c>
      <c r="AE4" s="136"/>
      <c r="AF4" s="136"/>
      <c r="AG4" s="136"/>
      <c r="AH4" s="136"/>
      <c r="AI4" s="136"/>
      <c r="AJ4" s="136"/>
      <c r="AK4" s="136"/>
      <c r="AL4" s="136"/>
      <c r="AM4" s="136"/>
      <c r="AN4" s="137"/>
      <c r="AO4" s="135" t="s">
        <v>16</v>
      </c>
      <c r="AP4" s="136"/>
      <c r="AQ4" s="136"/>
      <c r="AR4" s="136"/>
      <c r="AS4" s="136"/>
      <c r="AT4" s="136"/>
      <c r="AU4" s="136"/>
      <c r="AV4" s="136"/>
      <c r="AW4" s="136"/>
      <c r="AX4" s="137"/>
      <c r="AY4" s="135" t="s">
        <v>15</v>
      </c>
      <c r="AZ4" s="136"/>
      <c r="BA4" s="136"/>
      <c r="BB4" s="136"/>
      <c r="BC4" s="136"/>
      <c r="BD4" s="136"/>
      <c r="BE4" s="136"/>
      <c r="BF4" s="136"/>
      <c r="BG4" s="136"/>
      <c r="BH4" s="137"/>
      <c r="BI4" s="138" t="s">
        <v>17</v>
      </c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40"/>
      <c r="BU4" s="138" t="s">
        <v>16</v>
      </c>
      <c r="BV4" s="139"/>
      <c r="BW4" s="139"/>
      <c r="BX4" s="139"/>
      <c r="BY4" s="139"/>
      <c r="BZ4" s="139"/>
      <c r="CA4" s="139"/>
      <c r="CB4" s="139"/>
      <c r="CC4" s="139"/>
      <c r="CD4" s="139"/>
      <c r="CE4" s="140"/>
      <c r="CF4" s="141" t="s">
        <v>15</v>
      </c>
      <c r="CG4" s="141"/>
      <c r="CH4" s="141"/>
      <c r="CI4" s="141"/>
      <c r="CJ4" s="141"/>
      <c r="CK4" s="141"/>
      <c r="CL4" s="141"/>
      <c r="CM4" s="141"/>
      <c r="CN4" s="141"/>
      <c r="CO4" s="141"/>
      <c r="CP4" s="141"/>
      <c r="CQ4" s="125" t="s">
        <v>17</v>
      </c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 t="s">
        <v>16</v>
      </c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 t="s">
        <v>15</v>
      </c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</row>
    <row r="5" spans="1:132" s="1" customFormat="1" ht="14" x14ac:dyDescent="0.15">
      <c r="A5" s="28" t="s">
        <v>3</v>
      </c>
      <c r="B5" s="23" t="s">
        <v>18</v>
      </c>
      <c r="C5" s="23" t="s">
        <v>19</v>
      </c>
      <c r="D5" s="23" t="s">
        <v>20</v>
      </c>
      <c r="E5" s="23" t="s">
        <v>33</v>
      </c>
      <c r="F5" s="23" t="s">
        <v>21</v>
      </c>
      <c r="G5" s="23" t="s">
        <v>1</v>
      </c>
      <c r="H5" s="23" t="s">
        <v>0</v>
      </c>
      <c r="I5" s="23" t="s">
        <v>2</v>
      </c>
      <c r="J5" s="23" t="s">
        <v>22</v>
      </c>
      <c r="K5" s="23" t="s">
        <v>29</v>
      </c>
      <c r="L5" s="23" t="s">
        <v>18</v>
      </c>
      <c r="M5" s="23" t="s">
        <v>19</v>
      </c>
      <c r="N5" s="23" t="s">
        <v>20</v>
      </c>
      <c r="O5" s="23" t="s">
        <v>21</v>
      </c>
      <c r="P5" s="23" t="s">
        <v>1</v>
      </c>
      <c r="Q5" s="23" t="s">
        <v>0</v>
      </c>
      <c r="R5" s="23" t="s">
        <v>2</v>
      </c>
      <c r="S5" s="23" t="s">
        <v>22</v>
      </c>
      <c r="T5" s="23" t="s">
        <v>29</v>
      </c>
      <c r="U5" s="23" t="s">
        <v>18</v>
      </c>
      <c r="V5" s="23" t="s">
        <v>19</v>
      </c>
      <c r="W5" s="23" t="s">
        <v>20</v>
      </c>
      <c r="X5" s="23" t="s">
        <v>21</v>
      </c>
      <c r="Y5" s="23" t="s">
        <v>1</v>
      </c>
      <c r="Z5" s="23" t="s">
        <v>0</v>
      </c>
      <c r="AA5" s="23" t="s">
        <v>2</v>
      </c>
      <c r="AB5" s="23" t="s">
        <v>22</v>
      </c>
      <c r="AC5" s="23" t="s">
        <v>29</v>
      </c>
      <c r="AD5" s="27" t="s">
        <v>18</v>
      </c>
      <c r="AE5" s="27" t="s">
        <v>19</v>
      </c>
      <c r="AF5" s="27" t="s">
        <v>20</v>
      </c>
      <c r="AG5" s="27" t="s">
        <v>33</v>
      </c>
      <c r="AH5" s="27" t="s">
        <v>21</v>
      </c>
      <c r="AI5" s="27" t="s">
        <v>1</v>
      </c>
      <c r="AJ5" s="27" t="s">
        <v>0</v>
      </c>
      <c r="AK5" s="27" t="s">
        <v>2</v>
      </c>
      <c r="AL5" s="27" t="s">
        <v>22</v>
      </c>
      <c r="AM5" s="27" t="s">
        <v>29</v>
      </c>
      <c r="AN5" s="27" t="s">
        <v>14</v>
      </c>
      <c r="AO5" s="27" t="s">
        <v>18</v>
      </c>
      <c r="AP5" s="27" t="s">
        <v>19</v>
      </c>
      <c r="AQ5" s="27" t="s">
        <v>20</v>
      </c>
      <c r="AR5" s="27" t="s">
        <v>21</v>
      </c>
      <c r="AS5" s="27" t="s">
        <v>1</v>
      </c>
      <c r="AT5" s="27" t="s">
        <v>0</v>
      </c>
      <c r="AU5" s="27" t="s">
        <v>2</v>
      </c>
      <c r="AV5" s="27" t="s">
        <v>22</v>
      </c>
      <c r="AW5" s="27" t="s">
        <v>29</v>
      </c>
      <c r="AX5" s="27" t="s">
        <v>14</v>
      </c>
      <c r="AY5" s="27" t="s">
        <v>18</v>
      </c>
      <c r="AZ5" s="27" t="s">
        <v>19</v>
      </c>
      <c r="BA5" s="27" t="s">
        <v>20</v>
      </c>
      <c r="BB5" s="27" t="s">
        <v>21</v>
      </c>
      <c r="BC5" s="27" t="s">
        <v>1</v>
      </c>
      <c r="BD5" s="27" t="s">
        <v>0</v>
      </c>
      <c r="BE5" s="27" t="s">
        <v>2</v>
      </c>
      <c r="BF5" s="27" t="s">
        <v>22</v>
      </c>
      <c r="BG5" s="27" t="s">
        <v>29</v>
      </c>
      <c r="BH5" s="27" t="s">
        <v>14</v>
      </c>
      <c r="BI5" s="55" t="s">
        <v>18</v>
      </c>
      <c r="BJ5" s="55" t="s">
        <v>19</v>
      </c>
      <c r="BK5" s="55" t="s">
        <v>20</v>
      </c>
      <c r="BL5" s="55" t="s">
        <v>33</v>
      </c>
      <c r="BM5" s="55" t="s">
        <v>21</v>
      </c>
      <c r="BN5" s="55" t="s">
        <v>1</v>
      </c>
      <c r="BO5" s="55" t="s">
        <v>0</v>
      </c>
      <c r="BP5" s="55" t="s">
        <v>2</v>
      </c>
      <c r="BQ5" s="55" t="s">
        <v>22</v>
      </c>
      <c r="BR5" s="55" t="s">
        <v>29</v>
      </c>
      <c r="BS5" s="55" t="s">
        <v>14</v>
      </c>
      <c r="BT5" s="55" t="s">
        <v>30</v>
      </c>
      <c r="BU5" s="55" t="s">
        <v>18</v>
      </c>
      <c r="BV5" s="55" t="s">
        <v>19</v>
      </c>
      <c r="BW5" s="55" t="s">
        <v>20</v>
      </c>
      <c r="BX5" s="55" t="s">
        <v>21</v>
      </c>
      <c r="BY5" s="55" t="s">
        <v>1</v>
      </c>
      <c r="BZ5" s="55" t="s">
        <v>0</v>
      </c>
      <c r="CA5" s="55" t="s">
        <v>2</v>
      </c>
      <c r="CB5" s="55" t="s">
        <v>22</v>
      </c>
      <c r="CC5" s="55" t="s">
        <v>29</v>
      </c>
      <c r="CD5" s="55" t="s">
        <v>14</v>
      </c>
      <c r="CE5" s="55" t="s">
        <v>30</v>
      </c>
      <c r="CF5" s="55" t="s">
        <v>18</v>
      </c>
      <c r="CG5" s="55" t="s">
        <v>19</v>
      </c>
      <c r="CH5" s="55" t="s">
        <v>20</v>
      </c>
      <c r="CI5" s="55" t="s">
        <v>21</v>
      </c>
      <c r="CJ5" s="55" t="s">
        <v>1</v>
      </c>
      <c r="CK5" s="55" t="s">
        <v>0</v>
      </c>
      <c r="CL5" s="55" t="s">
        <v>2</v>
      </c>
      <c r="CM5" s="55" t="s">
        <v>22</v>
      </c>
      <c r="CN5" s="55" t="s">
        <v>29</v>
      </c>
      <c r="CO5" s="55" t="s">
        <v>14</v>
      </c>
      <c r="CP5" s="55" t="s">
        <v>30</v>
      </c>
      <c r="CQ5" s="54" t="s">
        <v>18</v>
      </c>
      <c r="CR5" s="54" t="s">
        <v>19</v>
      </c>
      <c r="CS5" s="54" t="s">
        <v>20</v>
      </c>
      <c r="CT5" s="54" t="s">
        <v>33</v>
      </c>
      <c r="CU5" s="54" t="s">
        <v>21</v>
      </c>
      <c r="CV5" s="54" t="s">
        <v>1</v>
      </c>
      <c r="CW5" s="54" t="s">
        <v>0</v>
      </c>
      <c r="CX5" s="54" t="s">
        <v>2</v>
      </c>
      <c r="CY5" s="54" t="s">
        <v>22</v>
      </c>
      <c r="CZ5" s="54" t="s">
        <v>29</v>
      </c>
      <c r="DA5" s="54" t="s">
        <v>14</v>
      </c>
      <c r="DB5" s="54" t="s">
        <v>30</v>
      </c>
      <c r="DC5" s="54" t="s">
        <v>45</v>
      </c>
      <c r="DD5" s="54" t="s">
        <v>18</v>
      </c>
      <c r="DE5" s="54" t="s">
        <v>19</v>
      </c>
      <c r="DF5" s="54" t="s">
        <v>20</v>
      </c>
      <c r="DG5" s="54" t="s">
        <v>33</v>
      </c>
      <c r="DH5" s="54" t="s">
        <v>52</v>
      </c>
      <c r="DI5" s="54" t="s">
        <v>1</v>
      </c>
      <c r="DJ5" s="54" t="s">
        <v>0</v>
      </c>
      <c r="DK5" s="54" t="s">
        <v>2</v>
      </c>
      <c r="DL5" s="54" t="s">
        <v>22</v>
      </c>
      <c r="DM5" s="54" t="s">
        <v>29</v>
      </c>
      <c r="DN5" s="54" t="s">
        <v>14</v>
      </c>
      <c r="DO5" s="54" t="s">
        <v>30</v>
      </c>
      <c r="DP5" s="54" t="s">
        <v>45</v>
      </c>
      <c r="DQ5" s="54" t="s">
        <v>18</v>
      </c>
      <c r="DR5" s="54" t="s">
        <v>19</v>
      </c>
      <c r="DS5" s="54" t="s">
        <v>20</v>
      </c>
      <c r="DT5" s="54" t="s">
        <v>21</v>
      </c>
      <c r="DU5" s="54" t="s">
        <v>1</v>
      </c>
      <c r="DV5" s="54" t="s">
        <v>0</v>
      </c>
      <c r="DW5" s="54" t="s">
        <v>2</v>
      </c>
      <c r="DX5" s="54" t="s">
        <v>22</v>
      </c>
      <c r="DY5" s="54" t="s">
        <v>29</v>
      </c>
      <c r="DZ5" s="54" t="s">
        <v>14</v>
      </c>
      <c r="EA5" s="54" t="s">
        <v>30</v>
      </c>
      <c r="EB5" s="54" t="s">
        <v>45</v>
      </c>
    </row>
    <row r="6" spans="1:132" s="1" customFormat="1" ht="14" x14ac:dyDescent="0.15">
      <c r="A6" s="24" t="s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</row>
    <row r="7" spans="1:132" s="1" customFormat="1" ht="14" x14ac:dyDescent="0.15">
      <c r="A7" s="24" t="s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</row>
    <row r="8" spans="1:132" s="25" customFormat="1" ht="14" x14ac:dyDescent="0.15">
      <c r="A8" s="24" t="s">
        <v>6</v>
      </c>
      <c r="B8" s="13">
        <v>192.76</v>
      </c>
      <c r="C8" s="13">
        <v>196.18</v>
      </c>
      <c r="D8" s="13">
        <v>195.93617</v>
      </c>
      <c r="E8" s="13"/>
      <c r="F8" s="13">
        <v>45.441630000000004</v>
      </c>
      <c r="G8" s="13">
        <f>AVERAGE(B8:E8)</f>
        <v>194.95872333333332</v>
      </c>
      <c r="H8" s="13">
        <f>STDEV(B8:E8)</f>
        <v>1.9080491318709185</v>
      </c>
      <c r="I8" s="13">
        <f>(H8/G8)*100</f>
        <v>0.97869389953308505</v>
      </c>
      <c r="J8" s="13">
        <f>MAX(B8:E8)</f>
        <v>196.18</v>
      </c>
      <c r="K8" s="38">
        <f t="shared" ref="K8" si="0">J8+(F8*J32)/F32</f>
        <v>203.23014221967009</v>
      </c>
      <c r="L8" s="13">
        <v>116.38688999999999</v>
      </c>
      <c r="M8" s="13">
        <v>118.33365999999999</v>
      </c>
      <c r="N8" s="13">
        <v>122.18246000000001</v>
      </c>
      <c r="O8" s="13">
        <v>57.32367</v>
      </c>
      <c r="P8" s="13">
        <f>AVERAGE(L8:N8)</f>
        <v>118.96767</v>
      </c>
      <c r="Q8" s="13">
        <f>STDEV(L8:N8)</f>
        <v>2.9493447435489868</v>
      </c>
      <c r="R8" s="13">
        <f>(Q8/P8)*100</f>
        <v>2.4791144884563905</v>
      </c>
      <c r="S8" s="13">
        <f>MAX(L8:N8)</f>
        <v>122.18246000000001</v>
      </c>
      <c r="T8" s="38">
        <f t="shared" ref="T8" si="1">S8+(O8*S32)/O32</f>
        <v>131.09266079461443</v>
      </c>
      <c r="U8" s="13">
        <v>51.427230000000002</v>
      </c>
      <c r="V8" s="13">
        <v>53.172620000000002</v>
      </c>
      <c r="W8" s="13">
        <v>58.833930000000002</v>
      </c>
      <c r="X8" s="13">
        <v>60.523539999999997</v>
      </c>
      <c r="Y8" s="13">
        <f>AVERAGE(U8:W8)</f>
        <v>54.477926666666669</v>
      </c>
      <c r="Z8" s="13">
        <f>STDEV(U8:W8)</f>
        <v>3.8720369759382898</v>
      </c>
      <c r="AA8" s="13">
        <f>(Z8/Y8)*100</f>
        <v>7.1075336615324378</v>
      </c>
      <c r="AB8" s="13">
        <f>MAX(U8:W8)</f>
        <v>58.833930000000002</v>
      </c>
      <c r="AC8" s="38">
        <f t="shared" ref="AC8" si="2">AB8+(X8*AB32)/X32</f>
        <v>68.693559610966787</v>
      </c>
      <c r="AD8" s="14">
        <v>111.62063999999999</v>
      </c>
      <c r="AE8" s="14">
        <v>119.36299</v>
      </c>
      <c r="AF8" s="14">
        <v>117.43859</v>
      </c>
      <c r="AG8" s="14"/>
      <c r="AH8" s="14">
        <v>38.102060000000002</v>
      </c>
      <c r="AI8" s="14">
        <f>AVERAGE(AD8:AG8)</f>
        <v>116.14074000000001</v>
      </c>
      <c r="AJ8" s="14">
        <f>STDEV(AD8:AG8)</f>
        <v>4.0310428982460627</v>
      </c>
      <c r="AK8" s="14">
        <f t="shared" ref="AK8" si="3">(AJ8/AI8)*100</f>
        <v>3.4708259119461973</v>
      </c>
      <c r="AL8" s="14">
        <f>MAX(AD8:AG8)</f>
        <v>119.36299</v>
      </c>
      <c r="AM8" s="38">
        <f t="shared" ref="AM8" si="4">AL8+(AH8*AL32)/AH32</f>
        <v>126.38951184258543</v>
      </c>
      <c r="AN8" s="14">
        <f>(AM8-$K8)/$K8*100</f>
        <v>-37.80966225670803</v>
      </c>
      <c r="AO8" s="14">
        <v>122.16007999999999</v>
      </c>
      <c r="AP8" s="14">
        <v>125.44946</v>
      </c>
      <c r="AQ8" s="14">
        <v>119.65389</v>
      </c>
      <c r="AR8" s="14">
        <v>67.460329999999999</v>
      </c>
      <c r="AS8" s="14">
        <f>AVERAGE(AO8:AQ8)</f>
        <v>122.42114333333332</v>
      </c>
      <c r="AT8" s="14">
        <f>STDEV(AO8:AQ8)</f>
        <v>2.9065913806782904</v>
      </c>
      <c r="AU8" s="14">
        <f t="shared" ref="AU8:AU14" si="5">(AT8/AS8)*100</f>
        <v>2.3742560325254467</v>
      </c>
      <c r="AV8" s="14">
        <f>MAX(AO8:AQ8)</f>
        <v>125.44946</v>
      </c>
      <c r="AW8" s="38">
        <f t="shared" ref="AW8:AW14" si="6">AV8+(AR8*AV32)/AR32</f>
        <v>137.36270205923768</v>
      </c>
      <c r="AX8" s="14">
        <f>(AW8-$T8)/$T8*100</f>
        <v>4.782907926818762</v>
      </c>
      <c r="AY8" s="14">
        <v>56.126350000000002</v>
      </c>
      <c r="AZ8" s="14">
        <v>61.675780000000003</v>
      </c>
      <c r="BA8" s="14">
        <v>68.433549999999997</v>
      </c>
      <c r="BB8" s="14">
        <v>71.488140000000001</v>
      </c>
      <c r="BC8" s="14">
        <f>AVERAGE(AY8:BA8)</f>
        <v>62.078560000000003</v>
      </c>
      <c r="BD8" s="14">
        <f>STDEV(AY8:BA8)</f>
        <v>6.1634784623863146</v>
      </c>
      <c r="BE8" s="14">
        <f t="shared" ref="BE8:BE14" si="7">(BD8/BC8)*100</f>
        <v>9.9285139062283569</v>
      </c>
      <c r="BF8" s="14">
        <f>MAX(AY8:BA8)</f>
        <v>68.433549999999997</v>
      </c>
      <c r="BG8" s="38">
        <f t="shared" ref="BG8:BG14" si="8">BF8+(BB8*BF32)/BB32</f>
        <v>84.419457003263972</v>
      </c>
      <c r="BH8" s="3">
        <f>(BG8-$AC8)/$AC8*100</f>
        <v>22.892826461982583</v>
      </c>
      <c r="BI8" s="16">
        <v>185.87</v>
      </c>
      <c r="BJ8" s="16">
        <v>199.47</v>
      </c>
      <c r="BK8" s="16">
        <v>200.9</v>
      </c>
      <c r="BL8" s="16"/>
      <c r="BM8" s="16">
        <v>60.14</v>
      </c>
      <c r="BN8" s="16">
        <f>AVERAGE(BI8:BL8)</f>
        <v>195.41333333333333</v>
      </c>
      <c r="BO8" s="16">
        <f>STDEV(BI8:BL8)</f>
        <v>8.2956394167859848</v>
      </c>
      <c r="BP8" s="16">
        <f>(BO8/BN8)*100</f>
        <v>4.2451757386664086</v>
      </c>
      <c r="BQ8" s="16">
        <f>MAX(BI8:BL8)</f>
        <v>200.9</v>
      </c>
      <c r="BR8" s="38">
        <f>BQ8+(BM8*BQ32)/BM32</f>
        <v>217.15405405405406</v>
      </c>
      <c r="BS8" s="16">
        <f>(BR8-$K8)/$K8*100</f>
        <v>6.8513025097102522</v>
      </c>
      <c r="BT8" s="16">
        <f>(BR8-$AM8)/$AM8*100</f>
        <v>71.813349769491396</v>
      </c>
      <c r="BU8" s="16">
        <v>153.6</v>
      </c>
      <c r="BV8" s="16">
        <v>150.22</v>
      </c>
      <c r="BW8" s="16">
        <v>142.57</v>
      </c>
      <c r="BX8" s="16">
        <v>77.959999999999994</v>
      </c>
      <c r="BY8" s="16">
        <f>AVERAGE(BU8:BW8)</f>
        <v>148.79666666666665</v>
      </c>
      <c r="BZ8" s="16">
        <f>STDEV(BU8:BW8)</f>
        <v>5.651073644302766</v>
      </c>
      <c r="CA8" s="16">
        <f>(BZ8/BY8)*100</f>
        <v>3.7978496231789021</v>
      </c>
      <c r="CB8" s="16">
        <f>MAX(BU8:BW8)</f>
        <v>153.6</v>
      </c>
      <c r="CC8" s="38">
        <f>CB8+(BX8*CB32)/BX32</f>
        <v>168.68903225806451</v>
      </c>
      <c r="CD8" s="16">
        <f>(CC8-$T8)/$T8*100</f>
        <v>28.679234394634108</v>
      </c>
      <c r="CE8" s="16">
        <f>(CC8-$AW8)/$AW8*100</f>
        <v>22.80555764352783</v>
      </c>
      <c r="CF8" s="16">
        <v>71.59</v>
      </c>
      <c r="CG8" s="16">
        <v>75.55</v>
      </c>
      <c r="CH8" s="16">
        <v>77.34</v>
      </c>
      <c r="CI8" s="16">
        <v>80.08</v>
      </c>
      <c r="CJ8" s="16">
        <f>AVERAGE(CF8:CH8)</f>
        <v>74.826666666666668</v>
      </c>
      <c r="CK8" s="16">
        <f>STDEV(CF8:CH8)</f>
        <v>2.9424536246699504</v>
      </c>
      <c r="CL8" s="16">
        <f>(CK8/CJ8)*100</f>
        <v>3.9323596195696058</v>
      </c>
      <c r="CM8" s="16">
        <f>MAX(CF8:CH8)</f>
        <v>77.34</v>
      </c>
      <c r="CN8" s="38">
        <f>CM8+(CI8*CM32)/CI32</f>
        <v>100.69666666666667</v>
      </c>
      <c r="CO8" s="16">
        <f>(CN8-$AC8)/$AC8*100</f>
        <v>46.588220550723442</v>
      </c>
      <c r="CP8" s="16">
        <f>(CN8-$BG8)/$BG8*100</f>
        <v>19.281348448821891</v>
      </c>
      <c r="CQ8" s="17">
        <v>142.21</v>
      </c>
      <c r="CR8" s="17">
        <v>136.08000000000001</v>
      </c>
      <c r="CS8" s="17">
        <v>152.16999999999999</v>
      </c>
      <c r="CT8" s="17"/>
      <c r="CU8" s="17">
        <v>42.56</v>
      </c>
      <c r="CV8" s="17">
        <f>AVERAGE(CQ8:CT8)</f>
        <v>143.48666666666668</v>
      </c>
      <c r="CW8" s="17">
        <f>STDEV(CQ8:CT8)</f>
        <v>8.1206177925902363</v>
      </c>
      <c r="CX8" s="17">
        <f>(CW8/CV8)*100</f>
        <v>5.6594929558543665</v>
      </c>
      <c r="CY8" s="17">
        <f>MAX(CQ8:CT8)</f>
        <v>152.16999999999999</v>
      </c>
      <c r="CZ8" s="38">
        <f>CY8+(CU8*CY32)/CU32</f>
        <v>159.89568651275818</v>
      </c>
      <c r="DA8" s="17">
        <f>(CZ8-$K8)/$K8*100</f>
        <v>-21.322848684557822</v>
      </c>
      <c r="DB8" s="17">
        <f>(CZ8-$AM8)/$AM8*100</f>
        <v>26.510249293393688</v>
      </c>
      <c r="DC8" s="17">
        <f>(CZ8-$BR8)/$BR8*100</f>
        <v>-26.367625412622097</v>
      </c>
      <c r="DD8" s="17">
        <v>107.46</v>
      </c>
      <c r="DE8" s="17">
        <v>108.17</v>
      </c>
      <c r="DF8" s="17">
        <v>105.49</v>
      </c>
      <c r="DG8" s="17"/>
      <c r="DH8" s="17">
        <v>59.67</v>
      </c>
      <c r="DI8" s="17">
        <f>AVERAGE(DD8:DG8)</f>
        <v>107.04</v>
      </c>
      <c r="DJ8" s="17">
        <f>STDEV(DD8:DG8)</f>
        <v>1.3884883866997257</v>
      </c>
      <c r="DK8" s="17">
        <f>(DJ8/DI8)*100</f>
        <v>1.297167775317382</v>
      </c>
      <c r="DL8" s="17">
        <f>MAX(DD8:DG8)</f>
        <v>108.17</v>
      </c>
      <c r="DM8" s="38">
        <f>DL8+(DH8*DL32)/DH32</f>
        <v>119.56433023816871</v>
      </c>
      <c r="DN8" s="17">
        <f>(DM8-$T8)/$T8*100</f>
        <v>-8.7940320125986275</v>
      </c>
      <c r="DO8" s="17">
        <f>(DM8-$AW8)/$AW8*100</f>
        <v>-12.957208583006338</v>
      </c>
      <c r="DP8" s="17">
        <f>(DM8-$CC8)/$CC8*100</f>
        <v>-29.121455830479636</v>
      </c>
      <c r="DQ8" s="17">
        <v>49.55</v>
      </c>
      <c r="DR8" s="17">
        <v>50.76</v>
      </c>
      <c r="DS8" s="17">
        <v>50.38</v>
      </c>
      <c r="DT8" s="17">
        <v>67.209999999999994</v>
      </c>
      <c r="DU8" s="17">
        <f>AVERAGE(DQ8:DS8)</f>
        <v>50.23</v>
      </c>
      <c r="DV8" s="17">
        <f>STDEV(DQ8:DS8)</f>
        <v>0.61878914017620024</v>
      </c>
      <c r="DW8" s="17">
        <f>(DV8/DU8)*100</f>
        <v>1.2319114875098551</v>
      </c>
      <c r="DX8" s="17">
        <f>MAX(DQ8:DS8)</f>
        <v>50.76</v>
      </c>
      <c r="DY8" s="38">
        <f>DX8+(DT8*DX32)/DT32</f>
        <v>66.308121710928887</v>
      </c>
      <c r="DZ8" s="17">
        <f>(DY8-$AC8)/$AC8*100</f>
        <v>-3.4725786719270104</v>
      </c>
      <c r="EA8" s="17">
        <f>(DY8-$BG8)/$BG8*100</f>
        <v>-21.453982216013106</v>
      </c>
      <c r="EB8" s="17">
        <f>(DY8-$CN8)/$CN8*100</f>
        <v>-34.15062890768094</v>
      </c>
    </row>
    <row r="9" spans="1:132" s="25" customFormat="1" ht="14" x14ac:dyDescent="0.15">
      <c r="A9" s="24" t="s">
        <v>7</v>
      </c>
      <c r="B9" s="9">
        <v>301.67</v>
      </c>
      <c r="C9" s="9">
        <v>299.81</v>
      </c>
      <c r="D9" s="9">
        <v>287.37</v>
      </c>
      <c r="E9" s="9"/>
      <c r="F9" s="9">
        <v>124.41</v>
      </c>
      <c r="G9" s="13">
        <f t="shared" ref="G9:G14" si="9">AVERAGE(B9:E9)</f>
        <v>296.28333333333336</v>
      </c>
      <c r="H9" s="13">
        <f t="shared" ref="H9:H14" si="10">STDEV(B9:E9)</f>
        <v>7.7749941050352822</v>
      </c>
      <c r="I9" s="13">
        <f t="shared" ref="I9:I14" si="11">(H9/G9)*100</f>
        <v>2.6241753181195753</v>
      </c>
      <c r="J9" s="13">
        <f t="shared" ref="J9:J14" si="12">MAX(B9:E9)</f>
        <v>301.67</v>
      </c>
      <c r="K9" s="38">
        <f t="shared" ref="K9:K14" si="13">J9+(F9*J33)/F33</f>
        <v>318.48169851907011</v>
      </c>
      <c r="L9" s="9">
        <v>291.27999999999997</v>
      </c>
      <c r="M9" s="9">
        <v>276.33999999999997</v>
      </c>
      <c r="N9" s="9">
        <v>261.63</v>
      </c>
      <c r="O9" s="9">
        <v>150.79</v>
      </c>
      <c r="P9" s="13">
        <f t="shared" ref="P9:P14" si="14">AVERAGE(L9:N9)</f>
        <v>276.41666666666663</v>
      </c>
      <c r="Q9" s="13">
        <f t="shared" ref="Q9:Q14" si="15">STDEV(L9:N9)</f>
        <v>14.825148678287613</v>
      </c>
      <c r="R9" s="13">
        <f t="shared" ref="R9:R14" si="16">(Q9/P9)*100</f>
        <v>5.363333860098022</v>
      </c>
      <c r="S9" s="13">
        <f t="shared" ref="S9:S14" si="17">MAX(L9:N9)</f>
        <v>291.27999999999997</v>
      </c>
      <c r="T9" s="38">
        <f t="shared" ref="T9:T14" si="18">S9+(O9*S33)/O33</f>
        <v>330.23472559417326</v>
      </c>
      <c r="U9" s="9">
        <v>152.21</v>
      </c>
      <c r="V9" s="9">
        <v>156.31</v>
      </c>
      <c r="W9" s="9">
        <v>161.13999999999999</v>
      </c>
      <c r="X9" s="9">
        <v>147.35</v>
      </c>
      <c r="Y9" s="13">
        <f t="shared" ref="Y9:Y14" si="19">AVERAGE(U9:W9)</f>
        <v>156.55333333333331</v>
      </c>
      <c r="Z9" s="13">
        <f t="shared" ref="Z9:Z14" si="20">STDEV(U9:W9)</f>
        <v>4.4699701714142606</v>
      </c>
      <c r="AA9" s="13">
        <f t="shared" ref="AA9:AA14" si="21">(Z9/Y9)*100</f>
        <v>2.8552379411154414</v>
      </c>
      <c r="AB9" s="13">
        <f t="shared" ref="AB9:AB14" si="22">MAX(U9:W9)</f>
        <v>161.13999999999999</v>
      </c>
      <c r="AC9" s="38">
        <f t="shared" ref="AC9:AC14" si="23">AB9+(X9*AB33)/X33</f>
        <v>183.4415378955114</v>
      </c>
      <c r="AD9" s="3">
        <v>232.66</v>
      </c>
      <c r="AE9" s="3">
        <v>229.79</v>
      </c>
      <c r="AF9" s="3">
        <v>229.23</v>
      </c>
      <c r="AG9" s="3"/>
      <c r="AH9" s="3">
        <v>97.29</v>
      </c>
      <c r="AI9" s="14">
        <f t="shared" ref="AI9:AI14" si="24">AVERAGE(AD9:AG9)</f>
        <v>230.55999999999997</v>
      </c>
      <c r="AJ9" s="14">
        <f t="shared" ref="AJ9:AJ14" si="25">STDEV(AD9:AG9)</f>
        <v>1.8400815199332916</v>
      </c>
      <c r="AK9" s="14">
        <f t="shared" ref="AK9:AK14" si="26">(AJ9/AI9)*100</f>
        <v>0.79809226228890173</v>
      </c>
      <c r="AL9" s="14">
        <f t="shared" ref="AL9:AL14" si="27">MAX(AD9:AG9)</f>
        <v>232.66</v>
      </c>
      <c r="AM9" s="38">
        <f t="shared" ref="AM9:AM14" si="28">AL9+(AH9*AL33)/AH33</f>
        <v>254.18326836183218</v>
      </c>
      <c r="AN9" s="14">
        <f t="shared" ref="AN9:AN14" si="29">(AM9-$K9)/$K9*100</f>
        <v>-20.189050251937115</v>
      </c>
      <c r="AO9" s="3">
        <v>229.88</v>
      </c>
      <c r="AP9" s="3">
        <v>225.97</v>
      </c>
      <c r="AQ9" s="3">
        <v>220.6</v>
      </c>
      <c r="AR9" s="3">
        <v>120.99</v>
      </c>
      <c r="AS9" s="14">
        <f>AVERAGE(AO9:AQ9)</f>
        <v>225.48333333333335</v>
      </c>
      <c r="AT9" s="14">
        <f>STDEV(AO9:AQ9)</f>
        <v>4.6591022024992474</v>
      </c>
      <c r="AU9" s="3">
        <f t="shared" si="5"/>
        <v>2.0662734285605353</v>
      </c>
      <c r="AV9" s="3">
        <f>MAX(AO9:AQ9)</f>
        <v>229.88</v>
      </c>
      <c r="AW9" s="38">
        <f t="shared" si="6"/>
        <v>243.25416659111514</v>
      </c>
      <c r="AX9" s="14">
        <f t="shared" ref="AX9:AX14" si="30">(AW9-$T9)/$T9*100</f>
        <v>-26.339010486119761</v>
      </c>
      <c r="AY9" s="3">
        <v>124.31</v>
      </c>
      <c r="AZ9" s="3">
        <v>137.13</v>
      </c>
      <c r="BA9" s="3">
        <v>134.15</v>
      </c>
      <c r="BB9" s="3">
        <v>142.44</v>
      </c>
      <c r="BC9" s="14">
        <f t="shared" ref="BC9:BC14" si="31">AVERAGE(AY9:BA9)</f>
        <v>131.86333333333334</v>
      </c>
      <c r="BD9" s="14">
        <f t="shared" ref="BD9:BD14" si="32">STDEV(AY9:BA9)</f>
        <v>6.7089293731066588</v>
      </c>
      <c r="BE9" s="14">
        <f t="shared" si="7"/>
        <v>5.0877899136277396</v>
      </c>
      <c r="BF9" s="14">
        <f t="shared" ref="BF9:BF14" si="33">MAX(AY9:BA9)</f>
        <v>137.13</v>
      </c>
      <c r="BG9" s="38">
        <f t="shared" si="8"/>
        <v>158.93949450549451</v>
      </c>
      <c r="BH9" s="3">
        <f t="shared" ref="BH9:BH14" si="34">(BG9-$AC9)/$AC9*100</f>
        <v>-13.356867627207366</v>
      </c>
      <c r="BI9" s="4">
        <v>259.33</v>
      </c>
      <c r="BJ9" s="4">
        <v>244.92</v>
      </c>
      <c r="BK9" s="4">
        <v>238.7</v>
      </c>
      <c r="BL9" s="4"/>
      <c r="BM9" s="4">
        <v>91.45</v>
      </c>
      <c r="BN9" s="16">
        <f t="shared" ref="BN9:BN10" si="35">AVERAGE(BI9:BL9)</f>
        <v>247.65</v>
      </c>
      <c r="BO9" s="16">
        <f t="shared" ref="BO9:BO10" si="36">STDEV(BI9:BL9)</f>
        <v>10.582480805557832</v>
      </c>
      <c r="BP9" s="16">
        <f t="shared" ref="BP9:BP10" si="37">(BO9/BN9)*100</f>
        <v>4.2731600264719694</v>
      </c>
      <c r="BQ9" s="16">
        <f t="shared" ref="BQ9:BQ10" si="38">MAX(BI9:BL9)</f>
        <v>259.33</v>
      </c>
      <c r="BR9" s="38">
        <f>BQ9+(BM9*BQ33)/BM33</f>
        <v>291.47008418970421</v>
      </c>
      <c r="BS9" s="16">
        <f t="shared" ref="BS9:BS10" si="39">(BR9-$K9)/$K9*100</f>
        <v>-8.4813709720115966</v>
      </c>
      <c r="BT9" s="16">
        <f t="shared" ref="BT9:BT10" si="40">(BR9-$AM9)/$AM9*100</f>
        <v>14.669264451660883</v>
      </c>
      <c r="BU9" s="29"/>
      <c r="BV9" s="4">
        <v>273.08999999999997</v>
      </c>
      <c r="BW9" s="29"/>
      <c r="BX9" s="4">
        <v>124.99</v>
      </c>
      <c r="BY9" s="16">
        <f t="shared" ref="BY9:BY10" si="41">AVERAGE(BU9:BW9)</f>
        <v>273.08999999999997</v>
      </c>
      <c r="BZ9" s="16" t="e">
        <f t="shared" ref="BZ9:BZ10" si="42">STDEV(BU9:BW9)</f>
        <v>#DIV/0!</v>
      </c>
      <c r="CA9" s="16" t="e">
        <f t="shared" ref="CA9:CA10" si="43">(BZ9/BY9)*100</f>
        <v>#DIV/0!</v>
      </c>
      <c r="CB9" s="16">
        <f t="shared" ref="CB9:CB10" si="44">MAX(BU9:BW9)</f>
        <v>273.08999999999997</v>
      </c>
      <c r="CC9" s="38">
        <f>CB9+(BX9*CB33)/BX33</f>
        <v>322.71333145812144</v>
      </c>
      <c r="CD9" s="16">
        <f t="shared" ref="CD9:CD10" si="45">(CC9-$T9)/$T9*100</f>
        <v>-2.2775903177713905</v>
      </c>
      <c r="CE9" s="16">
        <f t="shared" ref="CE9:CE10" si="46">(CC9-$AW9)/$AW9*100</f>
        <v>32.665078662586225</v>
      </c>
      <c r="CF9" s="4">
        <v>174.61</v>
      </c>
      <c r="CG9" s="4">
        <v>152.53</v>
      </c>
      <c r="CH9" s="4">
        <v>173.38</v>
      </c>
      <c r="CI9" s="4">
        <v>180.62</v>
      </c>
      <c r="CJ9" s="16">
        <f t="shared" ref="CJ9:CJ10" si="47">AVERAGE(CF9:CH9)</f>
        <v>166.84</v>
      </c>
      <c r="CK9" s="16">
        <f t="shared" ref="CK9:CK10" si="48">STDEV(CF9:CH9)</f>
        <v>12.408073984305545</v>
      </c>
      <c r="CL9" s="16">
        <f t="shared" ref="CL9:CL10" si="49">(CK9/CJ9)*100</f>
        <v>7.4371097963950765</v>
      </c>
      <c r="CM9" s="16">
        <f t="shared" ref="CM9:CM10" si="50">MAX(CF9:CH9)</f>
        <v>174.61</v>
      </c>
      <c r="CN9" s="45">
        <f>CM9</f>
        <v>174.61</v>
      </c>
      <c r="CO9" s="4">
        <f t="shared" ref="CO9:CO10" si="51">(CN9-$AC9)/$AC9*100</f>
        <v>-4.8143610203169178</v>
      </c>
      <c r="CP9" s="16">
        <f t="shared" ref="CP9:CP10" si="52">(CN9-$BG9)/$BG9*100</f>
        <v>9.8594157124136181</v>
      </c>
      <c r="CQ9" s="5">
        <v>195.53</v>
      </c>
      <c r="CR9" s="29"/>
      <c r="CS9" s="5">
        <v>171.74691999999999</v>
      </c>
      <c r="CT9" s="5"/>
      <c r="CU9" s="5">
        <v>82.27</v>
      </c>
      <c r="CV9" s="17">
        <f t="shared" ref="CV9:CV10" si="53">AVERAGE(CQ9:CT9)</f>
        <v>183.63846000000001</v>
      </c>
      <c r="CW9" s="17">
        <f t="shared" ref="CW9:CW10" si="54">STDEV(CQ9:CT9)</f>
        <v>16.817177145502164</v>
      </c>
      <c r="CX9" s="17">
        <f t="shared" ref="CX9:CX10" si="55">(CW9/CV9)*100</f>
        <v>9.1577641990148262</v>
      </c>
      <c r="CY9" s="17">
        <f t="shared" ref="CY9:CY10" si="56">MAX(CQ9:CT9)</f>
        <v>195.53</v>
      </c>
      <c r="CZ9" s="38">
        <f>CY9+(CU9*CY33)/CU33</f>
        <v>230.71811271489148</v>
      </c>
      <c r="DA9" s="17">
        <f t="shared" ref="DA9:DA10" si="57">(CZ9-$K9)/$K9*100</f>
        <v>-27.55686942523748</v>
      </c>
      <c r="DB9" s="17">
        <f t="shared" ref="DB9:DB10" si="58">(CZ9-$AM9)/$AM9*100</f>
        <v>-9.2315893953876778</v>
      </c>
      <c r="DC9" s="17">
        <f t="shared" ref="DC9:DC10" si="59">(CZ9-$BR9)/$BR9*100</f>
        <v>-20.843295682884602</v>
      </c>
      <c r="DD9" s="5">
        <v>256.33</v>
      </c>
      <c r="DE9" s="29"/>
      <c r="DF9" s="5">
        <v>250.89</v>
      </c>
      <c r="DG9" s="5"/>
      <c r="DH9" s="5">
        <v>102.46</v>
      </c>
      <c r="DI9" s="17">
        <f t="shared" ref="DI9:DI10" si="60">AVERAGE(DD9:DG9)</f>
        <v>253.60999999999999</v>
      </c>
      <c r="DJ9" s="17">
        <f t="shared" ref="DJ9:DJ10" si="61">STDEV(DD9:DG9)</f>
        <v>3.8466608896548169</v>
      </c>
      <c r="DK9" s="17">
        <f t="shared" ref="DK9:DK10" si="62">(DJ9/DI9)*100</f>
        <v>1.5167623081324937</v>
      </c>
      <c r="DL9" s="17">
        <f t="shared" ref="DL9:DL10" si="63">MAX(DD9:DG9)</f>
        <v>256.33</v>
      </c>
      <c r="DM9" s="38">
        <f>DL9+(DH9*DL33)/DH33</f>
        <v>288.81006211319902</v>
      </c>
      <c r="DN9" s="17">
        <f t="shared" ref="DN9:DN10" si="64">(DM9-$T9)/$T9*100</f>
        <v>-12.544005905630035</v>
      </c>
      <c r="DO9" s="17">
        <f t="shared" ref="DO9:DO10" si="65">(DM9-$AW9)/$AW9*100</f>
        <v>18.727693819386285</v>
      </c>
      <c r="DP9" s="17">
        <f t="shared" ref="DP9:DP10" si="66">(DM9-$CC9)/$CC9*100</f>
        <v>-10.50569221659876</v>
      </c>
      <c r="DQ9" s="5">
        <v>133.99</v>
      </c>
      <c r="DR9" s="5">
        <v>123.19</v>
      </c>
      <c r="DS9" s="5">
        <v>143.49</v>
      </c>
      <c r="DT9" s="5">
        <v>132.55000000000001</v>
      </c>
      <c r="DU9" s="17">
        <f t="shared" ref="DU9:DU10" si="67">AVERAGE(DQ9:DS9)</f>
        <v>133.55666666666667</v>
      </c>
      <c r="DV9" s="17">
        <f t="shared" ref="DV9:DV10" si="68">STDEV(DQ9:DS9)</f>
        <v>10.156935233294217</v>
      </c>
      <c r="DW9" s="17">
        <f t="shared" ref="DW9:DW10" si="69">(DV9/DU9)*100</f>
        <v>7.6049631117584671</v>
      </c>
      <c r="DX9" s="17">
        <f t="shared" ref="DX9:DX10" si="70">MAX(DQ9:DS9)</f>
        <v>143.49</v>
      </c>
      <c r="DY9" s="38">
        <f>DX9+(DT9*DX33)/DT33</f>
        <v>165.39326494005098</v>
      </c>
      <c r="DZ9" s="17">
        <f t="shared" ref="DZ9:DZ10" si="71">(DY9-$AC9)/$AC9*100</f>
        <v>-9.8387056511381541</v>
      </c>
      <c r="EA9" s="17">
        <f t="shared" ref="EA9:EA10" si="72">(DY9-$BG9)/$BG9*100</f>
        <v>4.0605202971331762</v>
      </c>
      <c r="EB9" s="45">
        <f t="shared" ref="EB9:EB10" si="73">(DY9-$CN9)/$CN9*100</f>
        <v>-5.2784691941750363</v>
      </c>
    </row>
    <row r="10" spans="1:132" s="25" customFormat="1" ht="14" x14ac:dyDescent="0.15">
      <c r="A10" s="24" t="s">
        <v>8</v>
      </c>
      <c r="B10" s="9">
        <v>288.8</v>
      </c>
      <c r="C10" s="9">
        <v>293.10000000000002</v>
      </c>
      <c r="D10" s="9">
        <v>295.70999999999998</v>
      </c>
      <c r="E10" s="9"/>
      <c r="F10" s="9">
        <v>112.26</v>
      </c>
      <c r="G10" s="13">
        <f t="shared" si="9"/>
        <v>292.53666666666669</v>
      </c>
      <c r="H10" s="13">
        <f t="shared" si="10"/>
        <v>3.4892740410195984</v>
      </c>
      <c r="I10" s="13">
        <f t="shared" si="11"/>
        <v>1.1927646816990229</v>
      </c>
      <c r="J10" s="13">
        <f t="shared" si="12"/>
        <v>295.70999999999998</v>
      </c>
      <c r="K10" s="38">
        <f t="shared" si="13"/>
        <v>326.11374999999998</v>
      </c>
      <c r="L10" s="9">
        <v>297.58999999999997</v>
      </c>
      <c r="M10" s="9">
        <v>283.47000000000003</v>
      </c>
      <c r="N10" s="9">
        <v>245.48</v>
      </c>
      <c r="O10" s="9">
        <v>127.03</v>
      </c>
      <c r="P10" s="13">
        <f t="shared" si="14"/>
        <v>275.51333333333332</v>
      </c>
      <c r="Q10" s="13">
        <f t="shared" si="15"/>
        <v>26.950777972691867</v>
      </c>
      <c r="R10" s="13">
        <f t="shared" si="16"/>
        <v>9.7820231226650378</v>
      </c>
      <c r="S10" s="13">
        <f t="shared" si="17"/>
        <v>297.58999999999997</v>
      </c>
      <c r="T10" s="38">
        <f t="shared" si="18"/>
        <v>329.34749999999997</v>
      </c>
      <c r="U10" s="9">
        <v>151.65</v>
      </c>
      <c r="V10" s="9">
        <v>151.56</v>
      </c>
      <c r="W10" s="9">
        <v>148.47999999999999</v>
      </c>
      <c r="X10" s="9">
        <v>128.93</v>
      </c>
      <c r="Y10" s="13">
        <f t="shared" si="19"/>
        <v>150.56333333333336</v>
      </c>
      <c r="Z10" s="13">
        <f t="shared" si="20"/>
        <v>1.8047806884309692</v>
      </c>
      <c r="AA10" s="13">
        <f t="shared" si="21"/>
        <v>1.1986853960222512</v>
      </c>
      <c r="AB10" s="13">
        <f t="shared" si="22"/>
        <v>151.65</v>
      </c>
      <c r="AC10" s="38">
        <f t="shared" si="23"/>
        <v>176.04216216216219</v>
      </c>
      <c r="AD10" s="3">
        <v>227.91</v>
      </c>
      <c r="AE10" s="3">
        <v>225.67</v>
      </c>
      <c r="AF10" s="3">
        <v>237.42</v>
      </c>
      <c r="AG10" s="3"/>
      <c r="AH10" s="3">
        <v>105.59</v>
      </c>
      <c r="AI10" s="14">
        <f t="shared" si="24"/>
        <v>230.33333333333334</v>
      </c>
      <c r="AJ10" s="14">
        <f t="shared" si="25"/>
        <v>6.2385922557363296</v>
      </c>
      <c r="AK10" s="14">
        <f t="shared" si="26"/>
        <v>2.7085060444586091</v>
      </c>
      <c r="AL10" s="14">
        <f t="shared" si="27"/>
        <v>237.42</v>
      </c>
      <c r="AM10" s="38">
        <f t="shared" si="28"/>
        <v>272.71440309999241</v>
      </c>
      <c r="AN10" s="14">
        <f t="shared" si="29"/>
        <v>-16.374454281675511</v>
      </c>
      <c r="AO10" s="3">
        <v>269.62</v>
      </c>
      <c r="AP10" s="3">
        <v>250.04</v>
      </c>
      <c r="AQ10" s="3">
        <v>234.94</v>
      </c>
      <c r="AR10" s="3">
        <v>138.72999999999999</v>
      </c>
      <c r="AS10" s="14">
        <f>AVERAGE(AO10:AQ10)</f>
        <v>251.5333333333333</v>
      </c>
      <c r="AT10" s="14">
        <f>STDEV(AO10:AQ10)</f>
        <v>17.388160723128063</v>
      </c>
      <c r="AU10" s="3">
        <f t="shared" si="5"/>
        <v>6.91286538157755</v>
      </c>
      <c r="AV10" s="3">
        <f>MAX(AO10:AQ10)</f>
        <v>269.62</v>
      </c>
      <c r="AW10" s="38">
        <f t="shared" si="6"/>
        <v>311.41707273688763</v>
      </c>
      <c r="AX10" s="14">
        <f t="shared" si="30"/>
        <v>-5.4442275296191216</v>
      </c>
      <c r="AY10" s="3">
        <v>161.16</v>
      </c>
      <c r="AZ10" s="3">
        <v>156.13</v>
      </c>
      <c r="BA10" s="3">
        <v>166.51</v>
      </c>
      <c r="BB10" s="3">
        <v>153.32</v>
      </c>
      <c r="BC10" s="14">
        <f t="shared" si="31"/>
        <v>161.26666666666665</v>
      </c>
      <c r="BD10" s="14">
        <f t="shared" si="32"/>
        <v>5.1908220286707296</v>
      </c>
      <c r="BE10" s="14">
        <f t="shared" si="7"/>
        <v>3.2187817457652312</v>
      </c>
      <c r="BF10" s="14">
        <f t="shared" si="33"/>
        <v>166.51</v>
      </c>
      <c r="BG10" s="38">
        <f t="shared" si="8"/>
        <v>185.95101805989484</v>
      </c>
      <c r="BH10" s="3">
        <f t="shared" si="34"/>
        <v>5.6286833654116641</v>
      </c>
      <c r="BI10" s="12">
        <v>335.77</v>
      </c>
      <c r="BJ10" s="12">
        <v>322.32</v>
      </c>
      <c r="BK10" s="12">
        <v>308.47000000000003</v>
      </c>
      <c r="BL10" s="56">
        <v>299.23</v>
      </c>
      <c r="BM10" s="12">
        <v>106.06</v>
      </c>
      <c r="BN10" s="52">
        <f t="shared" si="35"/>
        <v>316.44749999999999</v>
      </c>
      <c r="BO10" s="52">
        <f t="shared" si="36"/>
        <v>15.999250763707636</v>
      </c>
      <c r="BP10" s="52">
        <f t="shared" si="37"/>
        <v>5.0558941889911075</v>
      </c>
      <c r="BQ10" s="52">
        <f t="shared" si="38"/>
        <v>335.77</v>
      </c>
      <c r="BR10" s="50">
        <f>BQ10+(BM10*BQ34)/BM34</f>
        <v>365.95482472085172</v>
      </c>
      <c r="BS10" s="52">
        <f t="shared" si="39"/>
        <v>12.216925756994833</v>
      </c>
      <c r="BT10" s="52">
        <f t="shared" si="40"/>
        <v>34.189767962740177</v>
      </c>
      <c r="BU10" s="46"/>
      <c r="BV10" s="12">
        <v>274.08999999999997</v>
      </c>
      <c r="BW10" s="46"/>
      <c r="BX10" s="12">
        <v>135.16999999999999</v>
      </c>
      <c r="BY10" s="52">
        <f t="shared" si="41"/>
        <v>274.08999999999997</v>
      </c>
      <c r="BZ10" s="52" t="e">
        <f t="shared" si="42"/>
        <v>#DIV/0!</v>
      </c>
      <c r="CA10" s="52" t="e">
        <f t="shared" si="43"/>
        <v>#DIV/0!</v>
      </c>
      <c r="CB10" s="52">
        <f t="shared" si="44"/>
        <v>274.08999999999997</v>
      </c>
      <c r="CC10" s="50">
        <f>CB10+(BX10*CB34)/BX34</f>
        <v>307.20746411363177</v>
      </c>
      <c r="CD10" s="52">
        <f t="shared" si="45"/>
        <v>-6.7223937896502024</v>
      </c>
      <c r="CE10" s="52">
        <f t="shared" si="46"/>
        <v>-1.3517591011500212</v>
      </c>
      <c r="CF10" s="12">
        <v>174.61</v>
      </c>
      <c r="CG10" s="12">
        <v>152.53</v>
      </c>
      <c r="CH10" s="12">
        <v>141.07</v>
      </c>
      <c r="CI10" s="12">
        <v>147.61000000000001</v>
      </c>
      <c r="CJ10" s="52">
        <f t="shared" si="47"/>
        <v>156.07</v>
      </c>
      <c r="CK10" s="52">
        <f t="shared" si="48"/>
        <v>17.047920694325171</v>
      </c>
      <c r="CL10" s="52">
        <f t="shared" si="49"/>
        <v>10.923252831630148</v>
      </c>
      <c r="CM10" s="52">
        <f t="shared" si="50"/>
        <v>174.61</v>
      </c>
      <c r="CN10" s="50">
        <f t="shared" ref="CN10" si="74">CM10+(CI10*CM34)/CI34</f>
        <v>198.39428657034424</v>
      </c>
      <c r="CO10" s="12">
        <f t="shared" si="51"/>
        <v>12.697029014897165</v>
      </c>
      <c r="CP10" s="52">
        <f t="shared" si="52"/>
        <v>6.6916915219261783</v>
      </c>
      <c r="CQ10" s="41">
        <v>196.53</v>
      </c>
      <c r="CR10" s="46"/>
      <c r="CS10" s="41">
        <v>275.45999999999998</v>
      </c>
      <c r="CT10" s="41"/>
      <c r="CU10" s="41">
        <v>98.7</v>
      </c>
      <c r="CV10" s="53">
        <f t="shared" si="53"/>
        <v>235.995</v>
      </c>
      <c r="CW10" s="53">
        <f t="shared" si="54"/>
        <v>55.811938239054207</v>
      </c>
      <c r="CX10" s="53">
        <f t="shared" si="55"/>
        <v>23.64962742390907</v>
      </c>
      <c r="CY10" s="53">
        <f t="shared" si="56"/>
        <v>275.45999999999998</v>
      </c>
      <c r="CZ10" s="50">
        <f>CY10+(CU10*CY34)/CU34</f>
        <v>365.29771186440678</v>
      </c>
      <c r="DA10" s="53">
        <f t="shared" si="57"/>
        <v>12.015427704108397</v>
      </c>
      <c r="DB10" s="53">
        <f t="shared" si="58"/>
        <v>33.948815211812679</v>
      </c>
      <c r="DC10" s="53">
        <f t="shared" si="59"/>
        <v>-0.17956119500437837</v>
      </c>
      <c r="DD10" s="41">
        <v>257.33</v>
      </c>
      <c r="DE10" s="41">
        <v>208.6</v>
      </c>
      <c r="DF10" s="41">
        <v>232.01</v>
      </c>
      <c r="DG10" s="41"/>
      <c r="DH10" s="41">
        <v>135.58000000000001</v>
      </c>
      <c r="DI10" s="53">
        <f t="shared" si="60"/>
        <v>232.64666666666665</v>
      </c>
      <c r="DJ10" s="53">
        <f t="shared" si="61"/>
        <v>24.371237829321124</v>
      </c>
      <c r="DK10" s="53">
        <f t="shared" si="62"/>
        <v>10.475644537920649</v>
      </c>
      <c r="DL10" s="53">
        <f t="shared" si="63"/>
        <v>257.33</v>
      </c>
      <c r="DM10" s="50">
        <f>DL10+(DH10*DL34)/DH34</f>
        <v>349.23118856121539</v>
      </c>
      <c r="DN10" s="53">
        <f t="shared" si="64"/>
        <v>6.0372975538649678</v>
      </c>
      <c r="DO10" s="53">
        <f t="shared" si="65"/>
        <v>12.142595616867938</v>
      </c>
      <c r="DP10" s="53">
        <f t="shared" si="66"/>
        <v>13.679265433485572</v>
      </c>
      <c r="DQ10" s="41">
        <v>112.29</v>
      </c>
      <c r="DR10" s="41">
        <v>94.41</v>
      </c>
      <c r="DS10" s="41">
        <v>135.43</v>
      </c>
      <c r="DT10" s="41">
        <v>150.21</v>
      </c>
      <c r="DU10" s="53">
        <f t="shared" si="67"/>
        <v>114.04333333333334</v>
      </c>
      <c r="DV10" s="53">
        <f t="shared" si="68"/>
        <v>20.566130733157717</v>
      </c>
      <c r="DW10" s="53">
        <f t="shared" si="69"/>
        <v>18.033610674151095</v>
      </c>
      <c r="DX10" s="53">
        <f t="shared" si="70"/>
        <v>135.43</v>
      </c>
      <c r="DY10" s="50">
        <f>DX10+(DT10*DX34)/DT34</f>
        <v>231.65048380398673</v>
      </c>
      <c r="DZ10" s="53">
        <f t="shared" si="71"/>
        <v>31.588070129813929</v>
      </c>
      <c r="EA10" s="53">
        <f t="shared" si="72"/>
        <v>24.576077195432237</v>
      </c>
      <c r="EB10" s="53">
        <f t="shared" si="73"/>
        <v>16.762678910035504</v>
      </c>
    </row>
    <row r="11" spans="1:132" s="25" customFormat="1" ht="14" x14ac:dyDescent="0.15">
      <c r="A11" s="24" t="s">
        <v>9</v>
      </c>
      <c r="B11" s="9">
        <v>65.319999999999993</v>
      </c>
      <c r="C11" s="9">
        <v>86.63</v>
      </c>
      <c r="D11" s="9">
        <v>110</v>
      </c>
      <c r="E11" s="9">
        <v>111.49</v>
      </c>
      <c r="F11" s="9">
        <v>49.34</v>
      </c>
      <c r="G11" s="13">
        <f t="shared" si="9"/>
        <v>93.36</v>
      </c>
      <c r="H11" s="13">
        <f t="shared" si="10"/>
        <v>21.886990047362225</v>
      </c>
      <c r="I11" s="13">
        <f t="shared" si="11"/>
        <v>23.443648294089787</v>
      </c>
      <c r="J11" s="13">
        <f t="shared" si="12"/>
        <v>111.49</v>
      </c>
      <c r="K11" s="38">
        <f t="shared" si="13"/>
        <v>119.08076923076922</v>
      </c>
      <c r="L11" s="9">
        <v>132.744</v>
      </c>
      <c r="M11" s="9">
        <v>125.85</v>
      </c>
      <c r="N11" s="9">
        <v>150.80000000000001</v>
      </c>
      <c r="O11" s="9">
        <v>63.48</v>
      </c>
      <c r="P11" s="13">
        <f t="shared" si="14"/>
        <v>136.46466666666666</v>
      </c>
      <c r="Q11" s="13">
        <f t="shared" si="15"/>
        <v>12.884414823085041</v>
      </c>
      <c r="R11" s="13">
        <f t="shared" si="16"/>
        <v>9.4415757117239441</v>
      </c>
      <c r="S11" s="13">
        <f t="shared" si="17"/>
        <v>150.80000000000001</v>
      </c>
      <c r="T11" s="38">
        <f t="shared" si="18"/>
        <v>161.38</v>
      </c>
      <c r="U11" s="9">
        <v>75.66</v>
      </c>
      <c r="V11" s="9">
        <v>91.55</v>
      </c>
      <c r="W11" s="9">
        <v>95.64</v>
      </c>
      <c r="X11" s="9">
        <v>76.86</v>
      </c>
      <c r="Y11" s="13">
        <f t="shared" si="19"/>
        <v>87.61666666666666</v>
      </c>
      <c r="Z11" s="13">
        <f t="shared" si="20"/>
        <v>10.554782486310808</v>
      </c>
      <c r="AA11" s="13">
        <f t="shared" si="21"/>
        <v>12.046546493792059</v>
      </c>
      <c r="AB11" s="13">
        <f t="shared" si="22"/>
        <v>95.64</v>
      </c>
      <c r="AC11" s="38">
        <f t="shared" si="23"/>
        <v>115.86631578947369</v>
      </c>
      <c r="AD11" s="3">
        <v>66.150000000000006</v>
      </c>
      <c r="AE11" s="3">
        <v>81.59</v>
      </c>
      <c r="AF11" s="3">
        <v>93.79</v>
      </c>
      <c r="AG11" s="3">
        <v>88.17</v>
      </c>
      <c r="AH11" s="3">
        <v>39.130000000000003</v>
      </c>
      <c r="AI11" s="14">
        <f t="shared" si="24"/>
        <v>82.425000000000011</v>
      </c>
      <c r="AJ11" s="14">
        <f t="shared" si="25"/>
        <v>11.940702101077022</v>
      </c>
      <c r="AK11" s="14">
        <f t="shared" si="26"/>
        <v>14.486748075313342</v>
      </c>
      <c r="AL11" s="14">
        <f t="shared" si="27"/>
        <v>93.79</v>
      </c>
      <c r="AM11" s="38">
        <f t="shared" si="28"/>
        <v>101.17301886792454</v>
      </c>
      <c r="AN11" s="14">
        <f t="shared" si="29"/>
        <v>-15.038322710311739</v>
      </c>
      <c r="AO11" s="3">
        <v>104.5</v>
      </c>
      <c r="AP11" s="3">
        <v>129.5</v>
      </c>
      <c r="AQ11" s="3">
        <v>114.57</v>
      </c>
      <c r="AR11" s="3">
        <v>54.03</v>
      </c>
      <c r="AS11" s="14">
        <f>AVERAGE(AO11:AQ11)</f>
        <v>116.19</v>
      </c>
      <c r="AT11" s="14">
        <f>STDEV(AO11:AQ11)</f>
        <v>12.578485600421063</v>
      </c>
      <c r="AU11" s="3">
        <f t="shared" si="5"/>
        <v>10.825790171633585</v>
      </c>
      <c r="AV11" s="3">
        <f>MAX(AO11:AQ11)</f>
        <v>129.5</v>
      </c>
      <c r="AW11" s="38">
        <f t="shared" si="6"/>
        <v>144.93714285714287</v>
      </c>
      <c r="AX11" s="14">
        <f>(AW11-$T11)/$T11*100</f>
        <v>-10.188906396614898</v>
      </c>
      <c r="AY11" s="3">
        <v>66.819999999999993</v>
      </c>
      <c r="AZ11" s="3">
        <v>78.17</v>
      </c>
      <c r="BA11" s="3">
        <v>67.67</v>
      </c>
      <c r="BB11" s="3">
        <v>59.14</v>
      </c>
      <c r="BC11" s="14">
        <f t="shared" si="31"/>
        <v>70.88666666666667</v>
      </c>
      <c r="BD11" s="14">
        <f t="shared" si="32"/>
        <v>6.3218536311222335</v>
      </c>
      <c r="BE11" s="14">
        <f t="shared" si="7"/>
        <v>8.9182549108279421</v>
      </c>
      <c r="BF11" s="14">
        <f t="shared" si="33"/>
        <v>78.17</v>
      </c>
      <c r="BG11" s="38">
        <f t="shared" si="8"/>
        <v>92.954999999999998</v>
      </c>
      <c r="BH11" s="8">
        <f t="shared" si="34"/>
        <v>-19.773922760349954</v>
      </c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57"/>
      <c r="BV11" s="57"/>
      <c r="BW11" s="57"/>
      <c r="BX11" s="57"/>
      <c r="BY11" s="18"/>
      <c r="BZ11" s="18"/>
      <c r="CA11" s="18"/>
      <c r="CB11" s="18"/>
      <c r="CC11" s="18"/>
      <c r="CD11" s="18"/>
      <c r="CE11" s="18"/>
      <c r="CF11" s="57"/>
      <c r="CG11" s="57"/>
      <c r="CH11" s="57"/>
      <c r="CI11" s="57"/>
      <c r="CJ11" s="18"/>
      <c r="CK11" s="18"/>
      <c r="CL11" s="18"/>
      <c r="CM11" s="18"/>
      <c r="CN11" s="18"/>
      <c r="CO11" s="18"/>
      <c r="CP11" s="18"/>
      <c r="CQ11" s="57"/>
      <c r="CR11" s="57"/>
      <c r="CS11" s="57"/>
      <c r="CT11" s="57"/>
      <c r="CU11" s="57"/>
      <c r="CV11" s="18"/>
      <c r="CW11" s="18"/>
      <c r="CX11" s="18"/>
      <c r="CY11" s="18"/>
      <c r="CZ11" s="18"/>
      <c r="DA11" s="18"/>
      <c r="DB11" s="18"/>
      <c r="DC11" s="18"/>
      <c r="DD11" s="57"/>
      <c r="DE11" s="57"/>
      <c r="DF11" s="57"/>
      <c r="DG11" s="57"/>
      <c r="DH11" s="18"/>
      <c r="DI11" s="18"/>
      <c r="DJ11" s="18"/>
      <c r="DK11" s="18"/>
      <c r="DL11" s="18"/>
      <c r="DM11" s="18"/>
      <c r="DN11" s="18"/>
      <c r="DO11" s="18"/>
      <c r="DP11" s="18"/>
      <c r="DQ11" s="57"/>
      <c r="DR11" s="57"/>
      <c r="DS11" s="57"/>
      <c r="DT11" s="57"/>
      <c r="DU11" s="18"/>
      <c r="DV11" s="18"/>
      <c r="DW11" s="18"/>
      <c r="DX11" s="18"/>
      <c r="DY11" s="18"/>
      <c r="DZ11" s="18"/>
      <c r="EA11" s="18"/>
      <c r="EB11" s="18"/>
    </row>
    <row r="12" spans="1:132" s="25" customFormat="1" ht="14" x14ac:dyDescent="0.15">
      <c r="A12" s="24" t="s">
        <v>10</v>
      </c>
      <c r="B12" s="9">
        <v>308.67</v>
      </c>
      <c r="C12" s="9">
        <v>307.01</v>
      </c>
      <c r="D12" s="9">
        <v>291.27999999999997</v>
      </c>
      <c r="E12" s="9"/>
      <c r="F12" s="9">
        <v>112.64</v>
      </c>
      <c r="G12" s="13">
        <f t="shared" si="9"/>
        <v>302.32</v>
      </c>
      <c r="H12" s="13">
        <f t="shared" si="10"/>
        <v>9.596879701236249</v>
      </c>
      <c r="I12" s="13">
        <f t="shared" si="11"/>
        <v>3.1744111210757637</v>
      </c>
      <c r="J12" s="13">
        <f t="shared" si="12"/>
        <v>308.67</v>
      </c>
      <c r="K12" s="38">
        <f t="shared" si="13"/>
        <v>329.57062322946177</v>
      </c>
      <c r="L12" s="9">
        <v>321.95999999999998</v>
      </c>
      <c r="M12" s="9">
        <v>299.94</v>
      </c>
      <c r="N12" s="9">
        <v>293.66000000000003</v>
      </c>
      <c r="O12" s="9">
        <v>160.21</v>
      </c>
      <c r="P12" s="13">
        <f t="shared" si="14"/>
        <v>305.18666666666667</v>
      </c>
      <c r="Q12" s="13">
        <f t="shared" si="15"/>
        <v>14.861632929571794</v>
      </c>
      <c r="R12" s="13">
        <f t="shared" si="16"/>
        <v>4.869686179902506</v>
      </c>
      <c r="S12" s="13">
        <f t="shared" si="17"/>
        <v>321.95999999999998</v>
      </c>
      <c r="T12" s="38">
        <f t="shared" si="18"/>
        <v>353.21784320095287</v>
      </c>
      <c r="U12" s="9">
        <v>180.85</v>
      </c>
      <c r="V12" s="9">
        <v>177.92</v>
      </c>
      <c r="W12" s="9">
        <v>186.02</v>
      </c>
      <c r="X12" s="9">
        <v>165.49</v>
      </c>
      <c r="Y12" s="13">
        <f t="shared" si="19"/>
        <v>181.59666666666666</v>
      </c>
      <c r="Z12" s="13">
        <f t="shared" si="20"/>
        <v>4.1012965429646062</v>
      </c>
      <c r="AA12" s="13">
        <f t="shared" si="21"/>
        <v>2.2584646614096844</v>
      </c>
      <c r="AB12" s="13">
        <f t="shared" si="22"/>
        <v>186.02</v>
      </c>
      <c r="AC12" s="38">
        <f t="shared" si="23"/>
        <v>204.45356871517814</v>
      </c>
      <c r="AD12" s="29"/>
      <c r="AE12" s="3">
        <v>243.44</v>
      </c>
      <c r="AF12" s="3">
        <v>271.17</v>
      </c>
      <c r="AG12" s="3"/>
      <c r="AH12" s="3">
        <v>86.59</v>
      </c>
      <c r="AI12" s="14">
        <f t="shared" si="24"/>
        <v>257.30500000000001</v>
      </c>
      <c r="AJ12" s="14">
        <f t="shared" si="25"/>
        <v>19.608071042302974</v>
      </c>
      <c r="AK12" s="14">
        <f t="shared" si="26"/>
        <v>7.6205557771139203</v>
      </c>
      <c r="AL12" s="14">
        <f t="shared" si="27"/>
        <v>271.17</v>
      </c>
      <c r="AM12" s="38">
        <f t="shared" si="28"/>
        <v>286.20135651912074</v>
      </c>
      <c r="AN12" s="14">
        <f t="shared" si="29"/>
        <v>-13.159324179250472</v>
      </c>
      <c r="AO12" s="3">
        <v>294.44</v>
      </c>
      <c r="AP12" s="3">
        <v>269.77999999999997</v>
      </c>
      <c r="AQ12" s="3">
        <v>292.38</v>
      </c>
      <c r="AR12" s="3">
        <v>137.86000000000001</v>
      </c>
      <c r="AS12" s="14">
        <f>AVERAGE(AO12:AQ12)</f>
        <v>285.53333333333336</v>
      </c>
      <c r="AT12" s="14">
        <f>STDEV(AO12:AQ12)</f>
        <v>13.681612965339054</v>
      </c>
      <c r="AU12" s="3">
        <f t="shared" si="5"/>
        <v>4.7915992173730046</v>
      </c>
      <c r="AV12" s="3">
        <f>MAX(AO12:AQ12)</f>
        <v>294.44</v>
      </c>
      <c r="AW12" s="38">
        <f t="shared" si="6"/>
        <v>309.8753325796369</v>
      </c>
      <c r="AX12" s="14">
        <f t="shared" si="30"/>
        <v>-12.27075909544511</v>
      </c>
      <c r="AY12" s="3">
        <v>204.46</v>
      </c>
      <c r="AZ12" s="3">
        <v>196.25</v>
      </c>
      <c r="BA12" s="3">
        <v>186.78</v>
      </c>
      <c r="BB12" s="3">
        <v>168.83</v>
      </c>
      <c r="BC12" s="14">
        <f t="shared" si="31"/>
        <v>195.83</v>
      </c>
      <c r="BD12" s="14">
        <f t="shared" si="32"/>
        <v>8.8474798671712183</v>
      </c>
      <c r="BE12" s="14">
        <f t="shared" si="7"/>
        <v>4.5179389609208078</v>
      </c>
      <c r="BF12" s="14">
        <f t="shared" si="33"/>
        <v>204.46</v>
      </c>
      <c r="BG12" s="38">
        <f t="shared" si="8"/>
        <v>226.9867670019631</v>
      </c>
      <c r="BH12" s="3">
        <f t="shared" si="34"/>
        <v>11.021181204313288</v>
      </c>
      <c r="BI12" s="16">
        <v>344.79</v>
      </c>
      <c r="BJ12" s="16">
        <v>326.48</v>
      </c>
      <c r="BK12" s="16">
        <v>292.92</v>
      </c>
      <c r="BL12" s="16"/>
      <c r="BM12" s="16">
        <v>95.27</v>
      </c>
      <c r="BN12" s="16">
        <f>AVERAGE(BI12:BL12)</f>
        <v>321.3966666666667</v>
      </c>
      <c r="BO12" s="16">
        <f>STDEV(BI12:BL12)</f>
        <v>26.305977140819792</v>
      </c>
      <c r="BP12" s="16">
        <f>(BO12/BN12)*100</f>
        <v>8.1848942036797077</v>
      </c>
      <c r="BQ12" s="16">
        <f>MAX(BI12:BL12)</f>
        <v>344.79</v>
      </c>
      <c r="BR12" s="38">
        <f>BQ12+(BM12*BQ36)/BM36</f>
        <v>436.64265002727768</v>
      </c>
      <c r="BS12" s="16">
        <f>(BR12-$K12)/$K12*100</f>
        <v>32.488340662349501</v>
      </c>
      <c r="BT12" s="16">
        <f>(BR12-$AM12)/$AM12*100</f>
        <v>52.564842926628884</v>
      </c>
      <c r="BU12" s="16">
        <v>339.53</v>
      </c>
      <c r="BV12" s="16">
        <v>313.32</v>
      </c>
      <c r="BW12" s="16">
        <v>302.99</v>
      </c>
      <c r="BX12" s="16">
        <v>139.56</v>
      </c>
      <c r="BY12" s="16">
        <f>AVERAGE(BU12:BW12)</f>
        <v>318.61333333333329</v>
      </c>
      <c r="BZ12" s="16">
        <f>STDEV(BU12:BW12)</f>
        <v>18.83633279949504</v>
      </c>
      <c r="CA12" s="16">
        <f>(BZ12/BY12)*100</f>
        <v>5.9119725475482428</v>
      </c>
      <c r="CB12" s="16">
        <f>MAX(BU12:BW12)</f>
        <v>339.53</v>
      </c>
      <c r="CC12" s="38">
        <f>CB12+(BX12*CB36)/BX36</f>
        <v>457.89467539199165</v>
      </c>
      <c r="CD12" s="16">
        <f>(CC12-$T12)/$T12*100</f>
        <v>29.635205074134941</v>
      </c>
      <c r="CE12" s="16">
        <f>(CC12-$AW12)/$AW12*100</f>
        <v>47.767384896412914</v>
      </c>
      <c r="CF12" s="16">
        <v>192.31</v>
      </c>
      <c r="CG12" s="16">
        <v>202</v>
      </c>
      <c r="CH12" s="16">
        <v>200.14</v>
      </c>
      <c r="CI12" s="16">
        <v>148.4</v>
      </c>
      <c r="CJ12" s="52">
        <f t="shared" ref="CJ12" si="75">AVERAGE(CF12:CH12)</f>
        <v>198.15</v>
      </c>
      <c r="CK12" s="52">
        <f t="shared" ref="CK12" si="76">STDEV(CF12:CH12)</f>
        <v>5.1423827162123938</v>
      </c>
      <c r="CL12" s="52">
        <f t="shared" ref="CL12" si="77">(CK12/CJ12)*100</f>
        <v>2.5951969297059772</v>
      </c>
      <c r="CM12" s="16">
        <f t="shared" ref="CM12" si="78">MAX(CF12:CH12)</f>
        <v>202</v>
      </c>
      <c r="CN12" s="38">
        <f t="shared" ref="CN12" si="79">CM12+(CI12*CM36)/CI36</f>
        <v>337.07090655509069</v>
      </c>
      <c r="CO12" s="52">
        <f t="shared" ref="CO12" si="80">(CN12-$AC12)/$AC12*100</f>
        <v>64.864281251387794</v>
      </c>
      <c r="CP12" s="16">
        <f t="shared" ref="CP12" si="81">(CN12-$BG12)/$BG12*100</f>
        <v>48.498042862637682</v>
      </c>
      <c r="CQ12" s="17">
        <v>298.85000000000002</v>
      </c>
      <c r="CR12" s="17">
        <v>272.69</v>
      </c>
      <c r="CS12" s="45"/>
      <c r="CT12" s="45"/>
      <c r="CU12" s="17">
        <v>92.95</v>
      </c>
      <c r="CV12" s="17">
        <f>AVERAGE(CQ12:CT12)</f>
        <v>285.77</v>
      </c>
      <c r="CW12" s="17">
        <f>STDEV(CQ12:CT12)</f>
        <v>18.497913395840101</v>
      </c>
      <c r="CX12" s="17">
        <f>(CW12/CV12)*100</f>
        <v>6.4730074520908776</v>
      </c>
      <c r="CY12" s="17">
        <f>MAX(CQ12:CT12)</f>
        <v>298.85000000000002</v>
      </c>
      <c r="CZ12" s="38">
        <f>CY12+(CU12*CY36)/CU36</f>
        <v>384.05416666666667</v>
      </c>
      <c r="DA12" s="17">
        <f>(CZ12-$K12)/$K12*100</f>
        <v>16.531674729780459</v>
      </c>
      <c r="DB12" s="17">
        <f>(CZ12-$AM12)/$AM12*100</f>
        <v>34.190197886434035</v>
      </c>
      <c r="DC12" s="17">
        <f>(CZ12-$BR12)/$BR12*100</f>
        <v>-12.043826538091441</v>
      </c>
      <c r="DD12" s="17">
        <v>287.89999999999998</v>
      </c>
      <c r="DE12" s="17">
        <v>282.89</v>
      </c>
      <c r="DF12" s="17">
        <v>261.23</v>
      </c>
      <c r="DG12" s="17"/>
      <c r="DH12" s="17">
        <v>144.82</v>
      </c>
      <c r="DI12" s="17">
        <f>AVERAGE(DD12:DG12)</f>
        <v>277.33999999999997</v>
      </c>
      <c r="DJ12" s="17">
        <f>STDEV(DD12:DG12)</f>
        <v>14.174769839401252</v>
      </c>
      <c r="DK12" s="17">
        <f>(DJ12/DI12)*100</f>
        <v>5.1109720341102092</v>
      </c>
      <c r="DL12" s="17">
        <f>MAX(DD12:DG12)</f>
        <v>287.89999999999998</v>
      </c>
      <c r="DM12" s="38">
        <f>DL12+(DH12*DL36)/DH36</f>
        <v>410.41742654508607</v>
      </c>
      <c r="DN12" s="17">
        <f>(DM12-$T12)/$T12*100</f>
        <v>16.193854428693509</v>
      </c>
      <c r="DO12" s="17">
        <f>(DM12-$AW12)/$AW12*100</f>
        <v>32.445981785145868</v>
      </c>
      <c r="DP12" s="17">
        <f>(DM12-$CC12)/$CC12*100</f>
        <v>-10.368595967241058</v>
      </c>
      <c r="DQ12" s="17">
        <v>194.88</v>
      </c>
      <c r="DR12" s="17">
        <v>189.6</v>
      </c>
      <c r="DS12" s="17">
        <v>183.61</v>
      </c>
      <c r="DT12" s="17">
        <v>155.18</v>
      </c>
      <c r="DU12" s="17">
        <f>AVERAGE(DQ12:DS12)</f>
        <v>189.36333333333334</v>
      </c>
      <c r="DV12" s="17">
        <f>STDEV(DQ12:DS12)</f>
        <v>5.6387262154970097</v>
      </c>
      <c r="DW12" s="17">
        <f>(DV12/DU12)*100</f>
        <v>2.9777286427310865</v>
      </c>
      <c r="DX12" s="17">
        <f>MAX(DQ12:DS12)</f>
        <v>194.88</v>
      </c>
      <c r="DY12" s="38">
        <f>DX12+(DT12*DX36)/DT36</f>
        <v>194.88</v>
      </c>
      <c r="DZ12" s="17">
        <f>(DY12-$AC12)/$AC12*100</f>
        <v>-4.6825148493812625</v>
      </c>
      <c r="EA12" s="17">
        <f>(DY12-$BG12)/$BG12*100</f>
        <v>-14.144774792834259</v>
      </c>
      <c r="EB12" s="17">
        <f>(DY12-$CN12)/$CN12*100</f>
        <v>-42.184271555293982</v>
      </c>
    </row>
    <row r="13" spans="1:132" s="25" customFormat="1" ht="14" x14ac:dyDescent="0.15">
      <c r="A13" s="24" t="s">
        <v>11</v>
      </c>
      <c r="B13" s="9">
        <v>217.84</v>
      </c>
      <c r="C13" s="9">
        <v>242.01</v>
      </c>
      <c r="D13" s="9">
        <v>225.83</v>
      </c>
      <c r="E13" s="9"/>
      <c r="F13" s="9">
        <v>101.16</v>
      </c>
      <c r="G13" s="13">
        <f t="shared" si="9"/>
        <v>228.56000000000003</v>
      </c>
      <c r="H13" s="13">
        <f t="shared" si="10"/>
        <v>12.3140935516992</v>
      </c>
      <c r="I13" s="13">
        <f t="shared" si="11"/>
        <v>5.3876853131340559</v>
      </c>
      <c r="J13" s="13">
        <f t="shared" si="12"/>
        <v>242.01</v>
      </c>
      <c r="K13" s="38">
        <f t="shared" si="13"/>
        <v>248.99656534954406</v>
      </c>
      <c r="L13" s="9">
        <v>219.34</v>
      </c>
      <c r="M13" s="9">
        <v>234.74</v>
      </c>
      <c r="N13" s="9">
        <v>230.24</v>
      </c>
      <c r="O13" s="9">
        <v>154.21</v>
      </c>
      <c r="P13" s="13">
        <f t="shared" si="14"/>
        <v>228.10666666666668</v>
      </c>
      <c r="Q13" s="13">
        <f t="shared" si="15"/>
        <v>7.918543637142716</v>
      </c>
      <c r="R13" s="13">
        <f t="shared" si="16"/>
        <v>3.4714213980927262</v>
      </c>
      <c r="S13" s="13">
        <f t="shared" si="17"/>
        <v>234.74</v>
      </c>
      <c r="T13" s="38">
        <f t="shared" si="18"/>
        <v>243.83310230466554</v>
      </c>
      <c r="U13" s="9">
        <v>145.22999999999999</v>
      </c>
      <c r="V13" s="9">
        <v>155.32</v>
      </c>
      <c r="W13" s="9">
        <v>166.44</v>
      </c>
      <c r="X13" s="9">
        <v>160.91</v>
      </c>
      <c r="Y13" s="13">
        <f t="shared" si="19"/>
        <v>155.66333333333333</v>
      </c>
      <c r="Z13" s="13">
        <f t="shared" si="20"/>
        <v>10.609167419422384</v>
      </c>
      <c r="AA13" s="13">
        <f t="shared" si="21"/>
        <v>6.8154569173359505</v>
      </c>
      <c r="AB13" s="13">
        <f t="shared" si="22"/>
        <v>166.44</v>
      </c>
      <c r="AC13" s="38">
        <f t="shared" si="23"/>
        <v>175.28991342726192</v>
      </c>
      <c r="AD13" s="3">
        <v>171.19</v>
      </c>
      <c r="AE13" s="3">
        <v>200.9</v>
      </c>
      <c r="AF13" s="3">
        <v>208.53</v>
      </c>
      <c r="AG13" s="3"/>
      <c r="AH13" s="3">
        <v>107.4</v>
      </c>
      <c r="AI13" s="14">
        <f t="shared" si="24"/>
        <v>193.54</v>
      </c>
      <c r="AJ13" s="14">
        <f t="shared" si="25"/>
        <v>19.728053629286396</v>
      </c>
      <c r="AK13" s="14">
        <f t="shared" si="26"/>
        <v>10.193269416806034</v>
      </c>
      <c r="AL13" s="14">
        <f t="shared" si="27"/>
        <v>208.53</v>
      </c>
      <c r="AM13" s="38">
        <f t="shared" si="28"/>
        <v>220.82346989084718</v>
      </c>
      <c r="AN13" s="14">
        <f t="shared" si="29"/>
        <v>-11.314652239940411</v>
      </c>
      <c r="AO13" s="3">
        <v>215.63</v>
      </c>
      <c r="AP13" s="3">
        <v>229.39</v>
      </c>
      <c r="AQ13" s="3">
        <v>247.53</v>
      </c>
      <c r="AR13" s="3">
        <v>154.68</v>
      </c>
      <c r="AS13" s="14">
        <f>AVERAGE(AO13:AR13)</f>
        <v>211.8075</v>
      </c>
      <c r="AT13" s="14">
        <f>STDEV(AO13:AR13)</f>
        <v>40.263316948143462</v>
      </c>
      <c r="AU13" s="3">
        <f t="shared" si="5"/>
        <v>19.009391522086545</v>
      </c>
      <c r="AV13" s="3">
        <f t="shared" ref="AV13:AV14" si="82">MAX(AO13:AQ13)</f>
        <v>247.53</v>
      </c>
      <c r="AW13" s="38">
        <f t="shared" si="6"/>
        <v>263.53819055021933</v>
      </c>
      <c r="AX13" s="14">
        <f t="shared" si="30"/>
        <v>8.0813835608475291</v>
      </c>
      <c r="AY13" s="3">
        <v>162.28</v>
      </c>
      <c r="AZ13" s="3">
        <v>182.06</v>
      </c>
      <c r="BA13" s="3">
        <v>189.25</v>
      </c>
      <c r="BB13" s="3">
        <v>176.7</v>
      </c>
      <c r="BC13" s="14">
        <f t="shared" si="31"/>
        <v>177.86333333333334</v>
      </c>
      <c r="BD13" s="14">
        <f t="shared" si="32"/>
        <v>13.966181773603456</v>
      </c>
      <c r="BE13" s="14">
        <f t="shared" si="7"/>
        <v>7.8521983771829245</v>
      </c>
      <c r="BF13" s="14">
        <f t="shared" si="33"/>
        <v>189.25</v>
      </c>
      <c r="BG13" s="38">
        <f t="shared" si="8"/>
        <v>206.19196378858805</v>
      </c>
      <c r="BH13" s="3">
        <f t="shared" si="34"/>
        <v>17.629109260841304</v>
      </c>
      <c r="BI13" s="4">
        <v>232.19</v>
      </c>
      <c r="BJ13" s="4">
        <v>232.19</v>
      </c>
      <c r="BK13" s="4">
        <v>216.52</v>
      </c>
      <c r="BL13" s="4"/>
      <c r="BM13" s="4">
        <v>107.87</v>
      </c>
      <c r="BN13" s="16">
        <f t="shared" ref="BN13:BN14" si="83">AVERAGE(BI13:BL13)</f>
        <v>226.96666666666667</v>
      </c>
      <c r="BO13" s="16">
        <f t="shared" ref="BO13:BO14" si="84">STDEV(BI13:BL13)</f>
        <v>9.0470787182014281</v>
      </c>
      <c r="BP13" s="16">
        <f t="shared" ref="BP13:BP14" si="85">(BO13/BN13)*100</f>
        <v>3.9860825605234664</v>
      </c>
      <c r="BQ13" s="16">
        <f t="shared" ref="BQ13:BQ14" si="86">MAX(BI13:BL13)</f>
        <v>232.19</v>
      </c>
      <c r="BR13" s="38">
        <f>BQ13+(BM13*BQ37)/BM37</f>
        <v>321.19960788028038</v>
      </c>
      <c r="BS13" s="16">
        <f t="shared" ref="BS13:BS14" si="87">(BR13-$K13)/$K13*100</f>
        <v>28.997605822143335</v>
      </c>
      <c r="BT13" s="16">
        <f t="shared" ref="BT13:BT14" si="88">(BR13-$AM13)/$AM13*100</f>
        <v>45.455375752880357</v>
      </c>
      <c r="BU13" s="4">
        <v>244.76</v>
      </c>
      <c r="BV13" s="4">
        <v>235.61</v>
      </c>
      <c r="BW13" s="4">
        <v>224.65</v>
      </c>
      <c r="BX13" s="4">
        <v>153.1</v>
      </c>
      <c r="BY13" s="16">
        <f t="shared" ref="BY13:BY14" si="89">AVERAGE(BU13:BW13)</f>
        <v>235.00666666666666</v>
      </c>
      <c r="BZ13" s="16">
        <f t="shared" ref="BZ13:BZ14" si="90">STDEV(BU13:BW13)</f>
        <v>10.068566597750307</v>
      </c>
      <c r="CA13" s="16">
        <f t="shared" ref="CA13:CA14" si="91">(BZ13/BY13)*100</f>
        <v>4.2843748820247534</v>
      </c>
      <c r="CB13" s="16">
        <f t="shared" ref="CB13:CB14" si="92">MAX(BU13:BW13)</f>
        <v>244.76</v>
      </c>
      <c r="CC13" s="38">
        <f>CB13+(BX13*CB37)/BX37</f>
        <v>372.73636255924168</v>
      </c>
      <c r="CD13" s="16">
        <f t="shared" ref="CD13:CD14" si="93">(CC13-$T13)/$T13*100</f>
        <v>52.865365299545587</v>
      </c>
      <c r="CE13" s="16">
        <f t="shared" ref="CE13:CE14" si="94">(CC13-$AW13)/$AW13*100</f>
        <v>41.435426031057069</v>
      </c>
      <c r="CF13" s="4">
        <v>187.59</v>
      </c>
      <c r="CG13" s="4">
        <v>189.27</v>
      </c>
      <c r="CH13" s="4">
        <v>197.57</v>
      </c>
      <c r="CI13" s="4">
        <v>160.86000000000001</v>
      </c>
      <c r="CJ13" s="4">
        <f t="shared" ref="CJ13:CJ14" si="95">AVERAGE(CF13:CH13)</f>
        <v>191.47666666666669</v>
      </c>
      <c r="CK13" s="4">
        <f t="shared" ref="CK13:CK14" si="96">STDEV(CF13:CH13)</f>
        <v>5.3434196291638241</v>
      </c>
      <c r="CL13" s="4">
        <f t="shared" ref="CL13:CL14" si="97">(CK13/CJ13)*100</f>
        <v>2.7906374819371327</v>
      </c>
      <c r="CM13" s="4">
        <f t="shared" ref="CM13:CM14" si="98">MAX(CF13:CH13)</f>
        <v>197.57</v>
      </c>
      <c r="CN13" s="61">
        <f>CM13+(CI13*CM37)/CI37</f>
        <v>315.58614262560775</v>
      </c>
      <c r="CO13" s="12">
        <f t="shared" ref="CO13:CO14" si="99">(CN13-$AC13)/$AC13*100</f>
        <v>80.036681207309158</v>
      </c>
      <c r="CP13" s="4">
        <f t="shared" ref="CP13:CP14" si="100">(CN13-$BG13)/$BG13*100</f>
        <v>53.0545307523155</v>
      </c>
      <c r="CQ13" s="5">
        <v>175.93</v>
      </c>
      <c r="CR13" s="5">
        <v>193.83</v>
      </c>
      <c r="CS13" s="5">
        <v>191.86</v>
      </c>
      <c r="CT13" s="5"/>
      <c r="CU13" s="5">
        <v>106.66</v>
      </c>
      <c r="CV13" s="17">
        <f t="shared" ref="CV13:CV14" si="101">AVERAGE(CQ13:CT13)</f>
        <v>187.20666666666668</v>
      </c>
      <c r="CW13" s="17">
        <f t="shared" ref="CW13:CW14" si="102">STDEV(CQ13:CT13)</f>
        <v>9.8154283316283966</v>
      </c>
      <c r="CX13" s="17">
        <f t="shared" ref="CX13:CX14" si="103">(CW13/CV13)*100</f>
        <v>5.2430976451844993</v>
      </c>
      <c r="CY13" s="17">
        <f t="shared" ref="CY13:CY14" si="104">MAX(CQ13:CT13)</f>
        <v>193.83</v>
      </c>
      <c r="CZ13" s="38">
        <f>CY13+(CU13*CY37)/CU37</f>
        <v>285.62371743677505</v>
      </c>
      <c r="DA13" s="17">
        <f t="shared" ref="DA13:DA14" si="105">(CZ13-$K13)/$K13*100</f>
        <v>14.709902538540403</v>
      </c>
      <c r="DB13" s="17">
        <f t="shared" ref="DB13:DB14" si="106">(CZ13-$AM13)/$AM13*100</f>
        <v>29.344818998613949</v>
      </c>
      <c r="DC13" s="17">
        <f t="shared" ref="DC13:DC14" si="107">(CZ13-$BR13)/$BR13*100</f>
        <v>-11.075944543732261</v>
      </c>
      <c r="DD13" s="5">
        <v>248.03</v>
      </c>
      <c r="DE13" s="29"/>
      <c r="DF13" s="5">
        <v>238.7</v>
      </c>
      <c r="DG13" s="5"/>
      <c r="DH13" s="5">
        <v>156.47</v>
      </c>
      <c r="DI13" s="17">
        <f t="shared" ref="DI13:DI14" si="108">AVERAGE(DD13:DG13)</f>
        <v>243.36500000000001</v>
      </c>
      <c r="DJ13" s="17">
        <f t="shared" ref="DJ13:DJ14" si="109">STDEV(DD13:DG13)</f>
        <v>6.5973062684704971</v>
      </c>
      <c r="DK13" s="17">
        <f t="shared" ref="DK13:DK14" si="110">(DJ13/DI13)*100</f>
        <v>2.7108689698479638</v>
      </c>
      <c r="DL13" s="17">
        <f t="shared" ref="DL13:DL14" si="111">MAX(DD13:DG13)</f>
        <v>248.03</v>
      </c>
      <c r="DM13" s="38">
        <f>DL13+(DH13*DL37)/DH37</f>
        <v>371.63924620288765</v>
      </c>
      <c r="DN13" s="17">
        <f t="shared" ref="DN13:DN14" si="112">(DM13-$T13)/$T13*100</f>
        <v>52.415419682652598</v>
      </c>
      <c r="DO13" s="17">
        <f t="shared" ref="DO13:DO14" si="113">(DM13-$AW13)/$AW13*100</f>
        <v>41.019123424568249</v>
      </c>
      <c r="DP13" s="17">
        <f t="shared" ref="DP13:DP14" si="114">(DM13-$CC13)/$CC13*100</f>
        <v>-0.29434111252820505</v>
      </c>
      <c r="DQ13" s="5">
        <v>193.81</v>
      </c>
      <c r="DR13" s="5">
        <v>214.22</v>
      </c>
      <c r="DS13" s="5">
        <v>207.82</v>
      </c>
      <c r="DT13" s="5">
        <v>180.75</v>
      </c>
      <c r="DU13" s="17">
        <f t="shared" ref="DU13:DU14" si="115">AVERAGE(DQ13:DS13)</f>
        <v>205.2833333333333</v>
      </c>
      <c r="DV13" s="17">
        <f t="shared" ref="DV13:DV14" si="116">STDEV(DQ13:DS13)</f>
        <v>10.4387754709704</v>
      </c>
      <c r="DW13" s="17">
        <f t="shared" ref="DW13:DW14" si="117">(DV13/DU13)*100</f>
        <v>5.0850574673883582</v>
      </c>
      <c r="DX13" s="17">
        <f t="shared" ref="DX13:DX14" si="118">MAX(DQ13:DS13)</f>
        <v>214.22</v>
      </c>
      <c r="DY13" s="38">
        <f>DX13+(DT13*DX37)/DT37</f>
        <v>376.84922119037572</v>
      </c>
      <c r="DZ13" s="17">
        <f t="shared" ref="DZ13:DZ14" si="119">(DY13-$AC13)/$AC13*100</f>
        <v>114.98625552505197</v>
      </c>
      <c r="EA13" s="17">
        <f t="shared" ref="EA13:EA14" si="120">(DY13-$BG13)/$BG13*100</f>
        <v>82.766202070205466</v>
      </c>
      <c r="EB13" s="17">
        <f t="shared" ref="EB13:EB14" si="121">(DY13-$CN13)/$CN13*100</f>
        <v>19.412474215462229</v>
      </c>
    </row>
    <row r="14" spans="1:132" s="25" customFormat="1" ht="14" x14ac:dyDescent="0.15">
      <c r="A14" s="24" t="s">
        <v>12</v>
      </c>
      <c r="B14" s="10">
        <v>204.08</v>
      </c>
      <c r="C14" s="10">
        <v>211.71</v>
      </c>
      <c r="D14" s="10">
        <v>211.69</v>
      </c>
      <c r="E14" s="10"/>
      <c r="F14" s="10">
        <v>81.98</v>
      </c>
      <c r="G14" s="42">
        <f t="shared" si="9"/>
        <v>209.16</v>
      </c>
      <c r="H14" s="42">
        <f t="shared" si="10"/>
        <v>4.3994204163730419</v>
      </c>
      <c r="I14" s="42">
        <f t="shared" si="11"/>
        <v>2.1033756054566086</v>
      </c>
      <c r="J14" s="42">
        <f t="shared" si="12"/>
        <v>211.71</v>
      </c>
      <c r="K14" s="50">
        <f t="shared" si="13"/>
        <v>228.87806921149027</v>
      </c>
      <c r="L14" s="10">
        <v>227.42</v>
      </c>
      <c r="M14" s="10">
        <v>229.59</v>
      </c>
      <c r="N14" s="10">
        <v>241.5</v>
      </c>
      <c r="O14" s="10">
        <v>120.94</v>
      </c>
      <c r="P14" s="42">
        <f t="shared" si="14"/>
        <v>232.83666666666667</v>
      </c>
      <c r="Q14" s="42">
        <f t="shared" si="15"/>
        <v>7.5807145661430484</v>
      </c>
      <c r="R14" s="42">
        <f t="shared" si="16"/>
        <v>3.2558078908575601</v>
      </c>
      <c r="S14" s="42">
        <f t="shared" si="17"/>
        <v>241.5</v>
      </c>
      <c r="T14" s="50">
        <f t="shared" si="18"/>
        <v>261.19438414055082</v>
      </c>
      <c r="U14" s="10">
        <v>118.38</v>
      </c>
      <c r="V14" s="10">
        <v>122.67</v>
      </c>
      <c r="W14" s="10">
        <v>120.71</v>
      </c>
      <c r="X14" s="10">
        <v>141.4</v>
      </c>
      <c r="Y14" s="42">
        <f t="shared" si="19"/>
        <v>120.58666666666666</v>
      </c>
      <c r="Z14" s="42">
        <f t="shared" si="20"/>
        <v>2.1476576387621344</v>
      </c>
      <c r="AA14" s="42">
        <f t="shared" si="21"/>
        <v>1.7810075509416199</v>
      </c>
      <c r="AB14" s="42">
        <f t="shared" si="22"/>
        <v>122.67</v>
      </c>
      <c r="AC14" s="50">
        <f t="shared" si="23"/>
        <v>154.92657982631931</v>
      </c>
      <c r="AD14" s="11">
        <v>201.4</v>
      </c>
      <c r="AE14" s="11">
        <v>202.11</v>
      </c>
      <c r="AF14" s="11">
        <v>207.04</v>
      </c>
      <c r="AG14" s="11"/>
      <c r="AH14" s="11">
        <v>89.7</v>
      </c>
      <c r="AI14" s="51">
        <f t="shared" si="24"/>
        <v>203.51666666666665</v>
      </c>
      <c r="AJ14" s="51">
        <f t="shared" si="25"/>
        <v>3.0718778187508167</v>
      </c>
      <c r="AK14" s="51">
        <f t="shared" si="26"/>
        <v>1.509398649783384</v>
      </c>
      <c r="AL14" s="51">
        <f t="shared" si="27"/>
        <v>207.04</v>
      </c>
      <c r="AM14" s="50">
        <f t="shared" si="28"/>
        <v>221.65446384039899</v>
      </c>
      <c r="AN14" s="51">
        <f t="shared" si="29"/>
        <v>-3.1560932840692795</v>
      </c>
      <c r="AO14" s="11">
        <v>189.92</v>
      </c>
      <c r="AP14" s="11">
        <v>196.56</v>
      </c>
      <c r="AQ14" s="11">
        <v>202.2</v>
      </c>
      <c r="AR14" s="11">
        <v>113.47</v>
      </c>
      <c r="AS14" s="51">
        <f t="shared" ref="AS14" si="122">AVERAGE(AO14:AQ14)</f>
        <v>196.22666666666669</v>
      </c>
      <c r="AT14" s="51">
        <f t="shared" ref="AT14" si="123">STDEV(AO14:AQ14)</f>
        <v>6.1467823561057822</v>
      </c>
      <c r="AU14" s="11">
        <f t="shared" si="5"/>
        <v>3.1324908385400119</v>
      </c>
      <c r="AV14" s="11">
        <f t="shared" si="82"/>
        <v>202.2</v>
      </c>
      <c r="AW14" s="50">
        <f t="shared" si="6"/>
        <v>216.9293797392269</v>
      </c>
      <c r="AX14" s="51">
        <f t="shared" si="30"/>
        <v>-16.947150126131564</v>
      </c>
      <c r="AY14" s="11">
        <v>97.17</v>
      </c>
      <c r="AZ14" s="11">
        <v>96.38</v>
      </c>
      <c r="BA14" s="11">
        <v>101.01</v>
      </c>
      <c r="BB14" s="11">
        <v>127.83</v>
      </c>
      <c r="BC14" s="51">
        <f t="shared" si="31"/>
        <v>98.186666666666667</v>
      </c>
      <c r="BD14" s="51">
        <f t="shared" si="32"/>
        <v>2.4767788220455524</v>
      </c>
      <c r="BE14" s="51">
        <f t="shared" si="7"/>
        <v>2.5225205276129334</v>
      </c>
      <c r="BF14" s="51">
        <f t="shared" si="33"/>
        <v>101.01</v>
      </c>
      <c r="BG14" s="50">
        <f t="shared" si="8"/>
        <v>121.18132598587911</v>
      </c>
      <c r="BH14" s="11">
        <f t="shared" si="34"/>
        <v>-21.781448914879789</v>
      </c>
      <c r="BI14" s="12">
        <v>205.09</v>
      </c>
      <c r="BJ14" s="12">
        <v>210.48</v>
      </c>
      <c r="BK14" s="12">
        <v>206.95</v>
      </c>
      <c r="BL14" s="12"/>
      <c r="BM14" s="12">
        <v>83.41</v>
      </c>
      <c r="BN14" s="52">
        <f t="shared" si="83"/>
        <v>207.50666666666666</v>
      </c>
      <c r="BO14" s="52">
        <f t="shared" si="84"/>
        <v>2.7377789051224171</v>
      </c>
      <c r="BP14" s="52">
        <f t="shared" si="85"/>
        <v>1.3193691311712477</v>
      </c>
      <c r="BQ14" s="52">
        <f t="shared" si="86"/>
        <v>210.48</v>
      </c>
      <c r="BR14" s="50">
        <f>BQ14+(BM14*BQ38)/BM38</f>
        <v>292.49197294022616</v>
      </c>
      <c r="BS14" s="52">
        <f t="shared" si="87"/>
        <v>27.79379603641916</v>
      </c>
      <c r="BT14" s="52">
        <f t="shared" si="88"/>
        <v>31.958530350570026</v>
      </c>
      <c r="BU14" s="12">
        <v>208.38</v>
      </c>
      <c r="BV14" s="12">
        <v>204.44</v>
      </c>
      <c r="BW14" s="12">
        <v>210.57</v>
      </c>
      <c r="BX14" s="12">
        <v>108.14</v>
      </c>
      <c r="BY14" s="52">
        <f t="shared" si="89"/>
        <v>207.79666666666665</v>
      </c>
      <c r="BZ14" s="52">
        <f t="shared" si="90"/>
        <v>3.1063537038356275</v>
      </c>
      <c r="CA14" s="52">
        <f t="shared" si="91"/>
        <v>1.4949006418946218</v>
      </c>
      <c r="CB14" s="52">
        <f t="shared" si="92"/>
        <v>210.57</v>
      </c>
      <c r="CC14" s="50">
        <f>CB14+(BX14*CB38)/BX38</f>
        <v>291.48912146676855</v>
      </c>
      <c r="CD14" s="52">
        <f t="shared" si="93"/>
        <v>11.598540843786244</v>
      </c>
      <c r="CE14" s="52">
        <f t="shared" si="94"/>
        <v>34.370513490229264</v>
      </c>
      <c r="CF14" s="12">
        <v>106.16</v>
      </c>
      <c r="CG14" s="12">
        <v>107.7</v>
      </c>
      <c r="CH14" s="12">
        <v>111.89</v>
      </c>
      <c r="CI14" s="12">
        <v>125.64</v>
      </c>
      <c r="CJ14" s="52">
        <f t="shared" si="95"/>
        <v>108.58333333333333</v>
      </c>
      <c r="CK14" s="52">
        <f t="shared" si="96"/>
        <v>2.9653723768412865</v>
      </c>
      <c r="CL14" s="52">
        <f t="shared" si="97"/>
        <v>2.730964583430195</v>
      </c>
      <c r="CM14" s="12">
        <f t="shared" si="98"/>
        <v>111.89</v>
      </c>
      <c r="CN14" s="78">
        <f>CM14+(CI14*CM38)/CI38</f>
        <v>211.9180762138906</v>
      </c>
      <c r="CO14" s="12">
        <f t="shared" si="99"/>
        <v>36.786132148183803</v>
      </c>
      <c r="CP14" s="12">
        <f t="shared" si="100"/>
        <v>74.876842194798868</v>
      </c>
      <c r="CQ14" s="41">
        <v>226.19</v>
      </c>
      <c r="CR14" s="41">
        <v>213.01</v>
      </c>
      <c r="CS14" s="41">
        <v>225.03</v>
      </c>
      <c r="CT14" s="41"/>
      <c r="CU14" s="41">
        <v>81.96</v>
      </c>
      <c r="CV14" s="53">
        <f t="shared" si="101"/>
        <v>221.41</v>
      </c>
      <c r="CW14" s="53">
        <f t="shared" si="102"/>
        <v>7.2976982672620876</v>
      </c>
      <c r="CX14" s="53">
        <f t="shared" si="103"/>
        <v>3.2960111409882518</v>
      </c>
      <c r="CY14" s="53">
        <f t="shared" si="104"/>
        <v>226.19</v>
      </c>
      <c r="CZ14" s="50">
        <f>CY14+(CU14*CY38)/CU38</f>
        <v>286.04945223780896</v>
      </c>
      <c r="DA14" s="53">
        <f t="shared" si="105"/>
        <v>24.978969467577343</v>
      </c>
      <c r="DB14" s="53">
        <f t="shared" si="106"/>
        <v>29.051970026544204</v>
      </c>
      <c r="DC14" s="53">
        <f t="shared" si="107"/>
        <v>-2.2026316269998274</v>
      </c>
      <c r="DD14" s="41">
        <v>179.89</v>
      </c>
      <c r="DE14" s="41">
        <v>177.43</v>
      </c>
      <c r="DF14" s="41">
        <v>173.63</v>
      </c>
      <c r="DG14" s="41"/>
      <c r="DH14" s="41">
        <v>105.32</v>
      </c>
      <c r="DI14" s="53">
        <f t="shared" si="108"/>
        <v>176.98333333333335</v>
      </c>
      <c r="DJ14" s="53">
        <f t="shared" si="109"/>
        <v>3.1538125076379084</v>
      </c>
      <c r="DK14" s="53">
        <f t="shared" si="110"/>
        <v>1.7819827710544731</v>
      </c>
      <c r="DL14" s="53">
        <f t="shared" si="111"/>
        <v>179.89</v>
      </c>
      <c r="DM14" s="50">
        <f>DL14+(DH14*DL38)/DH38</f>
        <v>254.5212319538017</v>
      </c>
      <c r="DN14" s="53">
        <f t="shared" si="112"/>
        <v>-2.5548605145959966</v>
      </c>
      <c r="DO14" s="53">
        <f t="shared" si="113"/>
        <v>17.3290737565213</v>
      </c>
      <c r="DP14" s="53">
        <f t="shared" si="114"/>
        <v>-12.682425102846043</v>
      </c>
      <c r="DQ14" s="41">
        <v>91.41</v>
      </c>
      <c r="DR14" s="41">
        <v>94.68</v>
      </c>
      <c r="DS14" s="41">
        <v>95.6</v>
      </c>
      <c r="DT14" s="41">
        <v>125.51</v>
      </c>
      <c r="DU14" s="53">
        <f t="shared" si="115"/>
        <v>93.896666666666661</v>
      </c>
      <c r="DV14" s="53">
        <f t="shared" si="116"/>
        <v>2.2020974849750266</v>
      </c>
      <c r="DW14" s="53">
        <f t="shared" si="117"/>
        <v>2.3452349941159008</v>
      </c>
      <c r="DX14" s="53">
        <f t="shared" si="118"/>
        <v>95.6</v>
      </c>
      <c r="DY14" s="50">
        <f>DX14+(DT14*DX38)/DT38</f>
        <v>183.32234465802412</v>
      </c>
      <c r="DZ14" s="53">
        <f t="shared" si="119"/>
        <v>18.328530109899752</v>
      </c>
      <c r="EA14" s="53">
        <f t="shared" si="120"/>
        <v>51.279368472487342</v>
      </c>
      <c r="EB14" s="53">
        <f t="shared" si="121"/>
        <v>-13.493767056947318</v>
      </c>
    </row>
    <row r="15" spans="1:132" s="25" customFormat="1" ht="14" x14ac:dyDescent="0.15">
      <c r="A15" s="58" t="s">
        <v>13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</row>
    <row r="16" spans="1:132" x14ac:dyDescent="0.2">
      <c r="A16" s="58" t="s">
        <v>56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</row>
    <row r="17" spans="1:132" x14ac:dyDescent="0.2">
      <c r="A17" s="58" t="s">
        <v>54</v>
      </c>
      <c r="B17" s="67"/>
      <c r="C17" s="66">
        <v>266.89</v>
      </c>
      <c r="D17" s="66">
        <v>287.64</v>
      </c>
      <c r="E17" s="66"/>
      <c r="F17" s="66">
        <v>108.45</v>
      </c>
      <c r="G17" s="13">
        <f t="shared" ref="G17:G21" si="124">AVERAGE(B17:E17)</f>
        <v>277.26499999999999</v>
      </c>
      <c r="H17" s="13">
        <f t="shared" ref="H17:H21" si="125">STDEV(B17:E17)</f>
        <v>14.672465709620861</v>
      </c>
      <c r="I17" s="13">
        <f t="shared" ref="I17:I21" si="126">(H17/G17)*100</f>
        <v>5.2918564224192961</v>
      </c>
      <c r="J17" s="13">
        <f t="shared" ref="J17:J21" si="127">MAX(B17:E17)</f>
        <v>287.64</v>
      </c>
      <c r="K17" s="38">
        <f>J17+(F17*J41)/F41</f>
        <v>380.11136640100671</v>
      </c>
      <c r="L17" s="66">
        <v>350.74</v>
      </c>
      <c r="M17" s="66">
        <v>357.52</v>
      </c>
      <c r="N17" s="66">
        <v>348.97</v>
      </c>
      <c r="O17" s="66">
        <v>151.16999999999999</v>
      </c>
      <c r="P17" s="13">
        <f t="shared" ref="P17:P21" si="128">AVERAGE(L17:N17)</f>
        <v>352.41</v>
      </c>
      <c r="Q17" s="13">
        <f t="shared" ref="Q17:Q21" si="129">STDEV(L17:N17)</f>
        <v>4.513014513603939</v>
      </c>
      <c r="R17" s="13">
        <f t="shared" ref="R17:R21" si="130">(Q17/P17)*100</f>
        <v>1.2806147707510964</v>
      </c>
      <c r="S17" s="13">
        <f t="shared" ref="S17:S21" si="131">MAX(L17:N17)</f>
        <v>357.52</v>
      </c>
      <c r="T17" s="38">
        <f>S17+(O17*S41)/O41</f>
        <v>502.19616589533638</v>
      </c>
      <c r="U17" s="66">
        <v>226.57</v>
      </c>
      <c r="V17" s="66">
        <v>217.82</v>
      </c>
      <c r="W17" s="66">
        <v>207</v>
      </c>
      <c r="X17" s="66">
        <v>169.77</v>
      </c>
      <c r="Y17" s="13">
        <f t="shared" ref="Y17:Y21" si="132">AVERAGE(U17:W17)</f>
        <v>217.13</v>
      </c>
      <c r="Z17" s="13">
        <f t="shared" ref="Z17:Z21" si="133">STDEV(U17:W17)</f>
        <v>9.8032290598557346</v>
      </c>
      <c r="AA17" s="13">
        <f t="shared" ref="AA17:AA21" si="134">(Z17/Y17)*100</f>
        <v>4.5149122921087521</v>
      </c>
      <c r="AB17" s="13">
        <f t="shared" ref="AB17:AB21" si="135">MAX(U17:W17)</f>
        <v>226.57</v>
      </c>
      <c r="AC17" s="38">
        <f>AB17+(X17*AB41)/X41</f>
        <v>369.66185714285712</v>
      </c>
      <c r="AD17" s="68">
        <v>276.22000000000003</v>
      </c>
      <c r="AE17" s="68">
        <v>292.2</v>
      </c>
      <c r="AF17" s="68">
        <v>243.13</v>
      </c>
      <c r="AG17" s="68"/>
      <c r="AH17" s="68">
        <v>136.07</v>
      </c>
      <c r="AI17" s="14">
        <f t="shared" ref="AI17:AI21" si="136">AVERAGE(AD17:AG17)</f>
        <v>270.51666666666671</v>
      </c>
      <c r="AJ17" s="14">
        <f t="shared" ref="AJ17:AJ21" si="137">STDEV(AD17:AG17)</f>
        <v>25.027229837385786</v>
      </c>
      <c r="AK17" s="14">
        <f t="shared" ref="AK17:AK21" si="138">(AJ17/AI17)*100</f>
        <v>9.2516406274607039</v>
      </c>
      <c r="AL17" s="14">
        <f t="shared" ref="AL17:AL21" si="139">MAX(AD17:AG17)</f>
        <v>292.2</v>
      </c>
      <c r="AM17" s="38">
        <f>AL17+(AH17*AL41)/AH41</f>
        <v>352.71986597996812</v>
      </c>
      <c r="AN17" s="14">
        <f t="shared" ref="AN17:AN21" si="140">(AM17-$K17)/$K17*100</f>
        <v>-7.2061776737666214</v>
      </c>
      <c r="AO17" s="68">
        <v>303.81</v>
      </c>
      <c r="AP17" s="68">
        <v>278.27999999999997</v>
      </c>
      <c r="AQ17" s="68">
        <v>297.73</v>
      </c>
      <c r="AR17" s="68">
        <v>155.6</v>
      </c>
      <c r="AS17" s="14">
        <f t="shared" ref="AS17" si="141">AVERAGE(AO17:AQ17)</f>
        <v>293.27333333333331</v>
      </c>
      <c r="AT17" s="14">
        <f t="shared" ref="AT17" si="142">STDEV(AO17:AQ17)</f>
        <v>13.335727701679195</v>
      </c>
      <c r="AU17" s="14">
        <f t="shared" ref="AU17" si="143">(AT17/AS17)*100</f>
        <v>4.5472009166690448</v>
      </c>
      <c r="AV17" s="14">
        <f t="shared" ref="AV17" si="144">MAX(AO17:AQ17)</f>
        <v>303.81</v>
      </c>
      <c r="AW17" s="38">
        <f t="shared" ref="AW17" si="145">AV17+(AR17*AV41)/AR41</f>
        <v>399.80333055439769</v>
      </c>
      <c r="AX17" s="14">
        <f t="shared" ref="AX17:AX21" si="146">(AW17-$T17)/$T17*100</f>
        <v>-20.38901176363791</v>
      </c>
      <c r="AY17" s="68">
        <v>109.45</v>
      </c>
      <c r="AZ17" s="68">
        <v>123.86</v>
      </c>
      <c r="BA17" s="68">
        <v>135.88</v>
      </c>
      <c r="BB17" s="68">
        <v>176.1</v>
      </c>
      <c r="BC17" s="51">
        <f t="shared" ref="BC17:BC19" si="147">AVERAGE(AY17:BA17)</f>
        <v>123.06333333333333</v>
      </c>
      <c r="BD17" s="51">
        <f t="shared" ref="BD17:BD19" si="148">STDEV(AY17:BA17)</f>
        <v>13.232997896672289</v>
      </c>
      <c r="BE17" s="51">
        <f t="shared" ref="BE17:BE19" si="149">(BD17/BC17)*100</f>
        <v>10.752998101253249</v>
      </c>
      <c r="BF17" s="51">
        <f t="shared" ref="BF17:BF19" si="150">MAX(AY17:BA17)</f>
        <v>135.88</v>
      </c>
      <c r="BG17" s="50">
        <f t="shared" ref="BG17" si="151">BF17+(BB17*BF41)/BB41</f>
        <v>244.93901567225734</v>
      </c>
      <c r="BH17" s="51">
        <f t="shared" ref="BH17" si="152">(BG17-$AC17)/$AC17*100</f>
        <v>-33.739710781791644</v>
      </c>
      <c r="BI17" s="69">
        <v>306.83999999999997</v>
      </c>
      <c r="BJ17" s="69">
        <v>302.27</v>
      </c>
      <c r="BK17" s="69">
        <v>323.66000000000003</v>
      </c>
      <c r="BL17" s="69"/>
      <c r="BM17" s="69">
        <v>118.19</v>
      </c>
      <c r="BN17" s="52">
        <f t="shared" ref="BN17" si="153">AVERAGE(BI17:BL17)</f>
        <v>310.92333333333335</v>
      </c>
      <c r="BO17" s="52">
        <f t="shared" ref="BO17" si="154">STDEV(BI17:BL17)</f>
        <v>11.264467734133465</v>
      </c>
      <c r="BP17" s="52">
        <f t="shared" ref="BP17" si="155">(BO17/BN17)*100</f>
        <v>3.6229084557179574</v>
      </c>
      <c r="BQ17" s="52">
        <f t="shared" ref="BQ17" si="156">MAX(BI17:BL17)</f>
        <v>323.66000000000003</v>
      </c>
      <c r="BR17" s="50">
        <f>BQ17+(BM17*BQ41)/BM41</f>
        <v>365.46284953395474</v>
      </c>
      <c r="BS17" s="52">
        <f t="shared" ref="BS17" si="157">(BR17-$K17)/$K17*100</f>
        <v>-3.8537434451771166</v>
      </c>
      <c r="BT17" s="52">
        <f t="shared" ref="BT17" si="158">(BR17-$AM17)/$AM17*100</f>
        <v>3.6127773859809547</v>
      </c>
      <c r="BU17" s="69">
        <v>307.13</v>
      </c>
      <c r="BV17" s="69">
        <v>298.91000000000003</v>
      </c>
      <c r="BW17" s="69">
        <v>298.56</v>
      </c>
      <c r="BX17" s="39">
        <v>148.33000000000001</v>
      </c>
      <c r="BY17" s="52">
        <f t="shared" ref="BY17" si="159">AVERAGE(BU17:BW17)</f>
        <v>301.5333333333333</v>
      </c>
      <c r="BZ17" s="52">
        <f t="shared" ref="BZ17" si="160">STDEV(BU17:BW17)</f>
        <v>4.8500137456849783</v>
      </c>
      <c r="CA17" s="52">
        <f t="shared" ref="CA17" si="161">(BZ17/BY17)*100</f>
        <v>1.6084502804615228</v>
      </c>
      <c r="CB17" s="52">
        <f t="shared" ref="CB17" si="162">MAX(BU17:BW17)</f>
        <v>307.13</v>
      </c>
      <c r="CC17" s="50">
        <f>CB17+(BX17*CB41)/BX41</f>
        <v>411.3030029750837</v>
      </c>
      <c r="CD17" s="52">
        <f t="shared" ref="CD17" si="163">(CC17-$T17)/$T17*100</f>
        <v>-18.099135177227911</v>
      </c>
      <c r="CE17" s="52">
        <f t="shared" ref="CE17" si="164">(CC17-$AW17)/$AW17*100</f>
        <v>2.8763323218792829</v>
      </c>
      <c r="CF17" s="69">
        <v>134.44</v>
      </c>
      <c r="CG17" s="69">
        <v>122.5</v>
      </c>
      <c r="CH17" s="69">
        <v>125.96</v>
      </c>
      <c r="CI17" s="69">
        <v>166.59</v>
      </c>
      <c r="CJ17" s="52">
        <f t="shared" ref="CJ17" si="165">AVERAGE(CF17:CH17)</f>
        <v>127.63333333333333</v>
      </c>
      <c r="CK17" s="52">
        <f t="shared" ref="CK17" si="166">STDEV(CF17:CH17)</f>
        <v>6.1433649845449789</v>
      </c>
      <c r="CL17" s="52">
        <f t="shared" ref="CL17" si="167">(CK17/CJ17)*100</f>
        <v>4.8132919701318722</v>
      </c>
      <c r="CM17" s="12">
        <f t="shared" ref="CM17" si="168">MAX(CF17:CH17)</f>
        <v>134.44</v>
      </c>
      <c r="CN17" s="78">
        <f>CM17+(CI17*CM41)/CI41</f>
        <v>220.71871666564959</v>
      </c>
      <c r="CO17" s="12">
        <f t="shared" ref="CO17" si="169">(CN17-$AC17)/$AC17*100</f>
        <v>-40.291725423986044</v>
      </c>
      <c r="CP17" s="12">
        <f t="shared" ref="CP17" si="170">(CN17-$BG17)/$BG17*100</f>
        <v>-9.888297681009675</v>
      </c>
      <c r="CQ17" s="40">
        <v>289.33999999999997</v>
      </c>
      <c r="CR17" s="40">
        <v>287.77</v>
      </c>
      <c r="CS17" s="40">
        <v>313.77</v>
      </c>
      <c r="CT17" s="70"/>
      <c r="CU17" s="70">
        <v>103.22</v>
      </c>
      <c r="CV17" s="17">
        <f t="shared" ref="CV17:CV18" si="171">AVERAGE(CQ17:CT17)</f>
        <v>296.95999999999998</v>
      </c>
      <c r="CW17" s="17">
        <f t="shared" ref="CW17:CW18" si="172">STDEV(CQ17:CT17)</f>
        <v>14.579036319318229</v>
      </c>
      <c r="CX17" s="17">
        <f t="shared" ref="CX17:CX18" si="173">(CW17/CV17)*100</f>
        <v>4.9094276398566237</v>
      </c>
      <c r="CY17" s="17">
        <f t="shared" ref="CY17:CY18" si="174">MAX(CQ17:CT17)</f>
        <v>313.77</v>
      </c>
      <c r="CZ17" s="38">
        <f t="shared" ref="CZ17:CZ18" si="175">CY17+(CU17*CY41)/CU41</f>
        <v>400.05224979560427</v>
      </c>
      <c r="DA17" s="17">
        <f t="shared" ref="DA17:DA18" si="176">(CZ17-$K17)/$K17*100</f>
        <v>5.2460634322522459</v>
      </c>
      <c r="DB17" s="17">
        <f t="shared" ref="DB17:DB18" si="177">(CZ17-$AM17)/$AM17*100</f>
        <v>13.41925657749152</v>
      </c>
      <c r="DC17" s="17">
        <f t="shared" ref="DC17:DC18" si="178">(CZ17-$BR17)/$BR17*100</f>
        <v>9.4645462064772374</v>
      </c>
      <c r="DD17" s="70">
        <v>283.05</v>
      </c>
      <c r="DE17" s="70">
        <v>256.44</v>
      </c>
      <c r="DF17" s="70">
        <v>288.55</v>
      </c>
      <c r="DG17" s="70"/>
      <c r="DH17" s="81">
        <v>128.15</v>
      </c>
      <c r="DI17" s="17">
        <f t="shared" ref="DI17" si="179">AVERAGE(DD17:DG17)</f>
        <v>276.01333333333332</v>
      </c>
      <c r="DJ17" s="17">
        <f t="shared" ref="DJ17" si="180">STDEV(DD17:DG17)</f>
        <v>17.172624532474167</v>
      </c>
      <c r="DK17" s="17">
        <f t="shared" ref="DK17" si="181">(DJ17/DI17)*100</f>
        <v>6.2216648467975579</v>
      </c>
      <c r="DL17" s="17">
        <f t="shared" ref="DL17" si="182">MAX(DD17:DG17)</f>
        <v>288.55</v>
      </c>
      <c r="DM17" s="38">
        <f t="shared" ref="DM17" si="183">DL17+(DH17*DL41)/DH41</f>
        <v>372.93222782617556</v>
      </c>
      <c r="DN17" s="17">
        <f t="shared" ref="DN17" si="184">(DM17-$T17)/$T17*100</f>
        <v>-25.73973017868499</v>
      </c>
      <c r="DO17" s="17">
        <f t="shared" ref="DO17" si="185">(DM17-$AW17)/$AW17*100</f>
        <v>-6.7210802598769286</v>
      </c>
      <c r="DP17" s="17">
        <f t="shared" ref="DP17" si="186">(DM17-$CC17)/$CC17*100</f>
        <v>-9.3290773155946543</v>
      </c>
      <c r="DQ17" s="70">
        <v>118.07</v>
      </c>
      <c r="DR17" s="70">
        <v>110.41</v>
      </c>
      <c r="DS17" s="70">
        <v>116.59</v>
      </c>
      <c r="DT17" s="70">
        <v>150.9</v>
      </c>
      <c r="DU17" s="17">
        <f>AVERAGE(DQ17:DS17)</f>
        <v>115.02333333333333</v>
      </c>
      <c r="DV17" s="17">
        <f>STDEV(DQ17:DS17)</f>
        <v>4.0632171161941777</v>
      </c>
      <c r="DW17" s="17">
        <f>(DV17/DU17)*100</f>
        <v>3.5325155326694682</v>
      </c>
      <c r="DX17" s="17">
        <f>MAX(DQ17:DS17)</f>
        <v>118.07</v>
      </c>
      <c r="DY17" s="38">
        <f>DX17+(DT17*DX41)/DT41</f>
        <v>185.55076720966895</v>
      </c>
      <c r="DZ17" s="17">
        <f>(DY17-$AC17)/$AC17*100</f>
        <v>-49.805271053983205</v>
      </c>
      <c r="EA17" s="17">
        <f>(DY17-$BG17)/$BG17*100</f>
        <v>-24.246136655522992</v>
      </c>
      <c r="EB17" s="17">
        <f>(DY17-$CN17)/$CN17*100</f>
        <v>-15.933378911972365</v>
      </c>
    </row>
    <row r="18" spans="1:132" x14ac:dyDescent="0.2">
      <c r="A18" s="58" t="s">
        <v>53</v>
      </c>
      <c r="B18" s="76">
        <v>115.27</v>
      </c>
      <c r="C18" s="76">
        <v>115.27</v>
      </c>
      <c r="D18" s="76">
        <v>105.27</v>
      </c>
      <c r="E18" s="76"/>
      <c r="F18" s="76">
        <v>37.299999999999997</v>
      </c>
      <c r="G18" s="13">
        <f t="shared" si="124"/>
        <v>111.93666666666667</v>
      </c>
      <c r="H18" s="13">
        <f t="shared" si="125"/>
        <v>5.7735026918962573</v>
      </c>
      <c r="I18" s="13">
        <f t="shared" si="126"/>
        <v>5.157829747681359</v>
      </c>
      <c r="J18" s="13">
        <f t="shared" si="127"/>
        <v>115.27</v>
      </c>
      <c r="K18" s="38">
        <f>J18+(F18*J42)/F42</f>
        <v>133.21827768945414</v>
      </c>
      <c r="L18" s="76">
        <v>122.14</v>
      </c>
      <c r="M18" s="76">
        <v>126.52</v>
      </c>
      <c r="N18" s="76">
        <v>141.91999999999999</v>
      </c>
      <c r="O18" s="76">
        <v>73.17</v>
      </c>
      <c r="P18" s="13">
        <f t="shared" si="128"/>
        <v>130.19333333333333</v>
      </c>
      <c r="Q18" s="13">
        <f t="shared" si="129"/>
        <v>10.389039095764979</v>
      </c>
      <c r="R18" s="13">
        <f t="shared" si="130"/>
        <v>7.9797012871357822</v>
      </c>
      <c r="S18" s="13">
        <f t="shared" si="131"/>
        <v>141.91999999999999</v>
      </c>
      <c r="T18" s="38">
        <f>S18+(O18*S42)/O42</f>
        <v>177.82263988522237</v>
      </c>
      <c r="U18" s="76">
        <v>70.599999999999994</v>
      </c>
      <c r="V18" s="76">
        <v>58.43</v>
      </c>
      <c r="W18" s="75"/>
      <c r="X18" s="76">
        <v>69.34</v>
      </c>
      <c r="Y18" s="13">
        <f t="shared" si="132"/>
        <v>64.515000000000001</v>
      </c>
      <c r="Z18" s="13">
        <f t="shared" si="133"/>
        <v>8.6054895270402803</v>
      </c>
      <c r="AA18" s="13">
        <f t="shared" si="134"/>
        <v>13.338742194900846</v>
      </c>
      <c r="AB18" s="13">
        <f t="shared" si="135"/>
        <v>70.599999999999994</v>
      </c>
      <c r="AC18" s="38">
        <f>AB18+(X18*AB42)/X42</f>
        <v>114.8067917888563</v>
      </c>
      <c r="AD18" s="21">
        <v>80.430000000000007</v>
      </c>
      <c r="AE18" s="21">
        <v>98.82</v>
      </c>
      <c r="AF18" s="21">
        <v>83.94</v>
      </c>
      <c r="AG18" s="21"/>
      <c r="AH18" s="21">
        <v>47.9</v>
      </c>
      <c r="AI18" s="14">
        <f t="shared" si="136"/>
        <v>87.73</v>
      </c>
      <c r="AJ18" s="14">
        <f t="shared" si="137"/>
        <v>9.763252531815402</v>
      </c>
      <c r="AK18" s="14">
        <f t="shared" si="138"/>
        <v>11.128750178747751</v>
      </c>
      <c r="AL18" s="14">
        <f t="shared" si="139"/>
        <v>98.82</v>
      </c>
      <c r="AM18" s="38">
        <f>AL18+(AH18*AL42)/AH42</f>
        <v>109.4218214032601</v>
      </c>
      <c r="AN18" s="14">
        <f t="shared" si="140"/>
        <v>-17.862756296599251</v>
      </c>
      <c r="AO18" s="21">
        <v>107.91</v>
      </c>
      <c r="AP18" s="21">
        <v>115.4</v>
      </c>
      <c r="AQ18" s="21">
        <v>121.18</v>
      </c>
      <c r="AR18" s="21">
        <v>71.150000000000006</v>
      </c>
      <c r="AS18" s="3">
        <f t="shared" ref="AS18:AS19" si="187">AVERAGE(AO18:AQ18)</f>
        <v>114.83</v>
      </c>
      <c r="AT18" s="3">
        <f t="shared" ref="AT18:AT19" si="188">STDEV(AO18:AQ18)</f>
        <v>6.6533375083487289</v>
      </c>
      <c r="AU18" s="3">
        <f t="shared" ref="AU18:AU19" si="189">(AT18/AS18)*100</f>
        <v>5.7940760326994072</v>
      </c>
      <c r="AV18" s="3">
        <f t="shared" ref="AV18:AV19" si="190">MAX(AO18:AQ18)</f>
        <v>121.18</v>
      </c>
      <c r="AW18" s="61">
        <f t="shared" ref="AW18" si="191">AV18+(AR18*AV42)/AR42</f>
        <v>135.97839162080598</v>
      </c>
      <c r="AX18" s="14">
        <f t="shared" si="146"/>
        <v>-23.531451502140129</v>
      </c>
      <c r="AY18" s="21">
        <v>43.71</v>
      </c>
      <c r="AZ18" s="21">
        <v>53.8</v>
      </c>
      <c r="BA18" s="21">
        <v>56.57</v>
      </c>
      <c r="BB18" s="21">
        <v>70.3</v>
      </c>
      <c r="BC18" s="3">
        <f t="shared" si="147"/>
        <v>51.359999999999992</v>
      </c>
      <c r="BD18" s="3">
        <f t="shared" si="148"/>
        <v>6.7683158909732528</v>
      </c>
      <c r="BE18" s="3">
        <f t="shared" si="149"/>
        <v>13.178185145975963</v>
      </c>
      <c r="BF18" s="3">
        <f t="shared" si="150"/>
        <v>56.57</v>
      </c>
      <c r="BG18" s="61">
        <f>BF18+(BB18*BF42)/BB42</f>
        <v>71.651399691862366</v>
      </c>
      <c r="BH18" s="3">
        <f>(BG18-$AC18)/$AC18*100</f>
        <v>-37.589581090604781</v>
      </c>
      <c r="BI18" s="148">
        <v>105.85</v>
      </c>
      <c r="BJ18" s="148">
        <v>115.56</v>
      </c>
      <c r="BK18" s="148">
        <v>120.82</v>
      </c>
      <c r="BL18" s="148"/>
      <c r="BM18" s="148">
        <v>62.02</v>
      </c>
      <c r="BN18" s="12">
        <f t="shared" ref="BN18" si="192">AVERAGE(BI18:BL18)</f>
        <v>114.07666666666667</v>
      </c>
      <c r="BO18" s="12">
        <f t="shared" ref="BO18" si="193">STDEV(BI18:BL18)</f>
        <v>7.5944343655951982</v>
      </c>
      <c r="BP18" s="12">
        <f t="shared" ref="BP18" si="194">(BO18/BN18)*100</f>
        <v>6.6573073946718857</v>
      </c>
      <c r="BQ18" s="12">
        <f t="shared" ref="BQ18" si="195">MAX(BI18:BL18)</f>
        <v>120.82</v>
      </c>
      <c r="BR18" s="78">
        <f>BQ18+(BM18*BQ42)/BM42</f>
        <v>137.60272592973215</v>
      </c>
      <c r="BS18" s="12">
        <f t="shared" ref="BS18" si="196">(BR18-$K18)/$K18*100</f>
        <v>3.2911761931786985</v>
      </c>
      <c r="BT18" s="12">
        <f t="shared" ref="BT18" si="197">(BR18-$AM18)/$AM18*100</f>
        <v>25.754373455926068</v>
      </c>
      <c r="BU18" s="148">
        <v>122</v>
      </c>
      <c r="BV18" s="148">
        <v>137.41999999999999</v>
      </c>
      <c r="BW18" s="148">
        <v>137.22</v>
      </c>
      <c r="BX18" s="148">
        <v>76.319999999999993</v>
      </c>
      <c r="BY18" s="12">
        <f t="shared" ref="BY18" si="198">AVERAGE(BU18:BW18)</f>
        <v>132.21333333333334</v>
      </c>
      <c r="BZ18" s="12">
        <f t="shared" ref="BZ18" si="199">STDEV(BU18:BW18)</f>
        <v>8.8455713966556893</v>
      </c>
      <c r="CA18" s="12">
        <f t="shared" ref="CA18" si="200">(BZ18/BY18)*100</f>
        <v>6.6903777203426458</v>
      </c>
      <c r="CB18" s="12">
        <f t="shared" ref="CB18" si="201">MAX(BU18:BW18)</f>
        <v>137.41999999999999</v>
      </c>
      <c r="CC18" s="78">
        <f>CB18+(BX18*CB42)/BX42</f>
        <v>220.5321457833027</v>
      </c>
      <c r="CD18" s="12">
        <f t="shared" ref="CD18" si="202">(CC18-$T18)/$T18*100</f>
        <v>24.018036131758958</v>
      </c>
      <c r="CE18" s="12">
        <f t="shared" ref="CE18" si="203">(CC18-$AW18)/$AW18*100</f>
        <v>62.181757818026142</v>
      </c>
      <c r="CF18" s="148">
        <v>59.84</v>
      </c>
      <c r="CG18" s="148">
        <v>49.84</v>
      </c>
      <c r="CH18" s="148">
        <v>60.38</v>
      </c>
      <c r="CI18" s="148">
        <v>77.510000000000005</v>
      </c>
      <c r="CJ18" s="12">
        <f t="shared" ref="CJ18" si="204">AVERAGE(CF18:CH18)</f>
        <v>56.686666666666667</v>
      </c>
      <c r="CK18" s="12">
        <f t="shared" ref="CK18" si="205">STDEV(CF18:CH18)</f>
        <v>5.9355314280469722</v>
      </c>
      <c r="CL18" s="12">
        <f t="shared" ref="CL18" si="206">(CK18/CJ18)*100</f>
        <v>10.470771659497187</v>
      </c>
      <c r="CM18" s="12">
        <f t="shared" ref="CM18" si="207">MAX(CF18:CH18)</f>
        <v>60.38</v>
      </c>
      <c r="CN18" s="78">
        <f>CM18+(CI18*CM42)/CI42</f>
        <v>75.885898053021052</v>
      </c>
      <c r="CO18" s="12">
        <f t="shared" ref="CO18" si="208">(CN18-$AC18)/$AC18*100</f>
        <v>-33.901211879011065</v>
      </c>
      <c r="CP18" s="12">
        <f t="shared" ref="CP18" si="209">(CN18-$BG18)/$BG18*100</f>
        <v>5.9098613277189171</v>
      </c>
      <c r="CQ18" s="149">
        <v>90</v>
      </c>
      <c r="CR18" s="149">
        <v>87.25</v>
      </c>
      <c r="CS18" s="149">
        <v>88.77</v>
      </c>
      <c r="CT18" s="149"/>
      <c r="CU18" s="149">
        <v>38.97</v>
      </c>
      <c r="CV18" s="53">
        <f t="shared" si="171"/>
        <v>88.673333333333332</v>
      </c>
      <c r="CW18" s="53">
        <f t="shared" si="172"/>
        <v>1.3775461274793426</v>
      </c>
      <c r="CX18" s="53">
        <f t="shared" si="173"/>
        <v>1.5535066470333161</v>
      </c>
      <c r="CY18" s="53">
        <f t="shared" si="174"/>
        <v>90</v>
      </c>
      <c r="CZ18" s="50">
        <f t="shared" si="175"/>
        <v>106.87796167446105</v>
      </c>
      <c r="DA18" s="53">
        <f t="shared" si="176"/>
        <v>-19.772298870576265</v>
      </c>
      <c r="DB18" s="53">
        <f t="shared" si="177"/>
        <v>-2.3248193972425115</v>
      </c>
      <c r="DC18" s="53">
        <f t="shared" si="178"/>
        <v>-22.328601448608605</v>
      </c>
      <c r="DD18" s="149">
        <v>110.73</v>
      </c>
      <c r="DE18" s="149">
        <v>80.25</v>
      </c>
      <c r="DF18" s="149">
        <v>85.73</v>
      </c>
      <c r="DG18" s="149"/>
      <c r="DH18" s="149">
        <v>60.9</v>
      </c>
      <c r="DI18" s="53">
        <f t="shared" ref="DI18" si="210">AVERAGE(DD18:DG18)</f>
        <v>92.236666666666679</v>
      </c>
      <c r="DJ18" s="53">
        <f t="shared" ref="DJ18" si="211">STDEV(DD18:DG18)</f>
        <v>16.248388638056742</v>
      </c>
      <c r="DK18" s="53">
        <f t="shared" ref="DK18" si="212">(DJ18/DI18)*100</f>
        <v>17.615975539073478</v>
      </c>
      <c r="DL18" s="53">
        <f t="shared" ref="DL18" si="213">MAX(DD18:DG18)</f>
        <v>110.73</v>
      </c>
      <c r="DM18" s="50">
        <f t="shared" ref="DM18" si="214">DL18+(DH18*DL42)/DH42</f>
        <v>123.53658603917445</v>
      </c>
      <c r="DN18" s="53">
        <f t="shared" ref="DN18" si="215">(DM18-$T18)/$T18*100</f>
        <v>-30.528201516459021</v>
      </c>
      <c r="DO18" s="53">
        <f t="shared" ref="DO18" si="216">(DM18-$AW18)/$AW18*100</f>
        <v>-9.1498402307384055</v>
      </c>
      <c r="DP18" s="53">
        <f t="shared" ref="DP18" si="217">(DM18-$CC18)/$CC18*100</f>
        <v>-43.982503956333488</v>
      </c>
      <c r="DQ18" s="149">
        <v>53.04</v>
      </c>
      <c r="DR18" s="149">
        <v>53.42</v>
      </c>
      <c r="DS18" s="149">
        <v>69.510000000000005</v>
      </c>
      <c r="DT18" s="149">
        <v>73.790000000000006</v>
      </c>
      <c r="DU18" s="53">
        <f>AVERAGE(DQ18:DS18)</f>
        <v>58.656666666666673</v>
      </c>
      <c r="DV18" s="53">
        <f>STDEV(DQ18:DS18)</f>
        <v>9.4011825497291515</v>
      </c>
      <c r="DW18" s="53">
        <f>(DV18/DU18)*100</f>
        <v>16.02747493844829</v>
      </c>
      <c r="DX18" s="53">
        <f>MAX(DQ18:DS18)</f>
        <v>69.510000000000005</v>
      </c>
      <c r="DY18" s="50">
        <f>DX18+(DT18*DX42)/DT42</f>
        <v>88.563028097685418</v>
      </c>
      <c r="DZ18" s="53">
        <f>(DY18-$AC18)/$AC18*100</f>
        <v>-22.85906894727654</v>
      </c>
      <c r="EA18" s="53">
        <f>(DY18-$BG18)/$BG18*100</f>
        <v>23.602649046008448</v>
      </c>
      <c r="EB18" s="53">
        <f>(DY18-$CN18)/$CN18*100</f>
        <v>16.705514950626171</v>
      </c>
    </row>
    <row r="19" spans="1:132" x14ac:dyDescent="0.2">
      <c r="A19" s="58" t="s">
        <v>55</v>
      </c>
      <c r="B19" s="76">
        <v>238.94</v>
      </c>
      <c r="C19" s="76">
        <v>234.18</v>
      </c>
      <c r="D19" s="75"/>
      <c r="E19" s="76"/>
      <c r="F19" s="76">
        <v>99.64</v>
      </c>
      <c r="G19" s="13">
        <f t="shared" si="124"/>
        <v>236.56</v>
      </c>
      <c r="H19" s="13">
        <f t="shared" si="125"/>
        <v>3.3658282784479598</v>
      </c>
      <c r="I19" s="13">
        <f t="shared" si="126"/>
        <v>1.4228222347176023</v>
      </c>
      <c r="J19" s="13">
        <f t="shared" si="127"/>
        <v>238.94</v>
      </c>
      <c r="K19" s="38">
        <f>J19+(F19*J43)/F43</f>
        <v>247.76665525708756</v>
      </c>
      <c r="L19" s="76">
        <v>210.82</v>
      </c>
      <c r="M19" s="76">
        <v>233.55</v>
      </c>
      <c r="N19" s="76">
        <v>253.13</v>
      </c>
      <c r="O19" s="76">
        <v>143.22999999999999</v>
      </c>
      <c r="P19" s="13">
        <f t="shared" si="128"/>
        <v>232.5</v>
      </c>
      <c r="Q19" s="13">
        <f t="shared" si="129"/>
        <v>21.17453423336627</v>
      </c>
      <c r="R19" s="13">
        <f t="shared" si="130"/>
        <v>9.1073265519854925</v>
      </c>
      <c r="S19" s="13">
        <f t="shared" si="131"/>
        <v>253.13</v>
      </c>
      <c r="T19" s="38">
        <f>S19+(O19*S43)/O43</f>
        <v>260.76770757381257</v>
      </c>
      <c r="U19" s="76">
        <v>141.19999999999999</v>
      </c>
      <c r="V19" s="76">
        <v>152.46</v>
      </c>
      <c r="W19" s="76">
        <v>160.44999999999999</v>
      </c>
      <c r="X19" s="76">
        <v>177.62</v>
      </c>
      <c r="Y19" s="13">
        <f t="shared" si="132"/>
        <v>151.36999999999998</v>
      </c>
      <c r="Z19" s="13">
        <f t="shared" si="133"/>
        <v>9.6711788319728651</v>
      </c>
      <c r="AA19" s="13">
        <f t="shared" si="134"/>
        <v>6.3890987857388293</v>
      </c>
      <c r="AB19" s="13">
        <f t="shared" si="135"/>
        <v>160.44999999999999</v>
      </c>
      <c r="AC19" s="38">
        <f t="shared" ref="AC19:AC20" si="218">AB19+(X19*AB43)/X43</f>
        <v>177.05766804714875</v>
      </c>
      <c r="AD19" s="21">
        <v>208.36</v>
      </c>
      <c r="AE19" s="21">
        <v>214.06</v>
      </c>
      <c r="AF19" s="21">
        <v>212.72</v>
      </c>
      <c r="AG19" s="21"/>
      <c r="AH19" s="21">
        <v>97.53</v>
      </c>
      <c r="AI19" s="14">
        <f t="shared" si="136"/>
        <v>211.71333333333334</v>
      </c>
      <c r="AJ19" s="14">
        <f t="shared" si="137"/>
        <v>2.980357920339987</v>
      </c>
      <c r="AK19" s="14">
        <f t="shared" si="138"/>
        <v>1.4077327456970055</v>
      </c>
      <c r="AL19" s="14">
        <f t="shared" si="139"/>
        <v>214.06</v>
      </c>
      <c r="AM19" s="38">
        <f>AL19+(AH19*AL43)/AH43</f>
        <v>223.7041972039822</v>
      </c>
      <c r="AN19" s="14">
        <f t="shared" si="140"/>
        <v>-9.711741892038571</v>
      </c>
      <c r="AO19" s="21">
        <v>226.61</v>
      </c>
      <c r="AP19" s="21">
        <v>210.17</v>
      </c>
      <c r="AQ19" s="21">
        <v>225</v>
      </c>
      <c r="AR19" s="21">
        <v>141.71</v>
      </c>
      <c r="AS19" s="3">
        <f t="shared" si="187"/>
        <v>220.59333333333333</v>
      </c>
      <c r="AT19" s="3">
        <f t="shared" si="188"/>
        <v>9.0626945956119229</v>
      </c>
      <c r="AU19" s="3">
        <f t="shared" si="189"/>
        <v>4.1083266020181588</v>
      </c>
      <c r="AV19" s="3">
        <f t="shared" si="190"/>
        <v>226.61</v>
      </c>
      <c r="AW19" s="61">
        <f>AV19+(AR19*AV43)/AR43</f>
        <v>254.26147505223057</v>
      </c>
      <c r="AX19" s="14">
        <f t="shared" si="146"/>
        <v>-2.4950299951309582</v>
      </c>
      <c r="AY19" s="21">
        <v>134.56</v>
      </c>
      <c r="AZ19" s="21">
        <v>138.76</v>
      </c>
      <c r="BA19" s="21">
        <v>137.41999999999999</v>
      </c>
      <c r="BB19" s="21">
        <v>142.18</v>
      </c>
      <c r="BC19" s="3">
        <f t="shared" si="147"/>
        <v>136.91333333333333</v>
      </c>
      <c r="BD19" s="3">
        <f t="shared" si="148"/>
        <v>2.1453515640410328</v>
      </c>
      <c r="BE19" s="3">
        <f t="shared" si="149"/>
        <v>1.5669412991486338</v>
      </c>
      <c r="BF19" s="3">
        <f t="shared" si="150"/>
        <v>138.76</v>
      </c>
      <c r="BG19" s="61">
        <f t="shared" ref="BG19" si="219">BF19+(BB19*BF43)/BB43</f>
        <v>169.65646265917172</v>
      </c>
      <c r="BH19" s="8">
        <f t="shared" ref="BH19" si="220">(BG19-$AC19)/$AC19*100</f>
        <v>-4.1801100565755558</v>
      </c>
      <c r="BI19" s="150"/>
      <c r="BJ19" s="150"/>
      <c r="BK19" s="150"/>
      <c r="BL19" s="150"/>
      <c r="BM19" s="150"/>
      <c r="BN19" s="151"/>
      <c r="BO19" s="151"/>
      <c r="BP19" s="151"/>
      <c r="BQ19" s="151"/>
      <c r="BR19" s="151"/>
      <c r="BS19" s="151"/>
      <c r="BT19" s="151"/>
      <c r="BU19" s="150"/>
      <c r="BV19" s="150"/>
      <c r="BW19" s="150"/>
      <c r="BX19" s="150"/>
      <c r="BY19" s="151"/>
      <c r="BZ19" s="151"/>
      <c r="CA19" s="151"/>
      <c r="CB19" s="151"/>
      <c r="CC19" s="151"/>
      <c r="CD19" s="151"/>
      <c r="CE19" s="151"/>
      <c r="CF19" s="150"/>
      <c r="CG19" s="150"/>
      <c r="CH19" s="150"/>
      <c r="CI19" s="150"/>
      <c r="CJ19" s="151"/>
      <c r="CK19" s="151"/>
      <c r="CL19" s="151"/>
      <c r="CM19" s="151"/>
      <c r="CN19" s="151"/>
      <c r="CO19" s="151"/>
      <c r="CP19" s="151"/>
      <c r="CQ19" s="150"/>
      <c r="CR19" s="150"/>
      <c r="CS19" s="150"/>
      <c r="CT19" s="150"/>
      <c r="CU19" s="150"/>
      <c r="CV19" s="151" t="e">
        <f t="shared" ref="CV19:CV20" si="221">AVERAGE(CQ19:CT19)</f>
        <v>#DIV/0!</v>
      </c>
      <c r="CW19" s="151" t="e">
        <f t="shared" ref="CW19:CW20" si="222">STDEV(CQ19:CT19)</f>
        <v>#DIV/0!</v>
      </c>
      <c r="CX19" s="151" t="e">
        <f t="shared" ref="CX19:CX20" si="223">(CW19/CV19)*100</f>
        <v>#DIV/0!</v>
      </c>
      <c r="CY19" s="151">
        <f t="shared" ref="CY19:CY20" si="224">MAX(CQ19:CT19)</f>
        <v>0</v>
      </c>
      <c r="CZ19" s="151" t="e">
        <f t="shared" ref="CZ19:CZ20" si="225">CY19+(CU19*CY43)/CU43</f>
        <v>#DIV/0!</v>
      </c>
      <c r="DA19" s="151" t="e">
        <f t="shared" ref="DA19:DA20" si="226">(CZ19-$K19)/$K19*100</f>
        <v>#DIV/0!</v>
      </c>
      <c r="DB19" s="151" t="e">
        <f t="shared" ref="DB19:DB20" si="227">(CZ19-$AM19)/$AM19*100</f>
        <v>#DIV/0!</v>
      </c>
      <c r="DC19" s="151" t="e">
        <f t="shared" ref="DC19:DC20" si="228">(CZ19-$BR19)/$BR19*100</f>
        <v>#DIV/0!</v>
      </c>
      <c r="DD19" s="150"/>
      <c r="DE19" s="150"/>
      <c r="DF19" s="150"/>
      <c r="DG19" s="150"/>
      <c r="DH19" s="150"/>
      <c r="DI19" s="151"/>
      <c r="DJ19" s="151"/>
      <c r="DK19" s="151"/>
      <c r="DL19" s="151"/>
      <c r="DM19" s="151"/>
      <c r="DN19" s="151"/>
      <c r="DO19" s="151"/>
      <c r="DP19" s="151"/>
      <c r="DQ19" s="150"/>
      <c r="DR19" s="150"/>
      <c r="DS19" s="150"/>
      <c r="DT19" s="150"/>
      <c r="DU19" s="151"/>
      <c r="DV19" s="151"/>
      <c r="DW19" s="151"/>
      <c r="DX19" s="151"/>
      <c r="DY19" s="151"/>
      <c r="DZ19" s="151"/>
      <c r="EA19" s="151"/>
      <c r="EB19" s="151"/>
    </row>
    <row r="20" spans="1:132" x14ac:dyDescent="0.2">
      <c r="A20" s="58" t="s">
        <v>59</v>
      </c>
      <c r="B20" s="67"/>
      <c r="C20" s="66">
        <v>214.71</v>
      </c>
      <c r="D20" s="66">
        <v>204.45</v>
      </c>
      <c r="E20" s="66"/>
      <c r="F20" s="66">
        <v>88.66</v>
      </c>
      <c r="G20" s="13">
        <f t="shared" si="124"/>
        <v>209.57999999999998</v>
      </c>
      <c r="H20" s="13">
        <f t="shared" si="125"/>
        <v>7.2549155749739915</v>
      </c>
      <c r="I20" s="13">
        <f t="shared" si="126"/>
        <v>3.4616449923532744</v>
      </c>
      <c r="J20" s="13">
        <f t="shared" si="127"/>
        <v>214.71</v>
      </c>
      <c r="K20" s="38">
        <f>J20+(F20*J44)/F44</f>
        <v>232.3156394631481</v>
      </c>
      <c r="L20" s="66">
        <v>273.97000000000003</v>
      </c>
      <c r="M20" s="66">
        <v>288.29000000000002</v>
      </c>
      <c r="N20" s="66">
        <v>283.99</v>
      </c>
      <c r="O20" s="66">
        <v>144.88</v>
      </c>
      <c r="P20" s="13">
        <f>AVERAGE(L20:O20)</f>
        <v>247.7825</v>
      </c>
      <c r="Q20" s="13">
        <f>STDEV(L20:O20)</f>
        <v>68.863513016691314</v>
      </c>
      <c r="R20" s="13">
        <f t="shared" si="130"/>
        <v>27.791919532933644</v>
      </c>
      <c r="S20" s="13">
        <f t="shared" si="131"/>
        <v>288.29000000000002</v>
      </c>
      <c r="T20" s="38">
        <f>S20+(O20*S44)/O44</f>
        <v>321.40331392081737</v>
      </c>
      <c r="U20" s="66">
        <v>183.08</v>
      </c>
      <c r="V20" s="66">
        <v>213.82</v>
      </c>
      <c r="W20" s="66">
        <v>203.17</v>
      </c>
      <c r="X20" s="66">
        <v>143.96</v>
      </c>
      <c r="Y20" s="13">
        <f>AVERAGE(U20:X20)</f>
        <v>186.00749999999999</v>
      </c>
      <c r="Z20" s="13">
        <f>STDEV(U20:X20)</f>
        <v>30.793121932232388</v>
      </c>
      <c r="AA20" s="13">
        <f t="shared" si="134"/>
        <v>16.554774367825161</v>
      </c>
      <c r="AB20" s="13">
        <f t="shared" si="135"/>
        <v>213.82</v>
      </c>
      <c r="AC20" s="38">
        <f t="shared" si="218"/>
        <v>246.94191518467852</v>
      </c>
      <c r="AD20" s="68">
        <v>201.81</v>
      </c>
      <c r="AE20" s="68">
        <v>196.19</v>
      </c>
      <c r="AF20" s="68">
        <v>187.29</v>
      </c>
      <c r="AG20" s="68"/>
      <c r="AH20" s="68">
        <v>96.78</v>
      </c>
      <c r="AI20" s="14">
        <f t="shared" ref="AI20" si="229">AVERAGE(AD20:AG20)</f>
        <v>195.09666666666666</v>
      </c>
      <c r="AJ20" s="14">
        <f t="shared" ref="AJ20" si="230">STDEV(AD20:AG20)</f>
        <v>7.3214843668025003</v>
      </c>
      <c r="AK20" s="14">
        <f t="shared" ref="AK20" si="231">(AJ20/AI20)*100</f>
        <v>3.7527470314557743</v>
      </c>
      <c r="AL20" s="14">
        <f t="shared" ref="AL20" si="232">MAX(AD20:AG20)</f>
        <v>201.81</v>
      </c>
      <c r="AM20" s="38">
        <f>AL20+(AH20*AL44)/AH44</f>
        <v>257.4878707091828</v>
      </c>
      <c r="AN20" s="14">
        <f t="shared" ref="AN20" si="233">(AM20-$K20)/$K20*100</f>
        <v>10.835358008700801</v>
      </c>
      <c r="AO20" s="68">
        <v>235.14</v>
      </c>
      <c r="AP20" s="68">
        <v>232.86</v>
      </c>
      <c r="AQ20" s="68">
        <v>195.48</v>
      </c>
      <c r="AR20" s="68">
        <v>133.66999999999999</v>
      </c>
      <c r="AS20" s="3">
        <f t="shared" ref="AS20" si="234">AVERAGE(AO20:AQ20)</f>
        <v>221.16</v>
      </c>
      <c r="AT20" s="3">
        <f t="shared" ref="AT20" si="235">STDEV(AO20:AQ20)</f>
        <v>22.268731441193506</v>
      </c>
      <c r="AU20" s="3">
        <f t="shared" ref="AU20" si="236">(AT20/AS20)*100</f>
        <v>10.069059251760493</v>
      </c>
      <c r="AV20" s="3">
        <f t="shared" ref="AV20" si="237">MAX(AO20:AQ20)</f>
        <v>235.14</v>
      </c>
      <c r="AW20" s="61">
        <f>AV20+(AR20*AV44)/AR44</f>
        <v>258.36586000362996</v>
      </c>
      <c r="AX20" s="14">
        <f t="shared" ref="AX20" si="238">(AW20-$T20)/$T20*100</f>
        <v>-19.613193513218611</v>
      </c>
      <c r="AY20" s="68">
        <v>165.05</v>
      </c>
      <c r="AZ20" s="68">
        <v>179.8</v>
      </c>
      <c r="BA20" s="68">
        <v>148.25</v>
      </c>
      <c r="BB20" s="68">
        <v>147.47</v>
      </c>
      <c r="BC20" s="3">
        <f t="shared" ref="BC20" si="239">AVERAGE(AY20:BA20)</f>
        <v>164.36666666666667</v>
      </c>
      <c r="BD20" s="3">
        <f t="shared" ref="BD20" si="240">STDEV(AY20:BA20)</f>
        <v>15.786096203093832</v>
      </c>
      <c r="BE20" s="3">
        <f t="shared" ref="BE20" si="241">(BD20/BC20)*100</f>
        <v>9.6041956214320621</v>
      </c>
      <c r="BF20" s="3">
        <f t="shared" ref="BF20" si="242">MAX(AY20:BA20)</f>
        <v>179.8</v>
      </c>
      <c r="BG20" s="61">
        <f t="shared" ref="BG20" si="243">BF20+(BB20*BF44)/BB44</f>
        <v>207.06088775628854</v>
      </c>
      <c r="BH20" s="3">
        <f t="shared" ref="BH20" si="244">(BG20-$AC20)/$AC20*100</f>
        <v>-16.14996279532556</v>
      </c>
      <c r="BI20" s="69">
        <v>255.23</v>
      </c>
      <c r="BJ20" s="69">
        <v>250.16</v>
      </c>
      <c r="BK20" s="69">
        <v>235.71</v>
      </c>
      <c r="BL20" s="69"/>
      <c r="BM20" s="69">
        <v>66.63</v>
      </c>
      <c r="BN20" s="16">
        <f t="shared" ref="BN20" si="245">AVERAGE(BI20:BL20)</f>
        <v>247.03333333333333</v>
      </c>
      <c r="BO20" s="16">
        <f t="shared" ref="BO20" si="246">STDEV(BI20:BL20)</f>
        <v>10.128654073139884</v>
      </c>
      <c r="BP20" s="16">
        <f t="shared" ref="BP20" si="247">(BO20/BN20)*100</f>
        <v>4.1001163431952037</v>
      </c>
      <c r="BQ20" s="16">
        <f t="shared" ref="BQ20" si="248">MAX(BI20:BL20)</f>
        <v>255.23</v>
      </c>
      <c r="BR20" s="38">
        <f t="shared" ref="BR20" si="249">BQ20+(BM20*BQ44)/BM44</f>
        <v>266.15169429938283</v>
      </c>
      <c r="BS20" s="16">
        <f t="shared" ref="BS20" si="250">(BR20-$K20)/$K20*100</f>
        <v>14.564690915525766</v>
      </c>
      <c r="BT20" s="16">
        <f t="shared" ref="BT20" si="251">(BR20-$AM20)/$AM20*100</f>
        <v>3.3647501788483454</v>
      </c>
      <c r="BU20" s="69">
        <v>288.42</v>
      </c>
      <c r="BV20" s="69">
        <v>282.29000000000002</v>
      </c>
      <c r="BW20" s="69">
        <v>278.06</v>
      </c>
      <c r="BX20" s="69">
        <v>125.48</v>
      </c>
      <c r="BY20" s="16">
        <f t="shared" ref="BY20" si="252">AVERAGE(BU20:BW20)</f>
        <v>282.92333333333335</v>
      </c>
      <c r="BZ20" s="16">
        <f t="shared" ref="BZ20" si="253">STDEV(BU20:BW20)</f>
        <v>5.208957029322991</v>
      </c>
      <c r="CA20" s="16">
        <f t="shared" ref="CA20" si="254">(BZ20/BY20)*100</f>
        <v>1.8411196305205146</v>
      </c>
      <c r="CB20" s="16">
        <f t="shared" ref="CB20" si="255">MAX(BU20:BW20)</f>
        <v>288.42</v>
      </c>
      <c r="CC20" s="38">
        <f t="shared" ref="CC20" si="256">CB20+(BX20*CB44)/BX44</f>
        <v>303.31893432207079</v>
      </c>
      <c r="CD20" s="16">
        <f t="shared" ref="CD20" si="257">(CC20-$T20)/$T20*100</f>
        <v>-5.6266935701857586</v>
      </c>
      <c r="CE20" s="16">
        <f t="shared" ref="CE20" si="258">(CC20-$AW20)/$AW20*100</f>
        <v>17.398999356110458</v>
      </c>
      <c r="CF20" s="69">
        <v>187.6</v>
      </c>
      <c r="CG20" s="69">
        <v>176.64</v>
      </c>
      <c r="CH20" s="69">
        <v>199.03</v>
      </c>
      <c r="CI20" s="69">
        <v>145.30000000000001</v>
      </c>
      <c r="CJ20" s="16">
        <f t="shared" ref="CJ20" si="259">AVERAGE(CF20:CH20)</f>
        <v>187.75666666666666</v>
      </c>
      <c r="CK20" s="16">
        <f t="shared" ref="CK20" si="260">STDEV(CF20:CH20)</f>
        <v>11.195822137446338</v>
      </c>
      <c r="CL20" s="16">
        <f t="shared" ref="CL20" si="261">(CK20/CJ20)*100</f>
        <v>5.9629425341912432</v>
      </c>
      <c r="CM20" s="16">
        <f t="shared" ref="CM20" si="262">MAX(CF20:CH20)</f>
        <v>199.03</v>
      </c>
      <c r="CN20" s="38">
        <f t="shared" ref="CN20" si="263">CM20+(CI20*CM44)/CI44</f>
        <v>216.36901608161853</v>
      </c>
      <c r="CO20" s="16">
        <f t="shared" ref="CO20" si="264">(CN20-$AC20)/$AC20*100</f>
        <v>-12.380603382052691</v>
      </c>
      <c r="CP20" s="16">
        <f t="shared" ref="CP20" si="265">(CN20-$BG20)/$BG20*100</f>
        <v>4.4953580689201393</v>
      </c>
      <c r="CQ20" s="70">
        <v>199.75</v>
      </c>
      <c r="CR20" s="70">
        <v>189.68</v>
      </c>
      <c r="CS20" s="70">
        <v>186.98</v>
      </c>
      <c r="CT20" s="70"/>
      <c r="CU20" s="70">
        <v>69.540000000000006</v>
      </c>
      <c r="CV20" s="17">
        <f t="shared" si="221"/>
        <v>192.13666666666666</v>
      </c>
      <c r="CW20" s="17">
        <f t="shared" si="222"/>
        <v>6.7301287753900638</v>
      </c>
      <c r="CX20" s="17">
        <f t="shared" si="223"/>
        <v>3.5027821040874021</v>
      </c>
      <c r="CY20" s="17">
        <f t="shared" si="224"/>
        <v>199.75</v>
      </c>
      <c r="CZ20" s="38">
        <f t="shared" si="225"/>
        <v>208.22769946057025</v>
      </c>
      <c r="DA20" s="17">
        <f t="shared" si="226"/>
        <v>-10.368626089161289</v>
      </c>
      <c r="DB20" s="17">
        <f t="shared" si="227"/>
        <v>-19.131064742171478</v>
      </c>
      <c r="DC20" s="17">
        <f t="shared" si="228"/>
        <v>-21.763526620144795</v>
      </c>
      <c r="DD20" s="70">
        <v>229.23</v>
      </c>
      <c r="DE20" s="70">
        <v>231.89</v>
      </c>
      <c r="DF20" s="70">
        <v>222.34</v>
      </c>
      <c r="DG20" s="70"/>
      <c r="DH20" s="70">
        <v>120.43</v>
      </c>
      <c r="DI20" s="17">
        <f t="shared" ref="DI20" si="266">AVERAGE(DD20:DG20)</f>
        <v>227.82000000000002</v>
      </c>
      <c r="DJ20" s="17">
        <f t="shared" ref="DJ20" si="267">STDEV(DD20:DG20)</f>
        <v>4.9286610757892362</v>
      </c>
      <c r="DK20" s="17">
        <f t="shared" ref="DK20" si="268">(DJ20/DI20)*100</f>
        <v>2.1634014027693951</v>
      </c>
      <c r="DL20" s="17">
        <f t="shared" ref="DL20" si="269">MAX(DD20:DG20)</f>
        <v>231.89</v>
      </c>
      <c r="DM20" s="38">
        <f t="shared" ref="DM20" si="270">DL20+(DH20*DL44)/DH44</f>
        <v>231.89</v>
      </c>
      <c r="DN20" s="17">
        <f t="shared" ref="DN20" si="271">(DM20-$T20)/$T20*100</f>
        <v>-27.850775036772134</v>
      </c>
      <c r="DO20" s="17">
        <f t="shared" ref="DO20" si="272">(DM20-$AW20)/$AW20*100</f>
        <v>-10.247429750686873</v>
      </c>
      <c r="DP20" s="17">
        <f t="shared" ref="DP20" si="273">(DM20-$CC20)/$CC20*100</f>
        <v>-23.549118185357322</v>
      </c>
      <c r="DQ20" s="70">
        <v>153.11000000000001</v>
      </c>
      <c r="DR20" s="70">
        <v>145.19</v>
      </c>
      <c r="DS20" s="70">
        <v>156.16999999999999</v>
      </c>
      <c r="DT20" s="70">
        <v>144.68</v>
      </c>
      <c r="DU20" s="17">
        <f>AVERAGE(DQ20:DS20)</f>
        <v>151.49</v>
      </c>
      <c r="DV20" s="17">
        <f>STDEV(DQ20:DS20)</f>
        <v>5.6664274459309878</v>
      </c>
      <c r="DW20" s="17">
        <f>(DV20/DU20)*100</f>
        <v>3.7404630311776272</v>
      </c>
      <c r="DX20" s="17">
        <f>MAX(DQ20:DS20)</f>
        <v>156.16999999999999</v>
      </c>
      <c r="DY20" s="38">
        <f>DX20+(DT20*DX44)/DT44</f>
        <v>173.4697658908398</v>
      </c>
      <c r="DZ20" s="17">
        <f>(DY20-$AC20)/$AC20*100</f>
        <v>-29.75280613616837</v>
      </c>
      <c r="EA20" s="17">
        <f>(DY20-$BG20)/$BG20*100</f>
        <v>-16.222823262008625</v>
      </c>
      <c r="EB20" s="17">
        <f>(DY20-$CN20)/$CN20*100</f>
        <v>-19.826891561311307</v>
      </c>
    </row>
    <row r="21" spans="1:132" x14ac:dyDescent="0.2">
      <c r="A21" s="24" t="s">
        <v>51</v>
      </c>
      <c r="B21" s="66">
        <v>237.67</v>
      </c>
      <c r="C21" s="67"/>
      <c r="D21" s="66">
        <v>217.52</v>
      </c>
      <c r="E21" s="66"/>
      <c r="F21" s="66">
        <v>97.16</v>
      </c>
      <c r="G21" s="13">
        <f t="shared" si="124"/>
        <v>227.595</v>
      </c>
      <c r="H21" s="13">
        <f t="shared" si="125"/>
        <v>14.248201640908917</v>
      </c>
      <c r="I21" s="13">
        <f t="shared" si="126"/>
        <v>6.2603315718310668</v>
      </c>
      <c r="J21" s="13">
        <f t="shared" si="127"/>
        <v>237.67</v>
      </c>
      <c r="K21" s="38">
        <f t="shared" ref="K21" si="274">J21+(F21*J45)/F45</f>
        <v>282.52903758542141</v>
      </c>
      <c r="L21" s="66">
        <v>300.41000000000003</v>
      </c>
      <c r="M21" s="66">
        <v>311.44</v>
      </c>
      <c r="N21" s="66">
        <v>260.57</v>
      </c>
      <c r="O21" s="66">
        <v>141.81</v>
      </c>
      <c r="P21" s="13">
        <f t="shared" si="128"/>
        <v>290.80666666666667</v>
      </c>
      <c r="Q21" s="13">
        <f t="shared" si="129"/>
        <v>26.760179994412102</v>
      </c>
      <c r="R21" s="13">
        <f t="shared" si="130"/>
        <v>9.2020517621370779</v>
      </c>
      <c r="S21" s="13">
        <f t="shared" si="131"/>
        <v>311.44</v>
      </c>
      <c r="T21" s="38">
        <f t="shared" ref="T21" si="275">S21+(O21*S45)/O45</f>
        <v>379.8094054286945</v>
      </c>
      <c r="U21" s="66">
        <v>162.63999999999999</v>
      </c>
      <c r="V21" s="66">
        <v>172.19</v>
      </c>
      <c r="W21" s="66">
        <v>143.96</v>
      </c>
      <c r="X21" s="66">
        <v>158.61000000000001</v>
      </c>
      <c r="Y21" s="13">
        <f t="shared" si="132"/>
        <v>159.59666666666666</v>
      </c>
      <c r="Z21" s="13">
        <f t="shared" si="133"/>
        <v>14.358956554476134</v>
      </c>
      <c r="AA21" s="13">
        <f t="shared" si="134"/>
        <v>8.9970278542635391</v>
      </c>
      <c r="AB21" s="13">
        <f t="shared" si="135"/>
        <v>172.19</v>
      </c>
      <c r="AC21" s="38">
        <f t="shared" ref="AC21" si="276">AB21+(X21*AB45)/X45</f>
        <v>231.61124556880438</v>
      </c>
      <c r="AD21" s="68">
        <v>203.84</v>
      </c>
      <c r="AE21" s="68">
        <v>107.03</v>
      </c>
      <c r="AF21" s="68">
        <v>111.84</v>
      </c>
      <c r="AG21" s="68"/>
      <c r="AH21" s="68">
        <v>86.51</v>
      </c>
      <c r="AI21" s="14">
        <f t="shared" si="136"/>
        <v>140.90333333333334</v>
      </c>
      <c r="AJ21" s="14">
        <f t="shared" si="137"/>
        <v>54.557786184314054</v>
      </c>
      <c r="AK21" s="14">
        <f t="shared" si="138"/>
        <v>38.720011012973941</v>
      </c>
      <c r="AL21" s="14">
        <f t="shared" si="139"/>
        <v>203.84</v>
      </c>
      <c r="AM21" s="38">
        <f t="shared" ref="AM21" si="277">AL21+(AH21*AL45)/AH45</f>
        <v>242.64423906346272</v>
      </c>
      <c r="AN21" s="14">
        <f t="shared" si="140"/>
        <v>-14.11706168782729</v>
      </c>
      <c r="AO21" s="68">
        <v>219.55</v>
      </c>
      <c r="AP21" s="68">
        <v>201.54</v>
      </c>
      <c r="AQ21" s="68">
        <v>205.97</v>
      </c>
      <c r="AR21" s="68">
        <v>128.21</v>
      </c>
      <c r="AS21" s="14">
        <f t="shared" ref="AS21" si="278">AVERAGE(AO21:AQ21)</f>
        <v>209.02</v>
      </c>
      <c r="AT21" s="14">
        <f t="shared" ref="AT21" si="279">STDEV(AO21:AQ21)</f>
        <v>9.3843966241842196</v>
      </c>
      <c r="AU21" s="14">
        <f t="shared" ref="AU21" si="280">(AT21/AS21)*100</f>
        <v>4.4897122879074827</v>
      </c>
      <c r="AV21" s="14">
        <f t="shared" ref="AV21" si="281">MAX(AO21:AQ21)</f>
        <v>219.55</v>
      </c>
      <c r="AW21" s="38">
        <f>AV21+(AR21*AV45)/AR45</f>
        <v>283.84283382168275</v>
      </c>
      <c r="AX21" s="14">
        <f t="shared" si="146"/>
        <v>-25.267034000564937</v>
      </c>
      <c r="AY21" s="68">
        <v>130.09</v>
      </c>
      <c r="AZ21" s="68">
        <v>143.66999999999999</v>
      </c>
      <c r="BA21" s="68">
        <v>132.97999999999999</v>
      </c>
      <c r="BB21" s="68">
        <v>156.97999999999999</v>
      </c>
      <c r="BC21" s="14">
        <f t="shared" ref="BC21" si="282">AVERAGE(AY21:BA21)</f>
        <v>135.58000000000001</v>
      </c>
      <c r="BD21" s="14">
        <f t="shared" ref="BD21" si="283">STDEV(AY21:BA21)</f>
        <v>7.1536074815438333</v>
      </c>
      <c r="BE21" s="14">
        <f t="shared" ref="BE21" si="284">(BD21/BC21)*100</f>
        <v>5.2762999568843725</v>
      </c>
      <c r="BF21" s="14">
        <f t="shared" ref="BF21" si="285">MAX(AY21:BA21)</f>
        <v>143.66999999999999</v>
      </c>
      <c r="BG21" s="38">
        <f>BF21+(BB21*BF45)/BB45</f>
        <v>227.53692564745197</v>
      </c>
      <c r="BH21" s="14">
        <f>(BG21-$AC21)/$AC21*100</f>
        <v>-1.7591200769835076</v>
      </c>
      <c r="BI21" s="69">
        <v>221.96</v>
      </c>
      <c r="BJ21" s="69">
        <v>210.44</v>
      </c>
      <c r="BK21" s="69">
        <v>219.23</v>
      </c>
      <c r="BL21" s="69"/>
      <c r="BM21" s="69">
        <v>120.09</v>
      </c>
      <c r="BN21" s="16">
        <f t="shared" ref="BN21" si="286">AVERAGE(BI21:BL21)</f>
        <v>217.21</v>
      </c>
      <c r="BO21" s="16">
        <f t="shared" ref="BO21" si="287">STDEV(BI21:BL21)</f>
        <v>6.0197923552228971</v>
      </c>
      <c r="BP21" s="16">
        <f t="shared" ref="BP21" si="288">(BO21/BN21)*100</f>
        <v>2.7714158442166092</v>
      </c>
      <c r="BQ21" s="16">
        <f t="shared" ref="BQ21" si="289">MAX(BI21:BL21)</f>
        <v>221.96</v>
      </c>
      <c r="BR21" s="38">
        <f t="shared" ref="BR21" si="290">BQ21+(BM21*BQ45)/BM45</f>
        <v>305.30807083647323</v>
      </c>
      <c r="BS21" s="16">
        <f t="shared" ref="BS21" si="291">(BR21-$K21)/$K21*100</f>
        <v>8.0625458698788393</v>
      </c>
      <c r="BT21" s="16">
        <f t="shared" ref="BT21" si="292">(BR21-$AM21)/$AM21*100</f>
        <v>25.825394418954662</v>
      </c>
      <c r="BU21" s="69">
        <v>283.5</v>
      </c>
      <c r="BV21" s="69">
        <v>255.05</v>
      </c>
      <c r="BW21" s="69">
        <v>228.27</v>
      </c>
      <c r="BX21" s="69">
        <v>155.05000000000001</v>
      </c>
      <c r="BY21" s="16">
        <f t="shared" ref="BY21" si="293">AVERAGE(BU21:BW21)</f>
        <v>255.60666666666665</v>
      </c>
      <c r="BZ21" s="16">
        <f t="shared" ref="BZ21" si="294">STDEV(BU21:BW21)</f>
        <v>27.619207688370299</v>
      </c>
      <c r="CA21" s="16">
        <f t="shared" ref="CA21" si="295">(BZ21/BY21)*100</f>
        <v>10.805354980974792</v>
      </c>
      <c r="CB21" s="16">
        <f t="shared" ref="CB21" si="296">MAX(BU21:BW21)</f>
        <v>283.5</v>
      </c>
      <c r="CC21" s="38">
        <f t="shared" ref="CC21" si="297">CB21+(BX21*CB45)/BX45</f>
        <v>369.40266766223186</v>
      </c>
      <c r="CD21" s="16">
        <f t="shared" ref="CD21" si="298">(CC21-$T21)/$T21*100</f>
        <v>-2.7399894835980843</v>
      </c>
      <c r="CE21" s="16">
        <f t="shared" ref="CE21" si="299">(CC21-$AW21)/$AW21*100</f>
        <v>30.143383466323471</v>
      </c>
      <c r="CF21" s="69">
        <v>130.78</v>
      </c>
      <c r="CG21" s="69">
        <v>129.04</v>
      </c>
      <c r="CH21" s="69">
        <v>132.75</v>
      </c>
      <c r="CI21" s="69">
        <v>166.73</v>
      </c>
      <c r="CJ21" s="4">
        <f t="shared" ref="CJ21" si="300">AVERAGE(CF21:CH21)</f>
        <v>130.85666666666665</v>
      </c>
      <c r="CK21" s="4">
        <f t="shared" ref="CK21" si="301">STDEV(CF21:CH21)</f>
        <v>1.8561878496890738</v>
      </c>
      <c r="CL21" s="4">
        <f t="shared" ref="CL21" si="302">(CK21/CJ21)*100</f>
        <v>1.4184893265066669</v>
      </c>
      <c r="CM21" s="4">
        <f t="shared" ref="CM21" si="303">MAX(CF21:CH21)</f>
        <v>132.75</v>
      </c>
      <c r="CN21" s="61">
        <f t="shared" ref="CN21" si="304">CM21+(CI21*CM45)/CI45</f>
        <v>244.75111299435028</v>
      </c>
      <c r="CO21" s="4">
        <f t="shared" ref="CO21" si="305">(CN21-$AC21)/$AC21*100</f>
        <v>5.6732424167385522</v>
      </c>
      <c r="CP21" s="4">
        <f t="shared" ref="CP21" si="306">(CN21-$BG21)/$BG21*100</f>
        <v>7.5654478049730498</v>
      </c>
      <c r="CQ21" s="67">
        <v>185</v>
      </c>
      <c r="CR21" s="67">
        <v>186</v>
      </c>
      <c r="CS21" s="67">
        <v>189</v>
      </c>
      <c r="CT21" s="40">
        <v>224.31</v>
      </c>
      <c r="CU21" s="40">
        <v>101.7</v>
      </c>
      <c r="CV21" s="17">
        <f t="shared" ref="CV21" si="307">AVERAGE(CQ21:CT21)</f>
        <v>196.07749999999999</v>
      </c>
      <c r="CW21" s="17">
        <f t="shared" ref="CW21" si="308">STDEV(CQ21:CT21)</f>
        <v>18.898254549031773</v>
      </c>
      <c r="CX21" s="17">
        <f t="shared" ref="CX21" si="309">(CW21/CV21)*100</f>
        <v>9.6381556012453107</v>
      </c>
      <c r="CY21" s="17">
        <f t="shared" ref="CY21" si="310">MAX(CQ21:CT21)</f>
        <v>224.31</v>
      </c>
      <c r="CZ21" s="38">
        <f t="shared" ref="CZ21" si="311">CY21+(CU21*CY45)/CU45</f>
        <v>284.6430198675497</v>
      </c>
      <c r="DA21" s="17">
        <f t="shared" ref="DA21" si="312">(CZ21-$K21)/$K21*100</f>
        <v>0.74823540270232836</v>
      </c>
      <c r="DB21" s="17">
        <f t="shared" ref="DB21" si="313">(CZ21-$AM21)/$AM21*100</f>
        <v>17.30878959508383</v>
      </c>
      <c r="DC21" s="17">
        <f t="shared" ref="DC21" si="314">(CZ21-$BR21)/$BR21*100</f>
        <v>-6.7685898090758281</v>
      </c>
      <c r="DD21" s="40">
        <v>195.81</v>
      </c>
      <c r="DE21" s="75"/>
      <c r="DF21" s="40">
        <v>213.37</v>
      </c>
      <c r="DG21" s="40">
        <v>229.08</v>
      </c>
      <c r="DH21" s="40">
        <v>141.47999999999999</v>
      </c>
      <c r="DI21" s="17">
        <f t="shared" ref="DI21" si="315">AVERAGE(DD21:DG21)</f>
        <v>212.75333333333333</v>
      </c>
      <c r="DJ21" s="17">
        <f t="shared" ref="DJ21" si="316">STDEV(DD21:DG21)</f>
        <v>16.643570330110471</v>
      </c>
      <c r="DK21" s="17">
        <f t="shared" ref="DK21" si="317">(DJ21/DI21)*100</f>
        <v>7.8229422163900946</v>
      </c>
      <c r="DL21" s="17">
        <f t="shared" ref="DL21" si="318">MAX(DD21:DG21)</f>
        <v>229.08</v>
      </c>
      <c r="DM21" s="38">
        <f t="shared" ref="DM21" si="319">DL21+(DH21*DL45)/DH45</f>
        <v>301.53834170172343</v>
      </c>
      <c r="DN21" s="17">
        <f t="shared" ref="DN21" si="320">(DM21-$T21)/$T21*100</f>
        <v>-20.607984586012499</v>
      </c>
      <c r="DO21" s="17">
        <f t="shared" ref="DO21" si="321">(DM21-$AW21)/$AW21*100</f>
        <v>6.2342626874834002</v>
      </c>
      <c r="DP21" s="17">
        <f t="shared" ref="DP21" si="322">(DM21-$CC21)/$CC21*100</f>
        <v>-18.371368672020814</v>
      </c>
      <c r="DQ21" s="40">
        <v>122.08</v>
      </c>
      <c r="DR21" s="40">
        <v>118.19</v>
      </c>
      <c r="DS21" s="40">
        <v>127.88</v>
      </c>
      <c r="DT21" s="40">
        <v>151.32</v>
      </c>
      <c r="DU21" s="17">
        <f>AVERAGE(DQ21:DS21)</f>
        <v>122.71666666666665</v>
      </c>
      <c r="DV21" s="17">
        <f>STDEV(DQ21:DS21)</f>
        <v>4.8762724834993918</v>
      </c>
      <c r="DW21" s="17">
        <f>(DV21/DU21)*100</f>
        <v>3.9736024583724507</v>
      </c>
      <c r="DX21" s="17">
        <f>MAX(DQ21:DS21)</f>
        <v>127.88</v>
      </c>
      <c r="DY21" s="38">
        <f>DX21+(DT21*DX45)/DT45</f>
        <v>214.16542791499137</v>
      </c>
      <c r="DZ21" s="17">
        <f>(DY21-$AC21)/$AC21*100</f>
        <v>-7.5323707236099668</v>
      </c>
      <c r="EA21" s="17">
        <f>(DY21-$BG21)/$BG21*100</f>
        <v>-5.876627582275824</v>
      </c>
      <c r="EB21" s="17">
        <f>(DY21-$CN21)/$CN21*100</f>
        <v>-12.496648005055215</v>
      </c>
    </row>
    <row r="22" spans="1:132" s="22" customFormat="1" x14ac:dyDescent="0.2">
      <c r="A22" s="59" t="s">
        <v>37</v>
      </c>
      <c r="E22" s="35"/>
      <c r="F22" s="44"/>
      <c r="G22" s="48">
        <f>AVERAGE(G8:G21)</f>
        <v>223.34294916666667</v>
      </c>
      <c r="J22" s="34">
        <f>AVERAGE(J8:J21)</f>
        <v>230.13916666666668</v>
      </c>
      <c r="K22" s="48">
        <f>AVERAGE(K8:K21)</f>
        <v>254.19104951301031</v>
      </c>
      <c r="N22" s="35"/>
      <c r="P22" s="34">
        <f>AVERAGE(P8:P21)</f>
        <v>235.59873638888891</v>
      </c>
      <c r="S22" s="34">
        <f>AVERAGE(S8:S21)</f>
        <v>251.02937166666666</v>
      </c>
      <c r="T22" s="34">
        <f>AVERAGE(T8:T21)</f>
        <v>287.69162072823667</v>
      </c>
      <c r="W22" s="35"/>
      <c r="Y22" s="34">
        <f>AVERAGE(Y8:Y21)</f>
        <v>140.4730911111111</v>
      </c>
      <c r="AB22" s="34">
        <f>AVERAGE(AB8:AB21)</f>
        <v>148.83532749999998</v>
      </c>
      <c r="AC22" s="34">
        <f>AVERAGE(AC8:AC21)</f>
        <v>184.8994262632682</v>
      </c>
      <c r="AI22" s="34">
        <f>AVERAGE(AI8:AI21)</f>
        <v>184.98172833333334</v>
      </c>
      <c r="AL22" s="34">
        <f>AVERAGE(AL8:AL21)</f>
        <v>198.39191583333334</v>
      </c>
      <c r="AM22" s="34">
        <f>AVERAGE(AM8:AM21)</f>
        <v>222.42645723187982</v>
      </c>
      <c r="AN22" s="34">
        <f>AVERAGE(AN8:AN21)</f>
        <v>-12.92532822878529</v>
      </c>
      <c r="AV22" s="34">
        <f>AVERAGE(AV8:AV21)</f>
        <v>217.07578833333335</v>
      </c>
      <c r="AW22" s="34">
        <f>AVERAGE(AW8:AW21)</f>
        <v>246.63048984718446</v>
      </c>
      <c r="AX22" s="34">
        <f>AVERAGE(AX8:AX21)</f>
        <v>-12.468456910079725</v>
      </c>
      <c r="BF22" s="34">
        <f>AVERAGE(BF8:BF21)</f>
        <v>133.30362916666667</v>
      </c>
      <c r="BG22" s="34">
        <f>AVERAGE(BG8:BG21)</f>
        <v>166.45580981434296</v>
      </c>
      <c r="BH22" s="34">
        <f>AVERAGE(BH8:BH21)</f>
        <v>-7.59657698426411</v>
      </c>
      <c r="BQ22" s="34">
        <f>AVERAGE(BQ8:BQ21)</f>
        <v>250.51300000000001</v>
      </c>
      <c r="BR22" s="34">
        <f>AVERAGE(BR8:BR21)</f>
        <v>299.94385344119365</v>
      </c>
      <c r="BS22" s="34">
        <f>AVERAGE(BS8:BS21)</f>
        <v>12.193126934901169</v>
      </c>
      <c r="BT22" s="34">
        <f>AVERAGE(BT8:BT21)</f>
        <v>30.920842665368173</v>
      </c>
      <c r="CB22" s="34">
        <f>AVERAGE(CB8:CB21)</f>
        <v>251.21100000000001</v>
      </c>
      <c r="CC22" s="34">
        <f>AVERAGE(CC8:CC21)</f>
        <v>322.52867379905086</v>
      </c>
      <c r="CD22" s="34">
        <f>AVERAGE(CD8:CD21)</f>
        <v>11.133057940542649</v>
      </c>
      <c r="CE22" s="34">
        <f>AVERAGE(CE8:CE21)</f>
        <v>29.029267458500264</v>
      </c>
      <c r="CM22" s="47">
        <f>AVERAGE(CM8:CM21)</f>
        <v>146.46200000000002</v>
      </c>
      <c r="CN22" s="47">
        <f>AVERAGE(CN8:CN21)</f>
        <v>209.60008224262396</v>
      </c>
      <c r="CO22" s="47">
        <f>AVERAGE(CO8:CO21)</f>
        <v>15.525768488387319</v>
      </c>
      <c r="CP22" s="47">
        <f>AVERAGE(CP8:CP21)</f>
        <v>22.034424101351618</v>
      </c>
      <c r="CY22" s="34">
        <f>AVERAGE(CY8:CY21)</f>
        <v>197.26000000000002</v>
      </c>
      <c r="CZ22" s="34" t="e">
        <f>AVERAGE(CZ8:CZ21)</f>
        <v>#DIV/0!</v>
      </c>
      <c r="DA22" s="34" t="e">
        <f>AVERAGE(DA8:DA21)</f>
        <v>#DIV/0!</v>
      </c>
      <c r="DB22" s="34" t="e">
        <f>AVERAGE(DB8:DB21)</f>
        <v>#DIV/0!</v>
      </c>
      <c r="DC22" s="34" t="e">
        <f>AVERAGE(DC8:DC21)</f>
        <v>#DIV/0!</v>
      </c>
      <c r="DL22" s="34">
        <f>AVERAGE(DL8:DL21)</f>
        <v>219.79000000000002</v>
      </c>
      <c r="DM22" s="34">
        <f>AVERAGE(DM8:DM21)</f>
        <v>282.40806411814322</v>
      </c>
      <c r="DN22" s="34">
        <f>AVERAGE(DN8:DN21)</f>
        <v>-5.3973018085542233</v>
      </c>
      <c r="DO22" s="34">
        <f>AVERAGE(DO8:DO21)</f>
        <v>8.8823172265664478</v>
      </c>
      <c r="DP22" s="34">
        <f>AVERAGE(DP8:DP21)</f>
        <v>-14.452531292551441</v>
      </c>
      <c r="DX22" s="34">
        <f>AVERAGE(DX8:DX21)</f>
        <v>130.60100000000003</v>
      </c>
      <c r="DY22" s="34">
        <f>AVERAGE(DY8:DY21)</f>
        <v>188.01524254165523</v>
      </c>
      <c r="DZ22" s="34">
        <f>AVERAGE(DZ8:DZ21)</f>
        <v>3.6959539731281161</v>
      </c>
      <c r="EA22" s="34">
        <f>AVERAGE(EA8:EA21)</f>
        <v>10.434047257261188</v>
      </c>
      <c r="EB22" s="34">
        <f>AVERAGE(EB8:EB21)</f>
        <v>-9.0483387116312279</v>
      </c>
    </row>
    <row r="23" spans="1:132" s="22" customFormat="1" x14ac:dyDescent="0.2">
      <c r="A23" s="36" t="s">
        <v>0</v>
      </c>
      <c r="E23" s="35"/>
      <c r="F23" s="44"/>
      <c r="G23" s="43">
        <f>STDEV(G8:G21)</f>
        <v>67.403929103301735</v>
      </c>
      <c r="J23" s="34">
        <f>STDEV(J8:J21)</f>
        <v>66.173453405471136</v>
      </c>
      <c r="K23" s="43">
        <f>STDEV(K8:K21)</f>
        <v>78.80987465727884</v>
      </c>
      <c r="N23" s="35"/>
      <c r="P23" s="34">
        <f>STDEV(P8:P21)</f>
        <v>73.581754293834493</v>
      </c>
      <c r="S23" s="34">
        <f>STDEV(S8:S21)</f>
        <v>76.342580373730044</v>
      </c>
      <c r="T23" s="34">
        <f>STDEV(T8:T21)</f>
        <v>104.17328278745549</v>
      </c>
      <c r="W23" s="35"/>
      <c r="Y23" s="34">
        <f>STDEV(Y8:Y21)</f>
        <v>49.607979872377413</v>
      </c>
      <c r="AB23" s="34">
        <f>STDEV(AB8:AB21)</f>
        <v>52.685486422092865</v>
      </c>
      <c r="AC23" s="34">
        <f>STDEV(AC8:AC21)</f>
        <v>76.791287407001619</v>
      </c>
      <c r="AI23" s="34">
        <f>STDEV(AI8:AI21)</f>
        <v>63.655660771987577</v>
      </c>
      <c r="AL23" s="34">
        <f>STDEV(AL8:AL21)</f>
        <v>63.50391638996124</v>
      </c>
      <c r="AM23" s="34">
        <f>STDEV(AM8:AM21)</f>
        <v>75.630309693380283</v>
      </c>
      <c r="AN23" s="34">
        <f>STDEV(AN8:AN21)</f>
        <v>11.361195486690139</v>
      </c>
      <c r="AV23" s="34">
        <f>STDEV(AV8:AV21)</f>
        <v>62.715721131753021</v>
      </c>
      <c r="AW23" s="34">
        <f>STDEV(AW8:AW21)</f>
        <v>79.168484852660711</v>
      </c>
      <c r="AX23" s="34">
        <f>STDEV(AX8:AX21)</f>
        <v>11.624335111127275</v>
      </c>
      <c r="BF23" s="34">
        <f>STDEV(BF8:BF21)</f>
        <v>48.425280848251397</v>
      </c>
      <c r="BG23" s="34">
        <f>STDEV(BG8:BG21)</f>
        <v>60.602307927882855</v>
      </c>
      <c r="BH23" s="34">
        <f>STDEV(BH8:BH21)</f>
        <v>19.475156642578494</v>
      </c>
      <c r="BQ23" s="34">
        <f>STDEV(BQ8:BQ21)</f>
        <v>69.636160154844006</v>
      </c>
      <c r="BR23" s="34">
        <f>STDEV(BR8:BR21)</f>
        <v>83.196800127741724</v>
      </c>
      <c r="BS23" s="34">
        <f>STDEV(BS8:BS21)</f>
        <v>13.95656117012145</v>
      </c>
      <c r="BT23" s="34">
        <f>STDEV(BT8:BT21)</f>
        <v>21.565181965286268</v>
      </c>
      <c r="CB23" s="34">
        <f>STDEV(CB8:CB21)</f>
        <v>65.426815849636284</v>
      </c>
      <c r="CC23" s="34">
        <f>STDEV(CC8:CC21)</f>
        <v>85.997408049057327</v>
      </c>
      <c r="CD23" s="34">
        <f>STDEV(CD8:CD21)</f>
        <v>22.071995944445973</v>
      </c>
      <c r="CE23" s="34">
        <f>STDEV(CE8:CE21)</f>
        <v>19.516623144038924</v>
      </c>
      <c r="CM23" s="34">
        <f>STDEV(CM8:CM21)</f>
        <v>51.381193879127046</v>
      </c>
      <c r="CN23" s="34">
        <f>STDEV(CN8:CN21)</f>
        <v>81.637123426178192</v>
      </c>
      <c r="CO23" s="34">
        <f>STDEV(CO8:CO21)</f>
        <v>40.646176810597794</v>
      </c>
      <c r="CP23" s="34">
        <f>STDEV(CP8:CP21)</f>
        <v>27.166426962859859</v>
      </c>
      <c r="CY23" s="34">
        <f>STDEV(CY8:CY21)</f>
        <v>91.678392656066961</v>
      </c>
      <c r="CZ23" s="34" t="e">
        <f>STDEV(CZ8:CZ21)</f>
        <v>#DIV/0!</v>
      </c>
      <c r="DA23" s="34" t="e">
        <f>STDEV(DA8:DA21)</f>
        <v>#DIV/0!</v>
      </c>
      <c r="DB23" s="34" t="e">
        <f>STDEV(DB8:DB21)</f>
        <v>#DIV/0!</v>
      </c>
      <c r="DC23" s="34" t="e">
        <f>STDEV(DC8:DC21)</f>
        <v>#DIV/0!</v>
      </c>
      <c r="DL23" s="34">
        <f>STDEV(DL8:DL21)</f>
        <v>65.901157130289562</v>
      </c>
      <c r="DM23" s="34">
        <f>STDEV(DM8:DM21)</f>
        <v>101.3812860337399</v>
      </c>
      <c r="DN23" s="34">
        <f>STDEV(DN8:DN21)</f>
        <v>25.365837321504745</v>
      </c>
      <c r="DO23" s="34">
        <f>STDEV(DO8:DO21)</f>
        <v>18.813346819266059</v>
      </c>
      <c r="DP23" s="34">
        <f>STDEV(DP8:DP21)</f>
        <v>15.771962716396557</v>
      </c>
      <c r="DX23" s="34">
        <f>STDEV(DX8:DX21)</f>
        <v>51.059161426286067</v>
      </c>
      <c r="DY23" s="34">
        <f>STDEV(DY8:DY21)</f>
        <v>84.161254460891513</v>
      </c>
      <c r="DZ23" s="34">
        <f>STDEV(DZ8:DZ21)</f>
        <v>45.331902439307207</v>
      </c>
      <c r="EA23" s="34">
        <f>STDEV(EA8:EA21)</f>
        <v>35.141964069089141</v>
      </c>
      <c r="EB23" s="34">
        <f>STDEV(EB8:EB21)</f>
        <v>21.283922118008729</v>
      </c>
    </row>
    <row r="24" spans="1:132" s="22" customFormat="1" x14ac:dyDescent="0.2">
      <c r="A24" s="36" t="s">
        <v>38</v>
      </c>
      <c r="E24" s="35"/>
      <c r="F24" s="44"/>
      <c r="G24" s="43">
        <f>STDEV(G8:G21)/SQRT(COUNT(G8:G21))</f>
        <v>19.457838306114855</v>
      </c>
      <c r="J24" s="34">
        <f>STDEV(J8:J21)/SQRT(COUNT(J8:J21))</f>
        <v>19.102630568427958</v>
      </c>
      <c r="K24" s="43">
        <f>STDEV(K8:K21)/SQRT(COUNT(K8:K21))</f>
        <v>22.750451174090305</v>
      </c>
      <c r="N24" s="35"/>
      <c r="P24" s="34">
        <f>STDEV(P8:P21)/SQRT(COUNT(P8:P21))</f>
        <v>21.241222824495125</v>
      </c>
      <c r="S24" s="34">
        <f>STDEV(S8:S21)/SQRT(COUNT(S8:S21))</f>
        <v>22.038204664701841</v>
      </c>
      <c r="T24" s="34">
        <f>STDEV(T8:T21)/SQRT(COUNT(T8:T21))</f>
        <v>30.072236429852222</v>
      </c>
      <c r="W24" s="35"/>
      <c r="Y24" s="34">
        <f>STDEV(Y8:Y21)/SQRT(COUNT(Y8:Y21))</f>
        <v>14.320590266635319</v>
      </c>
      <c r="AB24" s="34">
        <f>STDEV(AB8:AB21)/SQRT(COUNT(AB8:AB21))</f>
        <v>15.208989884090846</v>
      </c>
      <c r="AC24" s="34">
        <f>STDEV(AC8:AC21)/SQRT(COUNT(AC8:AC21))</f>
        <v>22.167735227925153</v>
      </c>
      <c r="AI24" s="34">
        <f>STDEV(AI8:AI21)/SQRT(COUNT(AI8:AI21))</f>
        <v>18.375806441075266</v>
      </c>
      <c r="AL24" s="34">
        <f>STDEV(AL8:AL21)/SQRT(COUNT(AL8:AL21))</f>
        <v>18.332001611169805</v>
      </c>
      <c r="AM24" s="34">
        <f>STDEV(AM8:AM21)/SQRT(COUNT(AM8:AM21))</f>
        <v>21.832589830183935</v>
      </c>
      <c r="AN24" s="34">
        <f>STDEV(AN8:AN21)/SQRT(COUNT(AN8:AN21))</f>
        <v>3.2796946362782569</v>
      </c>
      <c r="AV24" s="34">
        <f>STDEV(AV8:AV21)/SQRT(COUNT(AV8:AV21))</f>
        <v>18.104469238919556</v>
      </c>
      <c r="AW24" s="34">
        <f>STDEV(AW8:AW21)/SQRT(COUNT(AW8:AW21))</f>
        <v>22.853973020509237</v>
      </c>
      <c r="AX24" s="34">
        <f>STDEV(AX8:AX21)/SQRT(COUNT(AX8:AX21))</f>
        <v>3.3556565027798753</v>
      </c>
      <c r="BF24" s="34">
        <f>STDEV(BF8:BF21)/SQRT(COUNT(BF8:BF21))</f>
        <v>13.979174466660588</v>
      </c>
      <c r="BG24" s="34">
        <f>STDEV(BG8:BG21)/SQRT(COUNT(BG8:BG21))</f>
        <v>17.494379397837879</v>
      </c>
      <c r="BH24" s="34">
        <f>STDEV(BH8:BH21)/SQRT(COUNT(BH8:BH21))</f>
        <v>5.6219934650514114</v>
      </c>
      <c r="BQ24" s="34">
        <f>STDEV(BQ8:BQ21)/SQRT(COUNT(BQ8:BQ21))</f>
        <v>22.020887359757062</v>
      </c>
      <c r="BR24" s="34">
        <f>STDEV(BR8:BR21)/SQRT(COUNT(BR8:BR21))</f>
        <v>26.309138244145142</v>
      </c>
      <c r="BS24" s="34">
        <f>STDEV(BS8:BS21)/SQRT(COUNT(BS8:BS21))</f>
        <v>4.4134521601048515</v>
      </c>
      <c r="BT24" s="34">
        <f>STDEV(BT8:BT21)/SQRT(COUNT(BT8:BT21))</f>
        <v>6.8195093166290786</v>
      </c>
      <c r="CB24" s="34">
        <f>STDEV(CB8:CB21)/SQRT(COUNT(CB8:CB21))</f>
        <v>20.689775813725525</v>
      </c>
      <c r="CC24" s="34">
        <f>STDEV(CC8:CC21)/SQRT(COUNT(CC8:CC21))</f>
        <v>27.194768230591833</v>
      </c>
      <c r="CD24" s="34">
        <f>STDEV(CD8:CD21)/SQRT(COUNT(CD8:CD21))</f>
        <v>6.9797779690448563</v>
      </c>
      <c r="CE24" s="34">
        <f>STDEV(CE8:CE21)/SQRT(COUNT(CE8:CE21))</f>
        <v>6.1716981370319441</v>
      </c>
      <c r="CM24" s="34">
        <f>STDEV(CM8:CM21)/SQRT(COUNT(CM8:CM21))</f>
        <v>16.248160155674373</v>
      </c>
      <c r="CN24" s="34">
        <f>STDEV(CN8:CN21)/SQRT(COUNT(CN8:CN21))</f>
        <v>25.815925165101195</v>
      </c>
      <c r="CO24" s="34">
        <f>STDEV(CO8:CO21)/SQRT(COUNT(CO8:CO21))</f>
        <v>12.853449689940742</v>
      </c>
      <c r="CP24" s="34">
        <f>STDEV(CP8:CP21)/SQRT(COUNT(CP8:CP21))</f>
        <v>8.5907785091247639</v>
      </c>
      <c r="CY24" s="34">
        <f>STDEV(CY8:CY21)/SQRT(COUNT(CY8:CY21))</f>
        <v>27.642075438458921</v>
      </c>
      <c r="CZ24" s="34" t="e">
        <f>STDEV(CZ8:CZ21)/SQRT(COUNT(CZ8:CZ21))</f>
        <v>#DIV/0!</v>
      </c>
      <c r="DA24" s="34" t="e">
        <f>STDEV(DA8:DA21)/SQRT(COUNT(DA8:DA21))</f>
        <v>#DIV/0!</v>
      </c>
      <c r="DB24" s="34" t="e">
        <f>STDEV(DB8:DB21)/SQRT(COUNT(DB8:DB21))</f>
        <v>#DIV/0!</v>
      </c>
      <c r="DC24" s="34" t="e">
        <f>STDEV(DC8:DC21)/SQRT(COUNT(DC8:DC21))</f>
        <v>#DIV/0!</v>
      </c>
      <c r="DL24" s="34">
        <f>STDEV(DL8:DL21)/SQRT(COUNT(DL8:DL21))</f>
        <v>20.839775697236078</v>
      </c>
      <c r="DM24" s="34">
        <f>STDEV(DM8:DM21)/SQRT(COUNT(DM8:DM21))</f>
        <v>32.059577598363617</v>
      </c>
      <c r="DN24" s="34">
        <f>STDEV(DN8:DN21)/SQRT(COUNT(DN8:DN21))</f>
        <v>8.021382069325977</v>
      </c>
      <c r="DO24" s="34">
        <f>STDEV(DO8:DO21)/SQRT(COUNT(DO8:DO21))</f>
        <v>5.9493026359564887</v>
      </c>
      <c r="DP24" s="34">
        <f>STDEV(DP8:DP21)/SQRT(COUNT(DP8:DP21))</f>
        <v>4.9875325355069418</v>
      </c>
      <c r="DX24" s="34">
        <f>STDEV(DX8:DX21)/SQRT(COUNT(DX8:DX21))</f>
        <v>16.146324552527545</v>
      </c>
      <c r="DY24" s="34">
        <f>STDEV(DY8:DY21)/SQRT(COUNT(DY8:DY21))</f>
        <v>26.614125483342356</v>
      </c>
      <c r="DZ24" s="34">
        <f>STDEV(DZ8:DZ21)/SQRT(COUNT(DZ8:DZ21))</f>
        <v>14.335206237675363</v>
      </c>
      <c r="EA24" s="34">
        <f>STDEV(EA8:EA21)/SQRT(COUNT(EA8:EA21))</f>
        <v>11.112864791012047</v>
      </c>
      <c r="EB24" s="34">
        <f>STDEV(EB8:EB21)/SQRT(COUNT(EB8:EB21))</f>
        <v>6.7305671434542651</v>
      </c>
    </row>
    <row r="25" spans="1:132" s="22" customFormat="1" x14ac:dyDescent="0.2"/>
    <row r="26" spans="1:132" s="22" customFormat="1" x14ac:dyDescent="0.2">
      <c r="A26" s="26" t="s">
        <v>24</v>
      </c>
    </row>
    <row r="27" spans="1:132" s="25" customFormat="1" x14ac:dyDescent="0.2">
      <c r="A27" s="19"/>
      <c r="B27" s="126" t="s">
        <v>25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8"/>
      <c r="AD27" s="129" t="s">
        <v>27</v>
      </c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30" t="s">
        <v>32</v>
      </c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1" t="s">
        <v>47</v>
      </c>
      <c r="CR27" s="131"/>
      <c r="CS27" s="131"/>
      <c r="CT27" s="131"/>
      <c r="CU27" s="131"/>
      <c r="CV27" s="131"/>
      <c r="CW27" s="131"/>
      <c r="CX27" s="131"/>
      <c r="CY27" s="131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131"/>
      <c r="DN27" s="131"/>
      <c r="DO27" s="131"/>
      <c r="DP27" s="131"/>
      <c r="DQ27" s="131"/>
      <c r="DR27" s="131"/>
      <c r="DS27" s="131"/>
      <c r="DT27" s="131"/>
      <c r="DU27" s="131"/>
      <c r="DV27" s="131"/>
      <c r="DW27" s="131"/>
      <c r="DX27" s="131"/>
      <c r="DY27" s="131"/>
      <c r="DZ27" s="131"/>
      <c r="EA27" s="131"/>
      <c r="EB27" s="131"/>
    </row>
    <row r="28" spans="1:132" s="25" customFormat="1" ht="14" x14ac:dyDescent="0.15">
      <c r="A28" s="24"/>
      <c r="B28" s="132" t="s">
        <v>17</v>
      </c>
      <c r="C28" s="133"/>
      <c r="D28" s="133"/>
      <c r="E28" s="133"/>
      <c r="F28" s="133"/>
      <c r="G28" s="133"/>
      <c r="H28" s="133"/>
      <c r="I28" s="133"/>
      <c r="J28" s="133"/>
      <c r="K28" s="134"/>
      <c r="L28" s="132" t="s">
        <v>16</v>
      </c>
      <c r="M28" s="133"/>
      <c r="N28" s="133"/>
      <c r="O28" s="133"/>
      <c r="P28" s="133"/>
      <c r="Q28" s="133"/>
      <c r="R28" s="133"/>
      <c r="S28" s="133"/>
      <c r="T28" s="134"/>
      <c r="U28" s="132" t="s">
        <v>15</v>
      </c>
      <c r="V28" s="133"/>
      <c r="W28" s="133"/>
      <c r="X28" s="133"/>
      <c r="Y28" s="133"/>
      <c r="Z28" s="133"/>
      <c r="AA28" s="133"/>
      <c r="AB28" s="133"/>
      <c r="AC28" s="134"/>
      <c r="AD28" s="135" t="s">
        <v>17</v>
      </c>
      <c r="AE28" s="136"/>
      <c r="AF28" s="136"/>
      <c r="AG28" s="136"/>
      <c r="AH28" s="136"/>
      <c r="AI28" s="136"/>
      <c r="AJ28" s="136"/>
      <c r="AK28" s="136"/>
      <c r="AL28" s="136"/>
      <c r="AM28" s="136"/>
      <c r="AN28" s="137"/>
      <c r="AO28" s="135" t="s">
        <v>16</v>
      </c>
      <c r="AP28" s="136"/>
      <c r="AQ28" s="136"/>
      <c r="AR28" s="136"/>
      <c r="AS28" s="136"/>
      <c r="AT28" s="136"/>
      <c r="AU28" s="136"/>
      <c r="AV28" s="136"/>
      <c r="AW28" s="136"/>
      <c r="AX28" s="137"/>
      <c r="AY28" s="135" t="s">
        <v>15</v>
      </c>
      <c r="AZ28" s="136"/>
      <c r="BA28" s="136"/>
      <c r="BB28" s="136"/>
      <c r="BC28" s="136"/>
      <c r="BD28" s="136"/>
      <c r="BE28" s="136"/>
      <c r="BF28" s="136"/>
      <c r="BG28" s="136"/>
      <c r="BH28" s="137"/>
      <c r="BI28" s="138" t="s">
        <v>17</v>
      </c>
      <c r="BJ28" s="139"/>
      <c r="BK28" s="139"/>
      <c r="BL28" s="139"/>
      <c r="BM28" s="139"/>
      <c r="BN28" s="139"/>
      <c r="BO28" s="139"/>
      <c r="BP28" s="139"/>
      <c r="BQ28" s="139"/>
      <c r="BR28" s="139"/>
      <c r="BS28" s="139"/>
      <c r="BT28" s="140"/>
      <c r="BU28" s="138" t="s">
        <v>16</v>
      </c>
      <c r="BV28" s="139"/>
      <c r="BW28" s="139"/>
      <c r="BX28" s="139"/>
      <c r="BY28" s="139"/>
      <c r="BZ28" s="139"/>
      <c r="CA28" s="139"/>
      <c r="CB28" s="139"/>
      <c r="CC28" s="139"/>
      <c r="CD28" s="139"/>
      <c r="CE28" s="140"/>
      <c r="CF28" s="141" t="s">
        <v>15</v>
      </c>
      <c r="CG28" s="141"/>
      <c r="CH28" s="141"/>
      <c r="CI28" s="141"/>
      <c r="CJ28" s="141"/>
      <c r="CK28" s="141"/>
      <c r="CL28" s="141"/>
      <c r="CM28" s="141"/>
      <c r="CN28" s="141"/>
      <c r="CO28" s="141"/>
      <c r="CP28" s="141"/>
      <c r="CQ28" s="142" t="s">
        <v>17</v>
      </c>
      <c r="CR28" s="143"/>
      <c r="CS28" s="143"/>
      <c r="CT28" s="143"/>
      <c r="CU28" s="143"/>
      <c r="CV28" s="143"/>
      <c r="CW28" s="143"/>
      <c r="CX28" s="143"/>
      <c r="CY28" s="143"/>
      <c r="CZ28" s="143"/>
      <c r="DA28" s="143"/>
      <c r="DB28" s="143"/>
      <c r="DC28" s="144"/>
      <c r="DD28" s="142" t="s">
        <v>16</v>
      </c>
      <c r="DE28" s="143"/>
      <c r="DF28" s="143"/>
      <c r="DG28" s="143"/>
      <c r="DH28" s="143"/>
      <c r="DI28" s="143"/>
      <c r="DJ28" s="143"/>
      <c r="DK28" s="143"/>
      <c r="DL28" s="143"/>
      <c r="DM28" s="143"/>
      <c r="DN28" s="143"/>
      <c r="DO28" s="143"/>
      <c r="DP28" s="144"/>
      <c r="DQ28" s="125" t="s">
        <v>15</v>
      </c>
      <c r="DR28" s="125"/>
      <c r="DS28" s="125"/>
      <c r="DT28" s="125"/>
      <c r="DU28" s="125"/>
      <c r="DV28" s="125"/>
      <c r="DW28" s="125"/>
      <c r="DX28" s="125"/>
      <c r="DY28" s="125"/>
      <c r="DZ28" s="125"/>
      <c r="EA28" s="125"/>
      <c r="EB28" s="125"/>
    </row>
    <row r="29" spans="1:132" s="25" customFormat="1" ht="14" x14ac:dyDescent="0.15">
      <c r="A29" s="28" t="s">
        <v>3</v>
      </c>
      <c r="B29" s="23" t="s">
        <v>18</v>
      </c>
      <c r="C29" s="23" t="s">
        <v>19</v>
      </c>
      <c r="D29" s="23" t="s">
        <v>20</v>
      </c>
      <c r="E29" s="23" t="s">
        <v>33</v>
      </c>
      <c r="F29" s="23" t="s">
        <v>21</v>
      </c>
      <c r="G29" s="23" t="s">
        <v>1</v>
      </c>
      <c r="H29" s="23" t="s">
        <v>0</v>
      </c>
      <c r="I29" s="23" t="s">
        <v>2</v>
      </c>
      <c r="J29" s="23" t="s">
        <v>28</v>
      </c>
      <c r="K29" s="23"/>
      <c r="L29" s="23" t="s">
        <v>18</v>
      </c>
      <c r="M29" s="23" t="s">
        <v>19</v>
      </c>
      <c r="N29" s="23" t="s">
        <v>20</v>
      </c>
      <c r="O29" s="23" t="s">
        <v>21</v>
      </c>
      <c r="P29" s="23" t="s">
        <v>1</v>
      </c>
      <c r="Q29" s="23" t="s">
        <v>0</v>
      </c>
      <c r="R29" s="23" t="s">
        <v>2</v>
      </c>
      <c r="S29" s="23" t="s">
        <v>28</v>
      </c>
      <c r="T29" s="23"/>
      <c r="U29" s="23" t="s">
        <v>18</v>
      </c>
      <c r="V29" s="23" t="s">
        <v>19</v>
      </c>
      <c r="W29" s="23" t="s">
        <v>20</v>
      </c>
      <c r="X29" s="23" t="s">
        <v>21</v>
      </c>
      <c r="Y29" s="23" t="s">
        <v>1</v>
      </c>
      <c r="Z29" s="23" t="s">
        <v>0</v>
      </c>
      <c r="AA29" s="23" t="s">
        <v>2</v>
      </c>
      <c r="AB29" s="23" t="s">
        <v>28</v>
      </c>
      <c r="AC29" s="23"/>
      <c r="AD29" s="27" t="s">
        <v>18</v>
      </c>
      <c r="AE29" s="27" t="s">
        <v>19</v>
      </c>
      <c r="AF29" s="27" t="s">
        <v>20</v>
      </c>
      <c r="AG29" s="27" t="s">
        <v>33</v>
      </c>
      <c r="AH29" s="27" t="s">
        <v>21</v>
      </c>
      <c r="AI29" s="27" t="s">
        <v>1</v>
      </c>
      <c r="AJ29" s="27" t="s">
        <v>0</v>
      </c>
      <c r="AK29" s="27" t="s">
        <v>2</v>
      </c>
      <c r="AL29" s="27" t="s">
        <v>28</v>
      </c>
      <c r="AM29" s="27"/>
      <c r="AN29" s="27" t="s">
        <v>14</v>
      </c>
      <c r="AO29" s="27" t="s">
        <v>18</v>
      </c>
      <c r="AP29" s="27" t="s">
        <v>19</v>
      </c>
      <c r="AQ29" s="27" t="s">
        <v>20</v>
      </c>
      <c r="AR29" s="27" t="s">
        <v>21</v>
      </c>
      <c r="AS29" s="27" t="s">
        <v>1</v>
      </c>
      <c r="AT29" s="27" t="s">
        <v>0</v>
      </c>
      <c r="AU29" s="27" t="s">
        <v>2</v>
      </c>
      <c r="AV29" s="27" t="s">
        <v>28</v>
      </c>
      <c r="AW29" s="27"/>
      <c r="AX29" s="27" t="s">
        <v>14</v>
      </c>
      <c r="AY29" s="27" t="s">
        <v>18</v>
      </c>
      <c r="AZ29" s="27" t="s">
        <v>19</v>
      </c>
      <c r="BA29" s="27" t="s">
        <v>20</v>
      </c>
      <c r="BB29" s="27" t="s">
        <v>21</v>
      </c>
      <c r="BC29" s="27" t="s">
        <v>1</v>
      </c>
      <c r="BD29" s="27" t="s">
        <v>0</v>
      </c>
      <c r="BE29" s="27" t="s">
        <v>2</v>
      </c>
      <c r="BF29" s="27" t="s">
        <v>28</v>
      </c>
      <c r="BG29" s="27"/>
      <c r="BH29" s="27" t="s">
        <v>14</v>
      </c>
      <c r="BI29" s="55" t="s">
        <v>18</v>
      </c>
      <c r="BJ29" s="55" t="s">
        <v>19</v>
      </c>
      <c r="BK29" s="55" t="s">
        <v>20</v>
      </c>
      <c r="BL29" s="55" t="s">
        <v>33</v>
      </c>
      <c r="BM29" s="55" t="s">
        <v>21</v>
      </c>
      <c r="BN29" s="55" t="s">
        <v>1</v>
      </c>
      <c r="BO29" s="55" t="s">
        <v>0</v>
      </c>
      <c r="BP29" s="55" t="s">
        <v>2</v>
      </c>
      <c r="BQ29" s="55" t="s">
        <v>28</v>
      </c>
      <c r="BR29" s="55"/>
      <c r="BS29" s="55" t="s">
        <v>14</v>
      </c>
      <c r="BT29" s="55" t="s">
        <v>30</v>
      </c>
      <c r="BU29" s="55" t="s">
        <v>18</v>
      </c>
      <c r="BV29" s="55" t="s">
        <v>19</v>
      </c>
      <c r="BW29" s="55" t="s">
        <v>20</v>
      </c>
      <c r="BX29" s="55" t="s">
        <v>21</v>
      </c>
      <c r="BY29" s="55" t="s">
        <v>1</v>
      </c>
      <c r="BZ29" s="55" t="s">
        <v>0</v>
      </c>
      <c r="CA29" s="55" t="s">
        <v>2</v>
      </c>
      <c r="CB29" s="55" t="s">
        <v>28</v>
      </c>
      <c r="CC29" s="55"/>
      <c r="CD29" s="55" t="s">
        <v>14</v>
      </c>
      <c r="CE29" s="55" t="s">
        <v>30</v>
      </c>
      <c r="CF29" s="55" t="s">
        <v>18</v>
      </c>
      <c r="CG29" s="55" t="s">
        <v>19</v>
      </c>
      <c r="CH29" s="55" t="s">
        <v>20</v>
      </c>
      <c r="CI29" s="55" t="s">
        <v>21</v>
      </c>
      <c r="CJ29" s="55" t="s">
        <v>1</v>
      </c>
      <c r="CK29" s="55" t="s">
        <v>0</v>
      </c>
      <c r="CL29" s="55" t="s">
        <v>2</v>
      </c>
      <c r="CM29" s="55" t="s">
        <v>28</v>
      </c>
      <c r="CN29" s="55"/>
      <c r="CO29" s="55" t="s">
        <v>14</v>
      </c>
      <c r="CP29" s="55" t="s">
        <v>30</v>
      </c>
      <c r="CQ29" s="54" t="s">
        <v>18</v>
      </c>
      <c r="CR29" s="54" t="s">
        <v>19</v>
      </c>
      <c r="CS29" s="54" t="s">
        <v>20</v>
      </c>
      <c r="CT29" s="54" t="s">
        <v>33</v>
      </c>
      <c r="CU29" s="54" t="s">
        <v>21</v>
      </c>
      <c r="CV29" s="54" t="s">
        <v>1</v>
      </c>
      <c r="CW29" s="54" t="s">
        <v>0</v>
      </c>
      <c r="CX29" s="54" t="s">
        <v>2</v>
      </c>
      <c r="CY29" s="54" t="s">
        <v>28</v>
      </c>
      <c r="CZ29" s="54"/>
      <c r="DA29" s="54" t="s">
        <v>14</v>
      </c>
      <c r="DB29" s="54" t="s">
        <v>30</v>
      </c>
      <c r="DC29" s="54" t="s">
        <v>45</v>
      </c>
      <c r="DD29" s="54" t="s">
        <v>18</v>
      </c>
      <c r="DE29" s="54" t="s">
        <v>19</v>
      </c>
      <c r="DF29" s="54" t="s">
        <v>20</v>
      </c>
      <c r="DG29" s="54" t="s">
        <v>33</v>
      </c>
      <c r="DH29" s="54" t="s">
        <v>52</v>
      </c>
      <c r="DI29" s="54" t="s">
        <v>1</v>
      </c>
      <c r="DJ29" s="54" t="s">
        <v>0</v>
      </c>
      <c r="DK29" s="54" t="s">
        <v>2</v>
      </c>
      <c r="DL29" s="54" t="s">
        <v>28</v>
      </c>
      <c r="DM29" s="54"/>
      <c r="DN29" s="54" t="s">
        <v>14</v>
      </c>
      <c r="DO29" s="54" t="s">
        <v>30</v>
      </c>
      <c r="DP29" s="54" t="s">
        <v>45</v>
      </c>
      <c r="DQ29" s="54" t="s">
        <v>18</v>
      </c>
      <c r="DR29" s="54" t="s">
        <v>19</v>
      </c>
      <c r="DS29" s="54" t="s">
        <v>20</v>
      </c>
      <c r="DT29" s="54" t="s">
        <v>21</v>
      </c>
      <c r="DU29" s="54" t="s">
        <v>1</v>
      </c>
      <c r="DV29" s="54" t="s">
        <v>0</v>
      </c>
      <c r="DW29" s="54" t="s">
        <v>2</v>
      </c>
      <c r="DX29" s="54" t="s">
        <v>28</v>
      </c>
      <c r="DY29" s="54"/>
      <c r="DZ29" s="54" t="s">
        <v>14</v>
      </c>
      <c r="EA29" s="54" t="s">
        <v>30</v>
      </c>
      <c r="EB29" s="54" t="s">
        <v>45</v>
      </c>
    </row>
    <row r="30" spans="1:132" s="25" customFormat="1" ht="14" x14ac:dyDescent="0.15">
      <c r="A30" s="24" t="s">
        <v>4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</row>
    <row r="31" spans="1:132" s="25" customFormat="1" ht="14" x14ac:dyDescent="0.15">
      <c r="A31" s="24" t="s">
        <v>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</row>
    <row r="32" spans="1:132" s="25" customFormat="1" ht="14" x14ac:dyDescent="0.15">
      <c r="A32" s="24" t="s">
        <v>6</v>
      </c>
      <c r="B32" s="13">
        <v>4.1439999999999998E-2</v>
      </c>
      <c r="C32" s="13">
        <v>3.9980000000000002E-2</v>
      </c>
      <c r="D32" s="13">
        <v>4.4580000000000002E-2</v>
      </c>
      <c r="E32" s="13"/>
      <c r="F32" s="13">
        <v>0.28733999999999998</v>
      </c>
      <c r="G32" s="13">
        <f>AVERAGE(B32:E32)</f>
        <v>4.2000000000000003E-2</v>
      </c>
      <c r="H32" s="13">
        <f>STDEV(B32:E32)</f>
        <v>2.3505743978866106E-3</v>
      </c>
      <c r="I32" s="13">
        <f t="shared" ref="I32" si="323">(H32/G32)*100</f>
        <v>5.5966057092538346</v>
      </c>
      <c r="J32" s="13">
        <f>MAX(B32:E32)</f>
        <v>4.4580000000000002E-2</v>
      </c>
      <c r="K32" s="13"/>
      <c r="L32" s="13">
        <v>4.1860000000000001E-2</v>
      </c>
      <c r="M32" s="13">
        <v>5.1720000000000002E-2</v>
      </c>
      <c r="N32" s="13">
        <v>4.0669999999999998E-2</v>
      </c>
      <c r="O32" s="13">
        <v>0.33273999999999998</v>
      </c>
      <c r="P32" s="13">
        <f>AVERAGE(L32:N32)</f>
        <v>4.4749999999999991E-2</v>
      </c>
      <c r="Q32" s="13">
        <f>STDEV(L32:N32)</f>
        <v>6.0654513434698345E-3</v>
      </c>
      <c r="R32" s="13">
        <f>(Q32/P32)*100</f>
        <v>13.554081214457733</v>
      </c>
      <c r="S32" s="13">
        <f>MAX(L32:N32)</f>
        <v>5.1720000000000002E-2</v>
      </c>
      <c r="T32" s="13"/>
      <c r="U32" s="13">
        <v>4.1160000000000002E-2</v>
      </c>
      <c r="V32" s="13">
        <v>3.533E-2</v>
      </c>
      <c r="W32" s="13">
        <v>5.2049999999999999E-2</v>
      </c>
      <c r="X32" s="13">
        <v>0.31951000000000002</v>
      </c>
      <c r="Y32" s="13">
        <f>AVERAGE(U32:W32)</f>
        <v>4.2846666666666665E-2</v>
      </c>
      <c r="Z32" s="13">
        <f>STDEV(U32:W32)</f>
        <v>8.4866503011101855E-3</v>
      </c>
      <c r="AA32" s="13">
        <f>(Z32/Y32)*100</f>
        <v>19.807025753330137</v>
      </c>
      <c r="AB32" s="13">
        <f>MAX(U32:W32)</f>
        <v>5.2049999999999999E-2</v>
      </c>
      <c r="AC32" s="13"/>
      <c r="AD32" s="14">
        <v>5.9049999999999998E-2</v>
      </c>
      <c r="AE32" s="14">
        <v>5.5E-2</v>
      </c>
      <c r="AF32" s="14">
        <v>5.9630000000000002E-2</v>
      </c>
      <c r="AG32" s="14"/>
      <c r="AH32" s="14">
        <v>0.32335000000000003</v>
      </c>
      <c r="AI32" s="14">
        <f>AVERAGE(AD32:AG32)</f>
        <v>5.7893333333333331E-2</v>
      </c>
      <c r="AJ32" s="14">
        <f>STDEV(AD32:AG32)</f>
        <v>2.5224260808462424E-3</v>
      </c>
      <c r="AK32" s="14">
        <f t="shared" ref="AK32" si="324">(AJ32/AI32)*100</f>
        <v>4.3570234008168631</v>
      </c>
      <c r="AL32" s="14">
        <f>MAX(AD32:AG32)</f>
        <v>5.9630000000000002E-2</v>
      </c>
      <c r="AM32" s="14"/>
      <c r="AN32" s="14">
        <f t="shared" ref="AN32:AN38" si="325">(AL32-$J32)/$J32*100</f>
        <v>33.759533423059665</v>
      </c>
      <c r="AO32" s="14">
        <v>6.6100000000000006E-2</v>
      </c>
      <c r="AP32" s="14">
        <v>7.2739999999999999E-2</v>
      </c>
      <c r="AQ32" s="14">
        <v>7.1080000000000004E-2</v>
      </c>
      <c r="AR32" s="14">
        <v>0.41189999999999999</v>
      </c>
      <c r="AS32" s="14">
        <f>AVERAGE(AO32:AQ32)</f>
        <v>6.9973333333333346E-2</v>
      </c>
      <c r="AT32" s="14">
        <f>STDEV(AO32:AQ32)</f>
        <v>3.4555655591137773E-3</v>
      </c>
      <c r="AU32" s="14">
        <f>(AT32/AS32)*100</f>
        <v>4.9384035238859232</v>
      </c>
      <c r="AV32" s="14">
        <f>MAX(AO32:AQ32)</f>
        <v>7.2739999999999999E-2</v>
      </c>
      <c r="AW32" s="14"/>
      <c r="AX32" s="14">
        <f>(AV32-$S32)/$S32*100</f>
        <v>40.641918020108271</v>
      </c>
      <c r="AY32" s="14">
        <v>4.3439999999999999E-2</v>
      </c>
      <c r="AZ32" s="14">
        <v>6.5769999999999995E-2</v>
      </c>
      <c r="BA32" s="14">
        <v>5.3220000000000003E-2</v>
      </c>
      <c r="BB32" s="14">
        <v>0.29411999999999999</v>
      </c>
      <c r="BC32" s="14">
        <f>AVERAGE(AY32:BA32)</f>
        <v>5.4143333333333342E-2</v>
      </c>
      <c r="BD32" s="14">
        <f>STDEV(AY32:BA32)</f>
        <v>1.1193597872593618E-2</v>
      </c>
      <c r="BE32" s="14">
        <f>(BD32/BC32)*100</f>
        <v>20.674009491953978</v>
      </c>
      <c r="BF32" s="14">
        <f>MAX(AY32:BA32)</f>
        <v>6.5769999999999995E-2</v>
      </c>
      <c r="BG32" s="14"/>
      <c r="BH32" s="14">
        <f>(BF32-$AB32)/$AB32*100</f>
        <v>26.359269932756956</v>
      </c>
      <c r="BI32" s="16">
        <v>0.04</v>
      </c>
      <c r="BJ32" s="16">
        <v>0.09</v>
      </c>
      <c r="BK32" s="16">
        <v>0.1</v>
      </c>
      <c r="BL32" s="16"/>
      <c r="BM32" s="16">
        <v>0.37</v>
      </c>
      <c r="BN32" s="16">
        <f>AVERAGE(BI32:BL32)</f>
        <v>7.6666666666666675E-2</v>
      </c>
      <c r="BO32" s="16">
        <f>STDEV(BI32:BL32)</f>
        <v>3.2145502536643195E-2</v>
      </c>
      <c r="BP32" s="16">
        <f t="shared" ref="BP32" si="326">(BO32/BN32)*100</f>
        <v>41.92891635214329</v>
      </c>
      <c r="BQ32" s="16">
        <f>MAX(BI32:BL32)</f>
        <v>0.1</v>
      </c>
      <c r="BR32" s="16"/>
      <c r="BS32" s="16">
        <f>(BQ32-$J32)/$J32*100</f>
        <v>124.3158366980709</v>
      </c>
      <c r="BT32" s="16">
        <f>(BQ32-$AL32)/$AL32*100</f>
        <v>67.700821734026491</v>
      </c>
      <c r="BU32" s="16">
        <v>0.06</v>
      </c>
      <c r="BV32" s="16">
        <v>0.06</v>
      </c>
      <c r="BW32" s="16">
        <v>0.06</v>
      </c>
      <c r="BX32" s="16">
        <v>0.31</v>
      </c>
      <c r="BY32" s="16">
        <f>AVERAGE(BU32:BW32)</f>
        <v>0.06</v>
      </c>
      <c r="BZ32" s="16">
        <f>STDEV(BU32:BW32)</f>
        <v>0</v>
      </c>
      <c r="CA32" s="16">
        <f>(BZ32/BY32)*100</f>
        <v>0</v>
      </c>
      <c r="CB32" s="16">
        <f>MAX(BU32:BW32)</f>
        <v>0.06</v>
      </c>
      <c r="CC32" s="16"/>
      <c r="CD32" s="16">
        <f>(CB32-$S32)/$S32*100</f>
        <v>16.009280742459389</v>
      </c>
      <c r="CE32" s="16">
        <f>(CB32-$AV32)/$AV32*100</f>
        <v>-17.514434973879574</v>
      </c>
      <c r="CF32" s="16">
        <v>0.06</v>
      </c>
      <c r="CG32" s="16">
        <v>0.06</v>
      </c>
      <c r="CH32" s="16">
        <v>7.0000000000000007E-2</v>
      </c>
      <c r="CI32" s="16">
        <v>0.24</v>
      </c>
      <c r="CJ32" s="16">
        <f>AVERAGE(CF32:CH32)</f>
        <v>6.3333333333333339E-2</v>
      </c>
      <c r="CK32" s="16">
        <f>STDEV(CF32:CH32)</f>
        <v>5.7735026918962623E-3</v>
      </c>
      <c r="CL32" s="16">
        <f>(CK32/CJ32)*100</f>
        <v>9.116056881941466</v>
      </c>
      <c r="CM32" s="16">
        <f>MAX(CF32:CH32)</f>
        <v>7.0000000000000007E-2</v>
      </c>
      <c r="CN32" s="16"/>
      <c r="CO32" s="16">
        <f>(CM32-$AB32)/$AB32*100</f>
        <v>34.486071085494729</v>
      </c>
      <c r="CP32" s="16">
        <f>(CM32-$BH32)/$BH32*100</f>
        <v>-99.734438775510199</v>
      </c>
      <c r="CQ32" s="17">
        <v>5.6770000000000001E-2</v>
      </c>
      <c r="CR32" s="17">
        <v>5.6460000000000003E-2</v>
      </c>
      <c r="CS32" s="17">
        <v>3.9719999999999998E-2</v>
      </c>
      <c r="CT32" s="17"/>
      <c r="CU32" s="17">
        <v>0.31274000000000002</v>
      </c>
      <c r="CV32" s="17">
        <f>AVERAGE(CQ32:CS32)</f>
        <v>5.0983333333333332E-2</v>
      </c>
      <c r="CW32" s="17">
        <f>STDEV(CQ32:CS32)</f>
        <v>9.7555642242431496E-3</v>
      </c>
      <c r="CX32" s="17">
        <f>(CW32/CV32)*100</f>
        <v>19.134810508486076</v>
      </c>
      <c r="CY32" s="17">
        <f>MAX(CQ32:CS32)</f>
        <v>5.6770000000000001E-2</v>
      </c>
      <c r="CZ32" s="17"/>
      <c r="DA32" s="17">
        <f>(CY32-$J32)/$J32*100</f>
        <v>27.344100493494839</v>
      </c>
      <c r="DB32" s="17">
        <f>(CY32-$AL32)/$AL32*100</f>
        <v>-4.7962435015931604</v>
      </c>
      <c r="DC32" s="17">
        <f>(CY32-$BQ32)/$BQ32*100</f>
        <v>-43.230000000000004</v>
      </c>
      <c r="DD32" s="17">
        <v>6.8070000000000006E-2</v>
      </c>
      <c r="DE32" s="17">
        <v>6.4350000000000004E-2</v>
      </c>
      <c r="DF32" s="17">
        <v>6.5329999999999999E-2</v>
      </c>
      <c r="DG32" s="17"/>
      <c r="DH32" s="17">
        <v>0.35647000000000001</v>
      </c>
      <c r="DI32" s="17">
        <f>AVERAGE(DD32:DG32)</f>
        <v>6.5916666666666665E-2</v>
      </c>
      <c r="DJ32" s="17">
        <f>STDEV(DD32:DG32)</f>
        <v>1.9281424567010963E-3</v>
      </c>
      <c r="DK32" s="17">
        <f>(DJ32/DI32)*100</f>
        <v>2.9251212996729654</v>
      </c>
      <c r="DL32" s="17">
        <f>MAX(DD32:DG32)</f>
        <v>6.8070000000000006E-2</v>
      </c>
      <c r="DM32" s="17"/>
      <c r="DN32" s="17">
        <f>(DL32-$S32)/$S32*100</f>
        <v>31.612529002320187</v>
      </c>
      <c r="DO32" s="17">
        <f>(DL32-$AV32)/$AV32*100</f>
        <v>-6.420126477866364</v>
      </c>
      <c r="DP32" s="17">
        <f>(DL32-$CB32)/$CB32*100</f>
        <v>13.450000000000015</v>
      </c>
      <c r="DQ32" s="17">
        <v>6.2390000000000001E-2</v>
      </c>
      <c r="DR32" s="17">
        <v>7.5609999999999997E-2</v>
      </c>
      <c r="DS32" s="17">
        <v>5.3409999999999999E-2</v>
      </c>
      <c r="DT32" s="17">
        <v>0.32684000000000002</v>
      </c>
      <c r="DU32" s="17">
        <f>AVERAGE(DQ32:DS32)</f>
        <v>6.3803333333333337E-2</v>
      </c>
      <c r="DV32" s="17">
        <f>STDEV(DQ32:DS32)</f>
        <v>1.1167279585168931E-2</v>
      </c>
      <c r="DW32" s="17">
        <f>(DV32/DU32)*100</f>
        <v>17.502658563035784</v>
      </c>
      <c r="DX32" s="17">
        <f>MAX(DQ32:DS32)</f>
        <v>7.5609999999999997E-2</v>
      </c>
      <c r="DY32" s="17"/>
      <c r="DZ32" s="17">
        <f>(DX32-$AB32)/$AB32*100</f>
        <v>45.26416906820365</v>
      </c>
      <c r="EA32" s="17">
        <f>(DX32-$BF32)/$BF32*100</f>
        <v>14.961228523643003</v>
      </c>
      <c r="EB32" s="17">
        <f>(DX32-$CM32)/$CM32*100</f>
        <v>8.0142857142856982</v>
      </c>
    </row>
    <row r="33" spans="1:132" s="25" customFormat="1" ht="14" x14ac:dyDescent="0.15">
      <c r="A33" s="24" t="s">
        <v>7</v>
      </c>
      <c r="B33" s="9">
        <v>4.1000000000000002E-2</v>
      </c>
      <c r="C33" s="9">
        <v>4.9000000000000002E-2</v>
      </c>
      <c r="D33" s="9">
        <v>0.04</v>
      </c>
      <c r="E33" s="9"/>
      <c r="F33" s="9">
        <v>0.36260999999999999</v>
      </c>
      <c r="G33" s="13">
        <f t="shared" ref="G33:G38" si="327">AVERAGE(B33:E33)</f>
        <v>4.3333333333333335E-2</v>
      </c>
      <c r="H33" s="13">
        <f t="shared" ref="H33:H38" si="328">STDEV(B33:E33)</f>
        <v>4.9328828623162475E-3</v>
      </c>
      <c r="I33" s="13">
        <f t="shared" ref="I33:I38" si="329">(H33/G33)*100</f>
        <v>11.383575836114417</v>
      </c>
      <c r="J33" s="13">
        <f t="shared" ref="J33:J38" si="330">MAX(B33:E33)</f>
        <v>4.9000000000000002E-2</v>
      </c>
      <c r="K33" s="13"/>
      <c r="L33" s="9">
        <v>5.5140000000000002E-2</v>
      </c>
      <c r="M33" s="9">
        <v>3.9960000000000002E-2</v>
      </c>
      <c r="N33" s="9">
        <v>8.0869999999999997E-2</v>
      </c>
      <c r="O33" s="9">
        <v>0.31303999999999998</v>
      </c>
      <c r="P33" s="13">
        <f t="shared" ref="P33:P38" si="331">AVERAGE(L33:N33)</f>
        <v>5.8656666666666669E-2</v>
      </c>
      <c r="Q33" s="13">
        <f t="shared" ref="Q33:Q38" si="332">STDEV(L33:N33)</f>
        <v>2.0680479523776354E-2</v>
      </c>
      <c r="R33" s="13">
        <f t="shared" ref="R33:R38" si="333">(Q33/P33)*100</f>
        <v>35.256827056503411</v>
      </c>
      <c r="S33" s="13">
        <f t="shared" ref="S33:S38" si="334">MAX(L33:N33)</f>
        <v>8.0869999999999997E-2</v>
      </c>
      <c r="T33" s="13"/>
      <c r="U33" s="9">
        <v>5.0470000000000001E-2</v>
      </c>
      <c r="V33" s="9">
        <v>7.1989999999999998E-2</v>
      </c>
      <c r="W33" s="9">
        <v>6.5759999999999999E-2</v>
      </c>
      <c r="X33" s="9">
        <v>0.47565000000000002</v>
      </c>
      <c r="Y33" s="13">
        <f t="shared" ref="Y33:Y38" si="335">AVERAGE(U33:W33)</f>
        <v>6.2740000000000004E-2</v>
      </c>
      <c r="Z33" s="13">
        <f t="shared" ref="Z33:Z38" si="336">STDEV(U33:W33)</f>
        <v>1.1073296708749351E-2</v>
      </c>
      <c r="AA33" s="13">
        <f t="shared" ref="AA33:AA38" si="337">(Z33/Y33)*100</f>
        <v>17.64950065149721</v>
      </c>
      <c r="AB33" s="13">
        <f t="shared" ref="AB33:AB38" si="338">MAX(U33:W33)</f>
        <v>7.1989999999999998E-2</v>
      </c>
      <c r="AC33" s="13"/>
      <c r="AD33" s="3">
        <v>9.9879999999999997E-2</v>
      </c>
      <c r="AE33" s="3">
        <v>7.7789999999999998E-2</v>
      </c>
      <c r="AF33" s="3">
        <v>9.6140000000000003E-2</v>
      </c>
      <c r="AG33" s="3"/>
      <c r="AH33" s="3">
        <v>0.45147999999999999</v>
      </c>
      <c r="AI33" s="14">
        <f t="shared" ref="AI33:AI38" si="339">AVERAGE(AD33:AG33)</f>
        <v>9.1270000000000004E-2</v>
      </c>
      <c r="AJ33" s="14">
        <f t="shared" ref="AJ33:AJ38" si="340">STDEV(AD33:AG33)</f>
        <v>1.1822846526957892E-2</v>
      </c>
      <c r="AK33" s="14">
        <f t="shared" ref="AK33:AK38" si="341">(AJ33/AI33)*100</f>
        <v>12.95370497091913</v>
      </c>
      <c r="AL33" s="14">
        <f t="shared" ref="AL33:AL38" si="342">MAX(AD33:AG33)</f>
        <v>9.9879999999999997E-2</v>
      </c>
      <c r="AM33" s="3"/>
      <c r="AN33" s="14">
        <f t="shared" si="325"/>
        <v>103.83673469387753</v>
      </c>
      <c r="AO33" s="3">
        <v>4.811E-2</v>
      </c>
      <c r="AP33" s="3">
        <v>4.8770000000000001E-2</v>
      </c>
      <c r="AQ33" s="3">
        <v>4.1750000000000002E-2</v>
      </c>
      <c r="AR33" s="3">
        <v>0.44119999999999998</v>
      </c>
      <c r="AS33" s="14">
        <f t="shared" ref="AS33:AS38" si="343">AVERAGE(AO33:AQ33)</f>
        <v>4.6210000000000001E-2</v>
      </c>
      <c r="AT33" s="14">
        <f t="shared" ref="AT33:AT38" si="344">STDEV(AO33:AQ33)</f>
        <v>3.8765448533455656E-3</v>
      </c>
      <c r="AU33" s="14">
        <f t="shared" ref="AU33:AU38" si="345">(AT33/AS33)*100</f>
        <v>8.3889739306331208</v>
      </c>
      <c r="AV33" s="14">
        <f t="shared" ref="AV33:AV38" si="346">MAX(AO33:AQ33)</f>
        <v>4.8770000000000001E-2</v>
      </c>
      <c r="AW33" s="3"/>
      <c r="AX33" s="14">
        <f t="shared" ref="AX33:AX38" si="347">(AV33-$S33)/$S33*100</f>
        <v>-39.693334982069985</v>
      </c>
      <c r="AY33" s="3">
        <v>4.0680000000000001E-2</v>
      </c>
      <c r="AZ33" s="3">
        <v>4.1799999999999997E-2</v>
      </c>
      <c r="BA33" s="3">
        <v>4.0419999999999998E-2</v>
      </c>
      <c r="BB33" s="3">
        <v>0.27300000000000002</v>
      </c>
      <c r="BC33" s="14">
        <f t="shared" ref="BC33:BC38" si="348">AVERAGE(AY33:BA33)</f>
        <v>4.0966666666666665E-2</v>
      </c>
      <c r="BD33" s="14">
        <f t="shared" ref="BD33:BD38" si="349">STDEV(AY33:BA33)</f>
        <v>7.3330302967690767E-4</v>
      </c>
      <c r="BE33" s="14">
        <f t="shared" ref="BE33:BE38" si="350">(BD33/BC33)*100</f>
        <v>1.7899992587719471</v>
      </c>
      <c r="BF33" s="14">
        <f t="shared" ref="BF33:BF38" si="351">MAX(AY33:BA33)</f>
        <v>4.1799999999999997E-2</v>
      </c>
      <c r="BG33" s="3"/>
      <c r="BH33" s="14">
        <f t="shared" ref="BH33:BH38" si="352">(BF33-$AB33)/$AB33*100</f>
        <v>-41.936380052785111</v>
      </c>
      <c r="BI33" s="29">
        <v>0.12476</v>
      </c>
      <c r="BJ33" s="29">
        <v>0.14568999999999999</v>
      </c>
      <c r="BK33" s="4">
        <v>0.12731000000000001</v>
      </c>
      <c r="BL33" s="4"/>
      <c r="BM33" s="4">
        <v>0.41454000000000002</v>
      </c>
      <c r="BN33" s="16">
        <f t="shared" ref="BN33:BN34" si="353">AVERAGE(BI33:BL33)</f>
        <v>0.13258666666666666</v>
      </c>
      <c r="BO33" s="16">
        <f t="shared" ref="BO33:BO34" si="354">STDEV(BI33:BL33)</f>
        <v>1.1419222098432675E-2</v>
      </c>
      <c r="BP33" s="16">
        <f t="shared" ref="BP33:BP34" si="355">(BO33/BN33)*100</f>
        <v>8.6126473992603643</v>
      </c>
      <c r="BQ33" s="16">
        <f t="shared" ref="BQ33:BQ34" si="356">MAX(BI33:BL33)</f>
        <v>0.14568999999999999</v>
      </c>
      <c r="BR33" s="16"/>
      <c r="BS33" s="16">
        <f t="shared" ref="BS33:BS34" si="357">(BQ33-$J33)/$J33*100</f>
        <v>197.32653061224485</v>
      </c>
      <c r="BT33" s="16">
        <f t="shared" ref="BT33:BT34" si="358">(BQ33-$AL33)/$AL33*100</f>
        <v>45.865038045654778</v>
      </c>
      <c r="BU33" s="29"/>
      <c r="BV33" s="4">
        <v>0.18348999999999999</v>
      </c>
      <c r="BW33" s="29"/>
      <c r="BX33" s="4">
        <v>0.46217000000000003</v>
      </c>
      <c r="BY33" s="16">
        <f>AVERAGE(BU33:BW33)</f>
        <v>0.18348999999999999</v>
      </c>
      <c r="BZ33" s="16" t="e">
        <f>STDEV(BU33:BW33)</f>
        <v>#DIV/0!</v>
      </c>
      <c r="CA33" s="16" t="e">
        <f>(BZ33/BY33)*100</f>
        <v>#DIV/0!</v>
      </c>
      <c r="CB33" s="16">
        <f>MAX(BU33:BW33)</f>
        <v>0.18348999999999999</v>
      </c>
      <c r="CC33" s="16"/>
      <c r="CD33" s="16">
        <f>(CB33-$S33)/$S33*100</f>
        <v>126.89501669345862</v>
      </c>
      <c r="CE33" s="16">
        <f>(CB33-$AV33)/$AV33*100</f>
        <v>276.23539060898088</v>
      </c>
      <c r="CF33" s="29"/>
      <c r="CG33" s="29"/>
      <c r="CH33" s="29"/>
      <c r="CI33" s="29"/>
      <c r="CJ33" s="45" t="e">
        <f t="shared" ref="CJ33:CJ34" si="359">AVERAGE(CF33:CH33)</f>
        <v>#DIV/0!</v>
      </c>
      <c r="CK33" s="45" t="e">
        <f t="shared" ref="CK33:CK34" si="360">STDEV(CF33:CH33)</f>
        <v>#DIV/0!</v>
      </c>
      <c r="CL33" s="45" t="e">
        <f t="shared" ref="CL33:CL34" si="361">(CK33/CJ33)*100</f>
        <v>#DIV/0!</v>
      </c>
      <c r="CM33" s="16">
        <f t="shared" ref="CM33:CM34" si="362">MAX(CF33:CH33)</f>
        <v>0</v>
      </c>
      <c r="CN33" s="4"/>
      <c r="CO33" s="4">
        <f t="shared" ref="CO33:CO34" si="363">(CM33-$AB33)/$AB33*100</f>
        <v>-100</v>
      </c>
      <c r="CP33" s="16">
        <f t="shared" ref="CP33:CP34" si="364">(CM33-$AV33)/$AV33*100</f>
        <v>-100</v>
      </c>
      <c r="CQ33" s="5">
        <v>0.14865999999999999</v>
      </c>
      <c r="CR33" s="29"/>
      <c r="CS33" s="5">
        <v>0.20476</v>
      </c>
      <c r="CT33" s="5"/>
      <c r="CU33" s="5">
        <v>0.47872999999999999</v>
      </c>
      <c r="CV33" s="17">
        <f t="shared" ref="CV33:CV34" si="365">AVERAGE(CQ33:CS33)</f>
        <v>0.17670999999999998</v>
      </c>
      <c r="CW33" s="17">
        <f t="shared" ref="CW33:CW34" si="366">STDEV(CQ33:CS33)</f>
        <v>3.9668690424565473E-2</v>
      </c>
      <c r="CX33" s="17">
        <f t="shared" ref="CX33:CX34" si="367">(CW33/CV33)*100</f>
        <v>22.448469483654279</v>
      </c>
      <c r="CY33" s="17">
        <f t="shared" ref="CY33:CY34" si="368">MAX(CQ33:CS33)</f>
        <v>0.20476</v>
      </c>
      <c r="CZ33" s="17"/>
      <c r="DA33" s="17">
        <f t="shared" ref="DA33:DA34" si="369">(CY33-$J33)/$J33*100</f>
        <v>317.87755102040813</v>
      </c>
      <c r="DB33" s="17">
        <f t="shared" ref="DB33:DB34" si="370">(CY33-$AL33)/$AL33*100</f>
        <v>105.00600720865039</v>
      </c>
      <c r="DC33" s="17">
        <f t="shared" ref="DC33:DC34" si="371">(CY33-$BQ33)/$BQ33*100</f>
        <v>40.544992792916482</v>
      </c>
      <c r="DD33" s="5">
        <v>0.11</v>
      </c>
      <c r="DE33" s="29"/>
      <c r="DF33" s="5">
        <v>0.14086000000000001</v>
      </c>
      <c r="DG33" s="5"/>
      <c r="DH33" s="5">
        <v>0.44435000000000002</v>
      </c>
      <c r="DI33" s="17">
        <f t="shared" ref="DI33:DI34" si="372">AVERAGE(DD33:DG33)</f>
        <v>0.12543000000000001</v>
      </c>
      <c r="DJ33" s="17">
        <f t="shared" ref="DJ33:DJ34" si="373">STDEV(DD33:DG33)</f>
        <v>2.1821315267416749E-2</v>
      </c>
      <c r="DK33" s="17">
        <f t="shared" ref="DK33:DK34" si="374">(DJ33/DI33)*100</f>
        <v>17.397205825892328</v>
      </c>
      <c r="DL33" s="17">
        <f t="shared" ref="DL33:DL34" si="375">MAX(DD33:DG33)</f>
        <v>0.14086000000000001</v>
      </c>
      <c r="DM33" s="17"/>
      <c r="DN33" s="17">
        <f t="shared" ref="DN33:DN34" si="376">(DL33-$S33)/$S33*100</f>
        <v>74.180783974279734</v>
      </c>
      <c r="DO33" s="17">
        <f t="shared" ref="DO33:DO34" si="377">(DL33-$AV33)/$AV33*100</f>
        <v>188.82509739594013</v>
      </c>
      <c r="DP33" s="17">
        <f t="shared" ref="DP33:DP34" si="378">(DL33-$CB33)/$CB33*100</f>
        <v>-23.232873726088602</v>
      </c>
      <c r="DQ33" s="5">
        <v>4.3479999999999998E-2</v>
      </c>
      <c r="DR33" s="5">
        <v>5.2510000000000001E-2</v>
      </c>
      <c r="DS33" s="5">
        <v>4.9509999999999998E-2</v>
      </c>
      <c r="DT33" s="5">
        <v>0.31777</v>
      </c>
      <c r="DU33" s="17">
        <f t="shared" ref="DU33:DU34" si="379">AVERAGE(DQ33:DS33)</f>
        <v>4.8499999999999995E-2</v>
      </c>
      <c r="DV33" s="17">
        <f t="shared" ref="DV33:DV34" si="380">STDEV(DQ33:DS33)</f>
        <v>4.5989455313147614E-3</v>
      </c>
      <c r="DW33" s="17">
        <f t="shared" ref="DW33:DW34" si="381">(DV33/DU33)*100</f>
        <v>9.4823619202366221</v>
      </c>
      <c r="DX33" s="17">
        <f t="shared" ref="DX33:DX34" si="382">MAX(DQ33:DS33)</f>
        <v>5.2510000000000001E-2</v>
      </c>
      <c r="DY33" s="5"/>
      <c r="DZ33" s="17">
        <f t="shared" ref="DZ33:DZ34" si="383">(DX33-$AB33)/$AB33*100</f>
        <v>-27.05931379358244</v>
      </c>
      <c r="EA33" s="17">
        <f t="shared" ref="EA33:EA34" si="384">(DX33-$BF33)/$BF33*100</f>
        <v>25.622009569378001</v>
      </c>
      <c r="EB33" s="45"/>
    </row>
    <row r="34" spans="1:132" s="25" customFormat="1" ht="14" x14ac:dyDescent="0.15">
      <c r="A34" s="24" t="s">
        <v>8</v>
      </c>
      <c r="B34" s="9">
        <v>0.12</v>
      </c>
      <c r="C34" s="9">
        <v>0.12</v>
      </c>
      <c r="D34" s="9">
        <v>0.13</v>
      </c>
      <c r="E34" s="9"/>
      <c r="F34" s="9">
        <v>0.48</v>
      </c>
      <c r="G34" s="13">
        <f t="shared" si="327"/>
        <v>0.12333333333333334</v>
      </c>
      <c r="H34" s="13">
        <f t="shared" si="328"/>
        <v>5.7735026918962623E-3</v>
      </c>
      <c r="I34" s="13">
        <f t="shared" si="329"/>
        <v>4.6812183988348073</v>
      </c>
      <c r="J34" s="13">
        <f t="shared" si="330"/>
        <v>0.13</v>
      </c>
      <c r="K34" s="13"/>
      <c r="L34" s="9">
        <v>0.08</v>
      </c>
      <c r="M34" s="9">
        <v>0.09</v>
      </c>
      <c r="N34" s="9">
        <v>0.09</v>
      </c>
      <c r="O34" s="9">
        <v>0.36</v>
      </c>
      <c r="P34" s="13">
        <f t="shared" si="331"/>
        <v>8.666666666666667E-2</v>
      </c>
      <c r="Q34" s="13">
        <f t="shared" si="332"/>
        <v>5.7735026918962545E-3</v>
      </c>
      <c r="R34" s="13">
        <f t="shared" si="333"/>
        <v>6.6617338752649093</v>
      </c>
      <c r="S34" s="13">
        <f t="shared" si="334"/>
        <v>0.09</v>
      </c>
      <c r="T34" s="13"/>
      <c r="U34" s="9">
        <v>7.0000000000000007E-2</v>
      </c>
      <c r="V34" s="9">
        <v>0.06</v>
      </c>
      <c r="W34" s="9">
        <v>0.05</v>
      </c>
      <c r="X34" s="9">
        <v>0.37</v>
      </c>
      <c r="Y34" s="13">
        <f t="shared" si="335"/>
        <v>0.06</v>
      </c>
      <c r="Z34" s="13">
        <f t="shared" si="336"/>
        <v>1.0000000000000056E-2</v>
      </c>
      <c r="AA34" s="13">
        <f t="shared" si="337"/>
        <v>16.66666666666676</v>
      </c>
      <c r="AB34" s="13">
        <f t="shared" si="338"/>
        <v>7.0000000000000007E-2</v>
      </c>
      <c r="AC34" s="13"/>
      <c r="AD34" s="3">
        <v>0.1236</v>
      </c>
      <c r="AE34" s="3">
        <v>0.13241</v>
      </c>
      <c r="AF34" s="3">
        <v>0.11981</v>
      </c>
      <c r="AG34" s="3"/>
      <c r="AH34" s="3">
        <v>0.39612999999999998</v>
      </c>
      <c r="AI34" s="14">
        <f t="shared" si="339"/>
        <v>0.12527333333333335</v>
      </c>
      <c r="AJ34" s="14">
        <f t="shared" si="340"/>
        <v>6.4645211217330967E-3</v>
      </c>
      <c r="AK34" s="14">
        <f t="shared" si="341"/>
        <v>5.1603329692936208</v>
      </c>
      <c r="AL34" s="14">
        <f t="shared" si="342"/>
        <v>0.13241</v>
      </c>
      <c r="AM34" s="3"/>
      <c r="AN34" s="14">
        <f t="shared" si="325"/>
        <v>1.8538461538461504</v>
      </c>
      <c r="AO34" s="3">
        <v>5.6210000000000003E-2</v>
      </c>
      <c r="AP34" s="3">
        <v>0.12534000000000001</v>
      </c>
      <c r="AQ34" s="3">
        <v>5.4829999999999997E-2</v>
      </c>
      <c r="AR34" s="3">
        <v>0.41602</v>
      </c>
      <c r="AS34" s="14">
        <f t="shared" si="343"/>
        <v>7.879333333333334E-2</v>
      </c>
      <c r="AT34" s="14">
        <f t="shared" si="344"/>
        <v>4.0316500757547578E-2</v>
      </c>
      <c r="AU34" s="14">
        <f t="shared" si="345"/>
        <v>51.167400910670416</v>
      </c>
      <c r="AV34" s="14">
        <f t="shared" si="346"/>
        <v>0.12534000000000001</v>
      </c>
      <c r="AW34" s="3"/>
      <c r="AX34" s="14">
        <f t="shared" si="347"/>
        <v>39.26666666666668</v>
      </c>
      <c r="AY34" s="3">
        <v>4.657E-2</v>
      </c>
      <c r="AZ34" s="3">
        <v>4.9919999999999999E-2</v>
      </c>
      <c r="BA34" s="3">
        <v>4.589E-2</v>
      </c>
      <c r="BB34" s="3">
        <v>0.39368999999999998</v>
      </c>
      <c r="BC34" s="14">
        <f t="shared" si="348"/>
        <v>4.7460000000000002E-2</v>
      </c>
      <c r="BD34" s="14">
        <f t="shared" si="349"/>
        <v>2.1573826735190021E-3</v>
      </c>
      <c r="BE34" s="14">
        <f t="shared" si="350"/>
        <v>4.5456862063190098</v>
      </c>
      <c r="BF34" s="14">
        <f t="shared" si="351"/>
        <v>4.9919999999999999E-2</v>
      </c>
      <c r="BG34" s="3"/>
      <c r="BH34" s="14">
        <f t="shared" si="352"/>
        <v>-28.68571428571429</v>
      </c>
      <c r="BI34" s="12">
        <v>0.12056</v>
      </c>
      <c r="BJ34" s="12">
        <v>0.11155</v>
      </c>
      <c r="BK34" s="12">
        <v>5.2979999999999999E-2</v>
      </c>
      <c r="BL34" s="12">
        <v>8.2479999999999998E-2</v>
      </c>
      <c r="BM34" s="12">
        <v>0.42360999999999999</v>
      </c>
      <c r="BN34" s="52">
        <f t="shared" si="353"/>
        <v>9.1892499999999988E-2</v>
      </c>
      <c r="BO34" s="52">
        <f t="shared" si="354"/>
        <v>3.061056830028917E-2</v>
      </c>
      <c r="BP34" s="52">
        <f t="shared" si="355"/>
        <v>33.311280355077045</v>
      </c>
      <c r="BQ34" s="52">
        <f t="shared" si="356"/>
        <v>0.12056</v>
      </c>
      <c r="BR34" s="52"/>
      <c r="BS34" s="52">
        <f t="shared" si="357"/>
        <v>-7.2615384615384642</v>
      </c>
      <c r="BT34" s="52">
        <f t="shared" si="358"/>
        <v>-8.9494751151725698</v>
      </c>
      <c r="BU34" s="46">
        <v>7.4490000000000001E-2</v>
      </c>
      <c r="BV34" s="46">
        <v>9.7629999999999995E-2</v>
      </c>
      <c r="BW34" s="46">
        <v>7.7939999999999995E-2</v>
      </c>
      <c r="BX34" s="46">
        <v>0.39848</v>
      </c>
      <c r="BY34" s="16">
        <f>AVERAGE(BU34:BW34)</f>
        <v>8.3353333333333335E-2</v>
      </c>
      <c r="BZ34" s="16">
        <f>STDEV(BU34:BW34)</f>
        <v>1.2483710719707107E-2</v>
      </c>
      <c r="CA34" s="16">
        <f>(BZ34/BY34)*100</f>
        <v>14.976858417628296</v>
      </c>
      <c r="CB34" s="16">
        <f>MAX(BU34:BW34)</f>
        <v>9.7629999999999995E-2</v>
      </c>
      <c r="CC34" s="16"/>
      <c r="CD34" s="16">
        <f>(CB34-$S34)/$S34*100</f>
        <v>8.4777777777777761</v>
      </c>
      <c r="CE34" s="16">
        <f>(CB34-$AV34)/$AV34*100</f>
        <v>-22.107866602840286</v>
      </c>
      <c r="CF34" s="46">
        <v>3.5979999999999998E-2</v>
      </c>
      <c r="CG34" s="46">
        <v>4.8399999999999999E-2</v>
      </c>
      <c r="CH34" s="46">
        <v>4.113E-2</v>
      </c>
      <c r="CI34" s="46">
        <v>0.30037999999999998</v>
      </c>
      <c r="CJ34" s="52">
        <f t="shared" si="359"/>
        <v>4.1836666666666668E-2</v>
      </c>
      <c r="CK34" s="52">
        <f t="shared" si="360"/>
        <v>6.2400827985959716E-3</v>
      </c>
      <c r="CL34" s="52">
        <f t="shared" si="361"/>
        <v>14.915344112650716</v>
      </c>
      <c r="CM34" s="52">
        <f t="shared" si="362"/>
        <v>4.8399999999999999E-2</v>
      </c>
      <c r="CN34" s="12"/>
      <c r="CO34" s="12">
        <f t="shared" si="363"/>
        <v>-30.857142857142865</v>
      </c>
      <c r="CP34" s="52">
        <f t="shared" si="364"/>
        <v>-61.385032711026014</v>
      </c>
      <c r="CQ34" s="46">
        <v>3.2750000000000001E-2</v>
      </c>
      <c r="CR34" s="46">
        <v>3.7589999999999998E-2</v>
      </c>
      <c r="CS34" s="46">
        <v>4.5109999999999997E-2</v>
      </c>
      <c r="CT34" s="46"/>
      <c r="CU34" s="46">
        <v>4.956E-2</v>
      </c>
      <c r="CV34" s="53">
        <f t="shared" si="365"/>
        <v>3.8483333333333335E-2</v>
      </c>
      <c r="CW34" s="53">
        <f t="shared" si="366"/>
        <v>6.2282367756318711E-3</v>
      </c>
      <c r="CX34" s="53">
        <f t="shared" si="367"/>
        <v>16.184244544734181</v>
      </c>
      <c r="CY34" s="53">
        <f t="shared" si="368"/>
        <v>4.5109999999999997E-2</v>
      </c>
      <c r="CZ34" s="53"/>
      <c r="DA34" s="53">
        <f t="shared" si="369"/>
        <v>-65.3</v>
      </c>
      <c r="DB34" s="53">
        <f t="shared" si="370"/>
        <v>-65.931576164942229</v>
      </c>
      <c r="DC34" s="53">
        <f t="shared" si="371"/>
        <v>-62.582946250829465</v>
      </c>
      <c r="DD34" s="46">
        <v>3.0339999999999999E-2</v>
      </c>
      <c r="DE34" s="46">
        <v>2.9520000000000001E-2</v>
      </c>
      <c r="DF34" s="46">
        <v>2.9989999999999999E-2</v>
      </c>
      <c r="DG34" s="46"/>
      <c r="DH34" s="46">
        <v>4.4760000000000001E-2</v>
      </c>
      <c r="DI34" s="53">
        <f t="shared" si="372"/>
        <v>2.9950000000000001E-2</v>
      </c>
      <c r="DJ34" s="53">
        <f t="shared" si="373"/>
        <v>4.1146081222881854E-4</v>
      </c>
      <c r="DK34" s="53">
        <f t="shared" si="374"/>
        <v>1.3738257503466396</v>
      </c>
      <c r="DL34" s="53">
        <f t="shared" si="375"/>
        <v>3.0339999999999999E-2</v>
      </c>
      <c r="DM34" s="53"/>
      <c r="DN34" s="53">
        <f t="shared" si="376"/>
        <v>-66.288888888888891</v>
      </c>
      <c r="DO34" s="53">
        <f t="shared" si="377"/>
        <v>-75.793840753151414</v>
      </c>
      <c r="DP34" s="53">
        <f t="shared" si="378"/>
        <v>-68.923486633207006</v>
      </c>
      <c r="DQ34" s="46">
        <v>2.8340000000000001E-2</v>
      </c>
      <c r="DR34" s="46">
        <v>3.0849999999999999E-2</v>
      </c>
      <c r="DS34" s="46">
        <v>2.9520000000000001E-2</v>
      </c>
      <c r="DT34" s="46">
        <v>4.8160000000000001E-2</v>
      </c>
      <c r="DU34" s="53">
        <f t="shared" si="379"/>
        <v>2.9569999999999999E-2</v>
      </c>
      <c r="DV34" s="53">
        <f t="shared" si="380"/>
        <v>1.2557467897629671E-3</v>
      </c>
      <c r="DW34" s="53">
        <f t="shared" si="381"/>
        <v>4.2466918828642788</v>
      </c>
      <c r="DX34" s="53">
        <f t="shared" si="382"/>
        <v>3.0849999999999999E-2</v>
      </c>
      <c r="DY34" s="41"/>
      <c r="DZ34" s="53">
        <f t="shared" si="383"/>
        <v>-55.928571428571431</v>
      </c>
      <c r="EA34" s="53">
        <f t="shared" si="384"/>
        <v>-38.201121794871796</v>
      </c>
      <c r="EB34" s="53">
        <f t="shared" ref="EB34" si="385">(DX34-$CM34)/$CM34*100</f>
        <v>-36.260330578512395</v>
      </c>
    </row>
    <row r="35" spans="1:132" s="25" customFormat="1" ht="14" x14ac:dyDescent="0.15">
      <c r="A35" s="24" t="s">
        <v>9</v>
      </c>
      <c r="B35" s="9">
        <v>0.05</v>
      </c>
      <c r="C35" s="9">
        <v>0.08</v>
      </c>
      <c r="D35" s="9">
        <v>0.12</v>
      </c>
      <c r="E35" s="9">
        <v>7.0000000000000007E-2</v>
      </c>
      <c r="F35" s="9">
        <v>0.78</v>
      </c>
      <c r="G35" s="13">
        <f t="shared" si="327"/>
        <v>0.08</v>
      </c>
      <c r="H35" s="13">
        <f t="shared" si="328"/>
        <v>2.9439202887759499E-2</v>
      </c>
      <c r="I35" s="13">
        <f t="shared" si="329"/>
        <v>36.799003609699369</v>
      </c>
      <c r="J35" s="13">
        <f t="shared" si="330"/>
        <v>0.12</v>
      </c>
      <c r="K35" s="13"/>
      <c r="L35" s="9">
        <v>0.06</v>
      </c>
      <c r="M35" s="9">
        <v>0.08</v>
      </c>
      <c r="N35" s="9">
        <v>0.09</v>
      </c>
      <c r="O35" s="9">
        <v>0.54</v>
      </c>
      <c r="P35" s="13">
        <f t="shared" si="331"/>
        <v>7.6666666666666675E-2</v>
      </c>
      <c r="Q35" s="13">
        <f t="shared" si="332"/>
        <v>1.527525231651942E-2</v>
      </c>
      <c r="R35" s="13">
        <f t="shared" si="333"/>
        <v>19.924242151981851</v>
      </c>
      <c r="S35" s="13">
        <f t="shared" si="334"/>
        <v>0.09</v>
      </c>
      <c r="T35" s="13"/>
      <c r="U35" s="9">
        <v>0.06</v>
      </c>
      <c r="V35" s="9">
        <v>0.08</v>
      </c>
      <c r="W35" s="9">
        <v>0.1</v>
      </c>
      <c r="X35" s="9">
        <v>0.38</v>
      </c>
      <c r="Y35" s="13">
        <f t="shared" si="335"/>
        <v>0.08</v>
      </c>
      <c r="Z35" s="13">
        <f t="shared" si="336"/>
        <v>1.9999999999999983E-2</v>
      </c>
      <c r="AA35" s="13">
        <f t="shared" si="337"/>
        <v>24.999999999999979</v>
      </c>
      <c r="AB35" s="13">
        <f t="shared" si="338"/>
        <v>0.1</v>
      </c>
      <c r="AC35" s="13"/>
      <c r="AD35" s="3">
        <v>0.06</v>
      </c>
      <c r="AE35" s="3">
        <v>7.0000000000000007E-2</v>
      </c>
      <c r="AF35" s="3">
        <v>0.1</v>
      </c>
      <c r="AG35" s="3">
        <v>0.08</v>
      </c>
      <c r="AH35" s="3">
        <v>0.53</v>
      </c>
      <c r="AI35" s="14">
        <f t="shared" si="339"/>
        <v>7.7499999999999999E-2</v>
      </c>
      <c r="AJ35" s="14">
        <f t="shared" si="340"/>
        <v>1.7078251276599336E-2</v>
      </c>
      <c r="AK35" s="14">
        <f t="shared" si="341"/>
        <v>22.036453260128177</v>
      </c>
      <c r="AL35" s="14">
        <f t="shared" si="342"/>
        <v>0.1</v>
      </c>
      <c r="AM35" s="3"/>
      <c r="AN35" s="14">
        <f t="shared" si="325"/>
        <v>-16.666666666666661</v>
      </c>
      <c r="AO35" s="3">
        <v>0.06</v>
      </c>
      <c r="AP35" s="3">
        <v>0.1</v>
      </c>
      <c r="AQ35" s="3">
        <v>0.05</v>
      </c>
      <c r="AR35" s="3">
        <v>0.35</v>
      </c>
      <c r="AS35" s="14">
        <f t="shared" si="343"/>
        <v>7.0000000000000007E-2</v>
      </c>
      <c r="AT35" s="14">
        <f t="shared" si="344"/>
        <v>2.6457513110645908E-2</v>
      </c>
      <c r="AU35" s="14">
        <f t="shared" si="345"/>
        <v>37.796447300922722</v>
      </c>
      <c r="AV35" s="14">
        <f t="shared" si="346"/>
        <v>0.1</v>
      </c>
      <c r="AW35" s="3"/>
      <c r="AX35" s="14">
        <f t="shared" si="347"/>
        <v>11.111111111111121</v>
      </c>
      <c r="AY35" s="3">
        <v>0.04</v>
      </c>
      <c r="AZ35" s="3">
        <v>0.05</v>
      </c>
      <c r="BA35" s="3">
        <v>0.05</v>
      </c>
      <c r="BB35" s="3">
        <v>0.2</v>
      </c>
      <c r="BC35" s="14">
        <f t="shared" si="348"/>
        <v>4.6666666666666669E-2</v>
      </c>
      <c r="BD35" s="14">
        <f t="shared" si="349"/>
        <v>5.773502691896258E-3</v>
      </c>
      <c r="BE35" s="14">
        <f t="shared" si="350"/>
        <v>12.371791482634837</v>
      </c>
      <c r="BF35" s="14">
        <f t="shared" si="351"/>
        <v>0.05</v>
      </c>
      <c r="BG35" s="3"/>
      <c r="BH35" s="15">
        <f t="shared" si="352"/>
        <v>-50</v>
      </c>
      <c r="BI35" s="57"/>
      <c r="BJ35" s="57"/>
      <c r="BK35" s="57"/>
      <c r="BL35" s="57"/>
      <c r="BM35" s="57"/>
      <c r="BN35" s="18"/>
      <c r="BO35" s="18"/>
      <c r="BP35" s="18"/>
      <c r="BQ35" s="18"/>
      <c r="BR35" s="18"/>
      <c r="BS35" s="18"/>
      <c r="BT35" s="18"/>
      <c r="BU35" s="57"/>
      <c r="BV35" s="57"/>
      <c r="BW35" s="57"/>
      <c r="BX35" s="57"/>
      <c r="BY35" s="18"/>
      <c r="BZ35" s="18"/>
      <c r="CA35" s="18"/>
      <c r="CB35" s="18"/>
      <c r="CC35" s="18"/>
      <c r="CD35" s="18"/>
      <c r="CE35" s="18"/>
      <c r="CF35" s="57"/>
      <c r="CG35" s="57"/>
      <c r="CH35" s="57"/>
      <c r="CI35" s="57"/>
      <c r="CJ35" s="57"/>
      <c r="CK35" s="57"/>
      <c r="CL35" s="57"/>
      <c r="CM35" s="57"/>
      <c r="CN35" s="18"/>
      <c r="CO35" s="18"/>
      <c r="CP35" s="18"/>
      <c r="CQ35" s="57"/>
      <c r="CR35" s="57"/>
      <c r="CS35" s="57"/>
      <c r="CT35" s="57"/>
      <c r="CU35" s="57"/>
      <c r="CV35" s="18"/>
      <c r="CW35" s="18"/>
      <c r="CX35" s="18"/>
      <c r="CY35" s="18"/>
      <c r="CZ35" s="18"/>
      <c r="DA35" s="18"/>
      <c r="DB35" s="18"/>
      <c r="DC35" s="18"/>
      <c r="DD35" s="57"/>
      <c r="DE35" s="57"/>
      <c r="DF35" s="57"/>
      <c r="DG35" s="57"/>
      <c r="DH35" s="57"/>
      <c r="DI35" s="18"/>
      <c r="DJ35" s="18"/>
      <c r="DK35" s="18"/>
      <c r="DL35" s="18"/>
      <c r="DM35" s="18"/>
      <c r="DN35" s="18"/>
      <c r="DO35" s="18"/>
      <c r="DP35" s="18"/>
      <c r="DQ35" s="57"/>
      <c r="DR35" s="57"/>
      <c r="DS35" s="57"/>
      <c r="DT35" s="57"/>
      <c r="DU35" s="18"/>
      <c r="DV35" s="18"/>
      <c r="DW35" s="18"/>
      <c r="DX35" s="18"/>
      <c r="DY35" s="18"/>
      <c r="DZ35" s="18"/>
      <c r="EA35" s="18"/>
      <c r="EB35" s="18"/>
    </row>
    <row r="36" spans="1:132" s="25" customFormat="1" ht="14" x14ac:dyDescent="0.15">
      <c r="A36" s="24" t="s">
        <v>10</v>
      </c>
      <c r="B36" s="9">
        <v>6.0260000000000001E-2</v>
      </c>
      <c r="C36" s="9">
        <v>4.6530000000000002E-2</v>
      </c>
      <c r="D36" s="9">
        <v>5.2220000000000003E-2</v>
      </c>
      <c r="E36" s="9"/>
      <c r="F36" s="9">
        <v>0.32475999999999999</v>
      </c>
      <c r="G36" s="13">
        <f t="shared" si="327"/>
        <v>5.3003333333333326E-2</v>
      </c>
      <c r="H36" s="13">
        <f t="shared" si="328"/>
        <v>6.8984370210456612E-3</v>
      </c>
      <c r="I36" s="13">
        <f t="shared" si="329"/>
        <v>13.015100347863019</v>
      </c>
      <c r="J36" s="13">
        <f t="shared" si="330"/>
        <v>6.0260000000000001E-2</v>
      </c>
      <c r="K36" s="13"/>
      <c r="L36" s="9">
        <v>7.2069999999999995E-2</v>
      </c>
      <c r="M36" s="9">
        <v>4.7809999999999998E-2</v>
      </c>
      <c r="N36" s="9">
        <v>4.9110000000000001E-2</v>
      </c>
      <c r="O36" s="9">
        <v>0.36939</v>
      </c>
      <c r="P36" s="13">
        <f t="shared" si="331"/>
        <v>5.6329999999999991E-2</v>
      </c>
      <c r="Q36" s="13">
        <f t="shared" si="332"/>
        <v>1.3646728545699186E-2</v>
      </c>
      <c r="R36" s="13">
        <f t="shared" si="333"/>
        <v>24.226395429964828</v>
      </c>
      <c r="S36" s="13">
        <f t="shared" si="334"/>
        <v>7.2069999999999995E-2</v>
      </c>
      <c r="T36" s="13"/>
      <c r="U36" s="9">
        <v>5.0590000000000003E-2</v>
      </c>
      <c r="V36" s="9">
        <v>5.2780000000000001E-2</v>
      </c>
      <c r="W36" s="9">
        <v>5.0729999999999997E-2</v>
      </c>
      <c r="X36" s="9">
        <v>0.47383999999999998</v>
      </c>
      <c r="Y36" s="13">
        <f t="shared" si="335"/>
        <v>5.1366666666666672E-2</v>
      </c>
      <c r="Z36" s="13">
        <f t="shared" si="336"/>
        <v>1.2259825991152295E-3</v>
      </c>
      <c r="AA36" s="13">
        <f t="shared" si="337"/>
        <v>2.3867279671289343</v>
      </c>
      <c r="AB36" s="13">
        <f t="shared" si="338"/>
        <v>5.2780000000000001E-2</v>
      </c>
      <c r="AC36" s="13"/>
      <c r="AD36" s="29"/>
      <c r="AE36" s="3">
        <v>7.6050000000000006E-2</v>
      </c>
      <c r="AF36" s="3">
        <v>9.2240000000000003E-2</v>
      </c>
      <c r="AG36" s="3"/>
      <c r="AH36" s="3">
        <v>0.53136000000000005</v>
      </c>
      <c r="AI36" s="14">
        <f t="shared" si="339"/>
        <v>8.4144999999999998E-2</v>
      </c>
      <c r="AJ36" s="14">
        <f t="shared" si="340"/>
        <v>1.1448058787410202E-2</v>
      </c>
      <c r="AK36" s="14">
        <f t="shared" si="341"/>
        <v>13.605156322312913</v>
      </c>
      <c r="AL36" s="14">
        <f t="shared" si="342"/>
        <v>9.2240000000000003E-2</v>
      </c>
      <c r="AM36" s="3"/>
      <c r="AN36" s="14">
        <f t="shared" si="325"/>
        <v>53.070029870560909</v>
      </c>
      <c r="AO36" s="3">
        <v>7.8909999999999994E-2</v>
      </c>
      <c r="AP36" s="3">
        <v>7.3569999999999997E-2</v>
      </c>
      <c r="AQ36" s="3">
        <v>8.4180000000000005E-2</v>
      </c>
      <c r="AR36" s="3">
        <v>0.75185000000000002</v>
      </c>
      <c r="AS36" s="14">
        <f t="shared" si="343"/>
        <v>7.8886666666666674E-2</v>
      </c>
      <c r="AT36" s="14">
        <f t="shared" si="344"/>
        <v>5.305038485565715E-3</v>
      </c>
      <c r="AU36" s="14">
        <f t="shared" si="345"/>
        <v>6.7248861052552789</v>
      </c>
      <c r="AV36" s="14">
        <f t="shared" si="346"/>
        <v>8.4180000000000005E-2</v>
      </c>
      <c r="AW36" s="3"/>
      <c r="AX36" s="14">
        <f t="shared" si="347"/>
        <v>16.803108089357583</v>
      </c>
      <c r="AY36" s="3">
        <v>6.3799999999999996E-2</v>
      </c>
      <c r="AZ36" s="3">
        <v>8.5199999999999998E-2</v>
      </c>
      <c r="BA36" s="3">
        <v>8.7679999999999994E-2</v>
      </c>
      <c r="BB36" s="3">
        <v>0.65712999999999999</v>
      </c>
      <c r="BC36" s="14">
        <f t="shared" si="348"/>
        <v>7.8893333333333329E-2</v>
      </c>
      <c r="BD36" s="14">
        <f t="shared" si="349"/>
        <v>1.3129894642887717E-2</v>
      </c>
      <c r="BE36" s="14">
        <f t="shared" si="350"/>
        <v>16.642590809812045</v>
      </c>
      <c r="BF36" s="14">
        <f t="shared" si="351"/>
        <v>8.7679999999999994E-2</v>
      </c>
      <c r="BG36" s="3"/>
      <c r="BH36" s="14">
        <f t="shared" si="352"/>
        <v>66.12353164077301</v>
      </c>
      <c r="BI36" s="16">
        <v>6.6489999999999994E-2</v>
      </c>
      <c r="BJ36" s="16">
        <v>7.0690000000000003E-2</v>
      </c>
      <c r="BK36" s="16">
        <v>6.386E-2</v>
      </c>
      <c r="BL36" s="16"/>
      <c r="BM36" s="16">
        <v>7.3319999999999996E-2</v>
      </c>
      <c r="BN36" s="16">
        <f>AVERAGE(BI36:BL36)</f>
        <v>6.7013333333333328E-2</v>
      </c>
      <c r="BO36" s="16">
        <f>STDEV(BI36:BL36)</f>
        <v>3.4449431538609381E-3</v>
      </c>
      <c r="BP36" s="16">
        <f t="shared" ref="BP36:BP38" si="386">(BO36/BN36)*100</f>
        <v>5.1406831782644327</v>
      </c>
      <c r="BQ36" s="16">
        <f>MAX(BI36:BL36)</f>
        <v>7.0690000000000003E-2</v>
      </c>
      <c r="BR36" s="16"/>
      <c r="BS36" s="16">
        <f>(BQ36-$J36)/$J36*100</f>
        <v>17.308330567540658</v>
      </c>
      <c r="BT36" s="16">
        <f>(BQ36-$AL36)/$AL36*100</f>
        <v>-23.362966175195144</v>
      </c>
      <c r="BU36" s="16">
        <v>5.892E-2</v>
      </c>
      <c r="BV36" s="16">
        <v>6.5449999999999994E-2</v>
      </c>
      <c r="BW36" s="16">
        <v>5.978E-2</v>
      </c>
      <c r="BX36" s="16">
        <v>7.7170000000000002E-2</v>
      </c>
      <c r="BY36" s="16">
        <f>AVERAGE(BU36:BW36)</f>
        <v>6.1383333333333324E-2</v>
      </c>
      <c r="BZ36" s="16">
        <f>STDEV(BU36:BW36)</f>
        <v>3.5479900413238636E-3</v>
      </c>
      <c r="CA36" s="16">
        <f>(BZ36/BY36)*100</f>
        <v>5.7800543708778669</v>
      </c>
      <c r="CB36" s="16">
        <f>MAX(BU36:BW36)</f>
        <v>6.5449999999999994E-2</v>
      </c>
      <c r="CC36" s="16"/>
      <c r="CD36" s="16">
        <f>(CB36-$S36)/$S36*100</f>
        <v>-9.1855140835299043</v>
      </c>
      <c r="CE36" s="16">
        <f>(CB36-$AV36)/$AV36*100</f>
        <v>-22.249940603468769</v>
      </c>
      <c r="CF36" s="16">
        <v>6.5259999999999999E-2</v>
      </c>
      <c r="CG36" s="16">
        <v>5.6050000000000003E-2</v>
      </c>
      <c r="CH36" s="16">
        <v>6.2509999999999996E-2</v>
      </c>
      <c r="CI36" s="16">
        <v>7.17E-2</v>
      </c>
      <c r="CJ36" s="16">
        <f t="shared" ref="CJ36" si="387">AVERAGE(CF36:CH36)</f>
        <v>6.1273333333333325E-2</v>
      </c>
      <c r="CK36" s="16">
        <f t="shared" ref="CK36" si="388">STDEV(CF36:CH36)</f>
        <v>4.7278994631160792E-3</v>
      </c>
      <c r="CL36" s="16">
        <f t="shared" ref="CL36" si="389">(CK36/CJ36)*100</f>
        <v>7.7160800725428347</v>
      </c>
      <c r="CM36" s="16">
        <f t="shared" ref="CM36" si="390">MAX(CF36:CH36)</f>
        <v>6.5259999999999999E-2</v>
      </c>
      <c r="CN36" s="16"/>
      <c r="CO36" s="16">
        <f t="shared" ref="CO36" si="391">(CM36-$AB36)/$AB36*100</f>
        <v>23.645320197044331</v>
      </c>
      <c r="CP36" s="16">
        <f t="shared" ref="CP36" si="392">(CM36-$AV36)/$AV36*100</f>
        <v>-22.475647422190551</v>
      </c>
      <c r="CQ36" s="45">
        <v>4.07E-2</v>
      </c>
      <c r="CR36" s="45"/>
      <c r="CS36" s="45"/>
      <c r="CT36" s="45"/>
      <c r="CU36" s="45">
        <v>4.4400000000000002E-2</v>
      </c>
      <c r="CV36" s="17">
        <f>AVERAGE(CQ36:CS36)</f>
        <v>4.07E-2</v>
      </c>
      <c r="CW36" s="17" t="e">
        <f>STDEV(CQ36:CS36)</f>
        <v>#DIV/0!</v>
      </c>
      <c r="CX36" s="17" t="e">
        <f>(CW36/CV36)*100</f>
        <v>#DIV/0!</v>
      </c>
      <c r="CY36" s="17">
        <f>MAX(CQ36:CS36)</f>
        <v>4.07E-2</v>
      </c>
      <c r="CZ36" s="17"/>
      <c r="DA36" s="17">
        <f>(CY36-$J36)/$J36*100</f>
        <v>-32.459342847660139</v>
      </c>
      <c r="DB36" s="17">
        <f>(CY36-$AL36)/$AL36*100</f>
        <v>-55.875975715524717</v>
      </c>
      <c r="DC36" s="17">
        <f>(CY36-$BQ36)/$BQ36*100</f>
        <v>-42.424671099165373</v>
      </c>
      <c r="DD36" s="17">
        <v>4.1750000000000002E-2</v>
      </c>
      <c r="DE36" s="45"/>
      <c r="DF36" s="45"/>
      <c r="DG36" s="45"/>
      <c r="DH36" s="17">
        <v>4.9349999999999998E-2</v>
      </c>
      <c r="DI36" s="17">
        <f>AVERAGE(DD36:DG36)</f>
        <v>4.1750000000000002E-2</v>
      </c>
      <c r="DJ36" s="17" t="e">
        <f>STDEV(DD36:DG36)</f>
        <v>#DIV/0!</v>
      </c>
      <c r="DK36" s="17" t="e">
        <f>(DJ36/DI36)*100</f>
        <v>#DIV/0!</v>
      </c>
      <c r="DL36" s="17">
        <f>MAX(DD36:DG36)</f>
        <v>4.1750000000000002E-2</v>
      </c>
      <c r="DM36" s="17"/>
      <c r="DN36" s="17">
        <f>(DL36-$S36)/$S36*100</f>
        <v>-42.070209518523647</v>
      </c>
      <c r="DO36" s="17">
        <f>(DL36-$AV36)/$AV36*100</f>
        <v>-50.403896412449512</v>
      </c>
      <c r="DP36" s="17">
        <f>(DL36-$CB36)/$CB36*100</f>
        <v>-36.210847975553847</v>
      </c>
      <c r="DQ36" s="45"/>
      <c r="DR36" s="45"/>
      <c r="DS36" s="45"/>
      <c r="DT36" s="45">
        <v>4.5089999999999998E-2</v>
      </c>
      <c r="DU36" s="17" t="e">
        <f>AVERAGE(DQ36:DS36)</f>
        <v>#DIV/0!</v>
      </c>
      <c r="DV36" s="17" t="e">
        <f>STDEV(DQ36:DS36)</f>
        <v>#DIV/0!</v>
      </c>
      <c r="DW36" s="17" t="e">
        <f>(DV36/DU36)*100</f>
        <v>#DIV/0!</v>
      </c>
      <c r="DX36" s="17">
        <f>MAX(DQ36:DS36)</f>
        <v>0</v>
      </c>
      <c r="DY36" s="17"/>
      <c r="DZ36" s="17">
        <f>(DX36-$AB36)/$AB36*100</f>
        <v>-100</v>
      </c>
      <c r="EA36" s="17">
        <f>(DX36-$BF36)/$BF36*100</f>
        <v>-100</v>
      </c>
      <c r="EB36" s="17">
        <f>(DX36-$CM36)/$CM36*100</f>
        <v>-100</v>
      </c>
    </row>
    <row r="37" spans="1:132" s="25" customFormat="1" ht="14" x14ac:dyDescent="0.15">
      <c r="A37" s="24" t="s">
        <v>11</v>
      </c>
      <c r="B37" s="9">
        <v>3.5369999999999999E-2</v>
      </c>
      <c r="C37" s="9">
        <v>5.3170000000000002E-2</v>
      </c>
      <c r="D37" s="9">
        <v>3.9750000000000001E-2</v>
      </c>
      <c r="E37" s="9"/>
      <c r="F37" s="9">
        <v>0.76985999999999999</v>
      </c>
      <c r="G37" s="13">
        <f t="shared" si="327"/>
        <v>4.2763333333333341E-2</v>
      </c>
      <c r="H37" s="13">
        <f t="shared" si="328"/>
        <v>9.2747039485545132E-3</v>
      </c>
      <c r="I37" s="13">
        <f t="shared" si="329"/>
        <v>21.688449486057788</v>
      </c>
      <c r="J37" s="13">
        <f t="shared" si="330"/>
        <v>5.3170000000000002E-2</v>
      </c>
      <c r="K37" s="13"/>
      <c r="L37" s="9">
        <v>4.0149999999999998E-2</v>
      </c>
      <c r="M37" s="9">
        <v>4.1959999999999997E-2</v>
      </c>
      <c r="N37" s="9">
        <v>4.002E-2</v>
      </c>
      <c r="O37" s="9">
        <v>0.71160000000000001</v>
      </c>
      <c r="P37" s="13">
        <f t="shared" si="331"/>
        <v>4.0709999999999996E-2</v>
      </c>
      <c r="Q37" s="13">
        <f t="shared" si="332"/>
        <v>1.0844814429025503E-3</v>
      </c>
      <c r="R37" s="13">
        <f t="shared" si="333"/>
        <v>2.6639190442214455</v>
      </c>
      <c r="S37" s="13">
        <f t="shared" si="334"/>
        <v>4.1959999999999997E-2</v>
      </c>
      <c r="T37" s="13"/>
      <c r="U37" s="9">
        <v>4.0750000000000001E-2</v>
      </c>
      <c r="V37" s="9">
        <v>3.9960000000000002E-2</v>
      </c>
      <c r="W37" s="9">
        <v>4.5359999999999998E-2</v>
      </c>
      <c r="X37" s="9">
        <v>0.82474000000000003</v>
      </c>
      <c r="Y37" s="13">
        <f t="shared" si="335"/>
        <v>4.2023333333333336E-2</v>
      </c>
      <c r="Z37" s="13">
        <f t="shared" si="336"/>
        <v>2.9165104720081697E-3</v>
      </c>
      <c r="AA37" s="13">
        <f t="shared" si="337"/>
        <v>6.9402168763579821</v>
      </c>
      <c r="AB37" s="13">
        <f t="shared" si="338"/>
        <v>4.5359999999999998E-2</v>
      </c>
      <c r="AC37" s="13"/>
      <c r="AD37" s="3">
        <v>8.763E-2</v>
      </c>
      <c r="AE37" s="3">
        <v>9.0079999999999993E-2</v>
      </c>
      <c r="AF37" s="3">
        <v>8.7309999999999999E-2</v>
      </c>
      <c r="AG37" s="3"/>
      <c r="AH37" s="3">
        <v>0.78696999999999995</v>
      </c>
      <c r="AI37" s="14">
        <f t="shared" si="339"/>
        <v>8.8339999999999988E-2</v>
      </c>
      <c r="AJ37" s="14">
        <f t="shared" si="340"/>
        <v>1.5153547439461133E-3</v>
      </c>
      <c r="AK37" s="14">
        <f t="shared" si="341"/>
        <v>1.7153664749220212</v>
      </c>
      <c r="AL37" s="14">
        <f t="shared" si="342"/>
        <v>9.0079999999999993E-2</v>
      </c>
      <c r="AM37" s="3"/>
      <c r="AN37" s="14">
        <f t="shared" si="325"/>
        <v>69.418845213466213</v>
      </c>
      <c r="AO37" s="3">
        <v>8.863E-2</v>
      </c>
      <c r="AP37" s="3">
        <v>7.7939999999999995E-2</v>
      </c>
      <c r="AQ37" s="3">
        <v>9.3200000000000005E-2</v>
      </c>
      <c r="AR37" s="3">
        <v>0.90054999999999996</v>
      </c>
      <c r="AS37" s="14">
        <f t="shared" si="343"/>
        <v>8.659E-2</v>
      </c>
      <c r="AT37" s="14">
        <f t="shared" si="344"/>
        <v>7.8318644012776474E-3</v>
      </c>
      <c r="AU37" s="14">
        <f t="shared" si="345"/>
        <v>9.0447677575674419</v>
      </c>
      <c r="AV37" s="14">
        <f t="shared" si="346"/>
        <v>9.3200000000000005E-2</v>
      </c>
      <c r="AW37" s="3"/>
      <c r="AX37" s="14">
        <f t="shared" si="347"/>
        <v>122.11630123927553</v>
      </c>
      <c r="AY37" s="3">
        <v>6.9930000000000006E-2</v>
      </c>
      <c r="AZ37" s="3">
        <v>7.6770000000000005E-2</v>
      </c>
      <c r="BA37" s="3">
        <v>9.2990000000000003E-2</v>
      </c>
      <c r="BB37" s="3">
        <v>0.96986000000000006</v>
      </c>
      <c r="BC37" s="14">
        <f t="shared" si="348"/>
        <v>7.9896666666666671E-2</v>
      </c>
      <c r="BD37" s="14">
        <f t="shared" si="349"/>
        <v>1.1843687488841168E-2</v>
      </c>
      <c r="BE37" s="14">
        <f t="shared" si="350"/>
        <v>14.823756713473028</v>
      </c>
      <c r="BF37" s="14">
        <f t="shared" si="351"/>
        <v>9.2990000000000003E-2</v>
      </c>
      <c r="BG37" s="3"/>
      <c r="BH37" s="14">
        <f t="shared" si="352"/>
        <v>105.00440917107585</v>
      </c>
      <c r="BI37" s="29">
        <v>4.3560000000000001E-2</v>
      </c>
      <c r="BJ37" s="29">
        <v>4.3560000000000001E-2</v>
      </c>
      <c r="BK37" s="29">
        <v>3.687E-2</v>
      </c>
      <c r="BL37" s="4"/>
      <c r="BM37" s="29">
        <v>5.2789999999999997E-2</v>
      </c>
      <c r="BN37" s="16">
        <f t="shared" ref="BN37:BN38" si="393">AVERAGE(BI37:BL37)</f>
        <v>4.1329999999999999E-2</v>
      </c>
      <c r="BO37" s="16">
        <f t="shared" ref="BO37:BO38" si="394">STDEV(BI37:BL37)</f>
        <v>3.8624733008785972E-3</v>
      </c>
      <c r="BP37" s="16">
        <f t="shared" si="386"/>
        <v>9.3454471349591035</v>
      </c>
      <c r="BQ37" s="16">
        <f t="shared" ref="BQ37:BQ38" si="395">MAX(BI37:BL37)</f>
        <v>4.3560000000000001E-2</v>
      </c>
      <c r="BR37" s="16"/>
      <c r="BS37" s="16">
        <f t="shared" ref="BS37:BS38" si="396">(BQ37-$J37)/$J37*100</f>
        <v>-18.074101937182622</v>
      </c>
      <c r="BT37" s="16">
        <f t="shared" ref="BT37:BT38" si="397">(BQ37-$AL37)/$AL37*100</f>
        <v>-51.642984014209581</v>
      </c>
      <c r="BU37" s="29">
        <v>3.7810000000000003E-2</v>
      </c>
      <c r="BV37" s="29">
        <v>4.233E-2</v>
      </c>
      <c r="BW37" s="29">
        <v>4.0469999999999999E-2</v>
      </c>
      <c r="BX37" s="29">
        <v>5.0639999999999998E-2</v>
      </c>
      <c r="BY37" s="16">
        <f>AVERAGE(BU37:BW37)</f>
        <v>4.0203333333333334E-2</v>
      </c>
      <c r="BZ37" s="16">
        <f>STDEV(BU37:BW37)</f>
        <v>2.2717687675758999E-3</v>
      </c>
      <c r="CA37" s="16">
        <f>(BZ37/BY37)*100</f>
        <v>5.6506975397792054</v>
      </c>
      <c r="CB37" s="16">
        <f>MAX(BU37:BW37)</f>
        <v>4.233E-2</v>
      </c>
      <c r="CC37" s="16"/>
      <c r="CD37" s="16">
        <f>(CB37-$S37)/$S37*100</f>
        <v>0.88179218303146389</v>
      </c>
      <c r="CE37" s="16">
        <f>(CB37-$AV37)/$AV37*100</f>
        <v>-54.581545064377693</v>
      </c>
      <c r="CF37" s="29">
        <v>3.6920000000000001E-2</v>
      </c>
      <c r="CG37" s="29">
        <v>4.0739999999999998E-2</v>
      </c>
      <c r="CH37" s="29">
        <v>3.909E-2</v>
      </c>
      <c r="CI37" s="29">
        <v>5.5530000000000003E-2</v>
      </c>
      <c r="CJ37" s="4">
        <f t="shared" ref="CJ37:CJ38" si="398">AVERAGE(CF37:CH37)</f>
        <v>3.8916666666666669E-2</v>
      </c>
      <c r="CK37" s="4">
        <f t="shared" ref="CK37:CK38" si="399">STDEV(CF37:CH37)</f>
        <v>1.9158896975904765E-3</v>
      </c>
      <c r="CL37" s="4">
        <f t="shared" ref="CL37:CL38" si="400">(CK37/CJ37)*100</f>
        <v>4.9230570387763848</v>
      </c>
      <c r="CM37" s="4">
        <f t="shared" ref="CM37:CM38" si="401">MAX(CF37:CH37)</f>
        <v>4.0739999999999998E-2</v>
      </c>
      <c r="CN37" s="4"/>
      <c r="CO37" s="4">
        <f t="shared" ref="CO37:CO38" si="402">(CM37-$AB37)/$AB37*100</f>
        <v>-10.185185185185183</v>
      </c>
      <c r="CP37" s="4">
        <f t="shared" ref="CP37:CP38" si="403">(CM37-$AV37)/$AV37*100</f>
        <v>-56.28755364806868</v>
      </c>
      <c r="CQ37" s="29">
        <v>4.1099999999999998E-2</v>
      </c>
      <c r="CR37" s="29">
        <v>4.2680000000000003E-2</v>
      </c>
      <c r="CS37" s="29">
        <v>4.5260000000000002E-2</v>
      </c>
      <c r="CT37" s="29"/>
      <c r="CU37" s="29">
        <v>5.2589999999999998E-2</v>
      </c>
      <c r="CV37" s="17">
        <f t="shared" ref="CV37:CV38" si="404">AVERAGE(CQ37:CS37)</f>
        <v>4.3013333333333327E-2</v>
      </c>
      <c r="CW37" s="17">
        <f t="shared" ref="CW37:CW38" si="405">STDEV(CQ37:CS37)</f>
        <v>2.0999365069766609E-3</v>
      </c>
      <c r="CX37" s="17">
        <f t="shared" ref="CX37:CX38" si="406">(CW37/CV37)*100</f>
        <v>4.8820594551534278</v>
      </c>
      <c r="CY37" s="17">
        <f t="shared" ref="CY37:CY38" si="407">MAX(CQ37:CS37)</f>
        <v>4.5260000000000002E-2</v>
      </c>
      <c r="CZ37" s="17"/>
      <c r="DA37" s="17">
        <f t="shared" ref="DA37:DA38" si="408">(CY37-$J37)/$J37*100</f>
        <v>-14.87681023133346</v>
      </c>
      <c r="DB37" s="17">
        <f t="shared" ref="DB37:DB38" si="409">(CY37-$AL37)/$AL37*100</f>
        <v>-49.755772646536407</v>
      </c>
      <c r="DC37" s="17">
        <f t="shared" ref="DC37:DC38" si="410">(CY37-$BQ37)/$BQ37*100</f>
        <v>3.9026629935720849</v>
      </c>
      <c r="DD37" s="29">
        <v>3.9669999999999997E-2</v>
      </c>
      <c r="DE37" s="29"/>
      <c r="DF37" s="29">
        <v>4.2130000000000001E-2</v>
      </c>
      <c r="DG37" s="29"/>
      <c r="DH37" s="29">
        <v>5.3330000000000002E-2</v>
      </c>
      <c r="DI37" s="5">
        <f t="shared" ref="DI37:DI38" si="411">AVERAGE(DD37:DG37)</f>
        <v>4.0899999999999999E-2</v>
      </c>
      <c r="DJ37" s="5">
        <f t="shared" ref="DJ37:DJ38" si="412">STDEV(DD37:DG37)</f>
        <v>1.7394826817189097E-3</v>
      </c>
      <c r="DK37" s="5">
        <f t="shared" ref="DK37:DK38" si="413">(DJ37/DI37)*100</f>
        <v>4.2530138917332758</v>
      </c>
      <c r="DL37" s="5">
        <f t="shared" ref="DL37:DL38" si="414">MAX(DD37:DG37)</f>
        <v>4.2130000000000001E-2</v>
      </c>
      <c r="DM37" s="5"/>
      <c r="DN37" s="5">
        <f t="shared" ref="DN37:DN38" si="415">(DL37-$S37)/$S37*100</f>
        <v>0.40514775977121897</v>
      </c>
      <c r="DO37" s="5">
        <f t="shared" ref="DO37:DO38" si="416">(DL37-$AV37)/$AV37*100</f>
        <v>-54.796137339055797</v>
      </c>
      <c r="DP37" s="5">
        <f t="shared" ref="DP37:DP38" si="417">(DL37-$CB37)/$CB37*100</f>
        <v>-0.4724781478856574</v>
      </c>
      <c r="DQ37" s="29">
        <v>3.9919999999999997E-2</v>
      </c>
      <c r="DR37" s="29">
        <v>3.721E-2</v>
      </c>
      <c r="DS37" s="29">
        <v>4.2630000000000001E-2</v>
      </c>
      <c r="DT37" s="29">
        <v>4.7379999999999999E-2</v>
      </c>
      <c r="DU37" s="17">
        <f t="shared" ref="DU37:DU38" si="418">AVERAGE(DQ37:DS37)</f>
        <v>3.9920000000000004E-2</v>
      </c>
      <c r="DV37" s="17">
        <f t="shared" ref="DV37:DV38" si="419">STDEV(DQ37:DS37)</f>
        <v>2.7100000000000006E-3</v>
      </c>
      <c r="DW37" s="17">
        <f t="shared" ref="DW37:DW38" si="420">(DV37/DU37)*100</f>
        <v>6.7885771543086184</v>
      </c>
      <c r="DX37" s="17">
        <f t="shared" ref="DX37:DX38" si="421">MAX(DQ37:DS37)</f>
        <v>4.2630000000000001E-2</v>
      </c>
      <c r="DY37" s="17"/>
      <c r="DZ37" s="17">
        <f t="shared" ref="DZ37:DZ38" si="422">(DX37-$AB37)/$AB37*100</f>
        <v>-6.0185185185185102</v>
      </c>
      <c r="EA37" s="17">
        <f t="shared" ref="EA37:EA38" si="423">(DX37-$BF37)/$BF37*100</f>
        <v>-54.156360899021408</v>
      </c>
      <c r="EB37" s="17">
        <f t="shared" ref="EB37:EB38" si="424">(DX37-$CM37)/$CM37*100</f>
        <v>4.6391752577319663</v>
      </c>
    </row>
    <row r="38" spans="1:132" s="25" customFormat="1" ht="14" x14ac:dyDescent="0.15">
      <c r="A38" s="24" t="s">
        <v>12</v>
      </c>
      <c r="B38" s="10">
        <v>8.4970000000000004E-2</v>
      </c>
      <c r="C38" s="10">
        <v>8.6900000000000005E-2</v>
      </c>
      <c r="D38" s="10">
        <v>8.1559999999999994E-2</v>
      </c>
      <c r="E38" s="10"/>
      <c r="F38" s="10">
        <v>0.41496</v>
      </c>
      <c r="G38" s="42">
        <f t="shared" si="327"/>
        <v>8.4476666666666686E-2</v>
      </c>
      <c r="H38" s="42">
        <f t="shared" si="328"/>
        <v>2.7039662226687237E-3</v>
      </c>
      <c r="I38" s="42">
        <f t="shared" si="329"/>
        <v>3.2008438890447737</v>
      </c>
      <c r="J38" s="42">
        <f t="shared" si="330"/>
        <v>8.6900000000000005E-2</v>
      </c>
      <c r="K38" s="42"/>
      <c r="L38" s="10">
        <v>6.8589999999999998E-2</v>
      </c>
      <c r="M38" s="10">
        <v>6.5869999999999998E-2</v>
      </c>
      <c r="N38" s="10">
        <v>5.9060000000000001E-2</v>
      </c>
      <c r="O38" s="10">
        <v>0.42120000000000002</v>
      </c>
      <c r="P38" s="42">
        <f t="shared" si="331"/>
        <v>6.450666666666667E-2</v>
      </c>
      <c r="Q38" s="42">
        <f t="shared" si="332"/>
        <v>4.9090969977515532E-3</v>
      </c>
      <c r="R38" s="42">
        <f t="shared" si="333"/>
        <v>7.6102165116032756</v>
      </c>
      <c r="S38" s="42">
        <f t="shared" si="334"/>
        <v>6.8589999999999998E-2</v>
      </c>
      <c r="T38" s="42"/>
      <c r="U38" s="10">
        <v>5.5780000000000003E-2</v>
      </c>
      <c r="V38" s="10">
        <v>6.83E-2</v>
      </c>
      <c r="W38" s="10">
        <v>5.62E-2</v>
      </c>
      <c r="X38" s="10">
        <v>0.2994</v>
      </c>
      <c r="Y38" s="42">
        <f t="shared" si="335"/>
        <v>6.0093333333333332E-2</v>
      </c>
      <c r="Z38" s="42">
        <f t="shared" si="336"/>
        <v>7.110283632411109E-3</v>
      </c>
      <c r="AA38" s="42">
        <f t="shared" si="337"/>
        <v>11.832067282689888</v>
      </c>
      <c r="AB38" s="42">
        <f t="shared" si="338"/>
        <v>6.83E-2</v>
      </c>
      <c r="AC38" s="42"/>
      <c r="AD38" s="11">
        <v>5.382E-2</v>
      </c>
      <c r="AE38" s="11">
        <v>6.2719999999999998E-2</v>
      </c>
      <c r="AF38" s="11">
        <v>5.237E-2</v>
      </c>
      <c r="AG38" s="11"/>
      <c r="AH38" s="11">
        <v>0.38496000000000002</v>
      </c>
      <c r="AI38" s="51">
        <f t="shared" si="339"/>
        <v>5.6303333333333337E-2</v>
      </c>
      <c r="AJ38" s="51">
        <f t="shared" si="340"/>
        <v>5.6040907677636096E-3</v>
      </c>
      <c r="AK38" s="51">
        <f t="shared" si="341"/>
        <v>9.9533907425793782</v>
      </c>
      <c r="AL38" s="51">
        <f t="shared" si="342"/>
        <v>6.2719999999999998E-2</v>
      </c>
      <c r="AM38" s="11"/>
      <c r="AN38" s="51">
        <f t="shared" si="325"/>
        <v>-27.825086306098974</v>
      </c>
      <c r="AO38" s="11">
        <v>4.505E-2</v>
      </c>
      <c r="AP38" s="11">
        <v>5.6149999999999999E-2</v>
      </c>
      <c r="AQ38" s="11">
        <v>4.9590000000000002E-2</v>
      </c>
      <c r="AR38" s="11">
        <v>0.43256</v>
      </c>
      <c r="AS38" s="51">
        <f t="shared" si="343"/>
        <v>5.0263333333333333E-2</v>
      </c>
      <c r="AT38" s="51">
        <f t="shared" si="344"/>
        <v>5.5805495547780349E-3</v>
      </c>
      <c r="AU38" s="51">
        <f t="shared" si="345"/>
        <v>11.10262528306526</v>
      </c>
      <c r="AV38" s="51">
        <f t="shared" si="346"/>
        <v>5.6149999999999999E-2</v>
      </c>
      <c r="AW38" s="11"/>
      <c r="AX38" s="51">
        <f t="shared" si="347"/>
        <v>-18.136754628954659</v>
      </c>
      <c r="AY38" s="11">
        <v>5.2060000000000002E-2</v>
      </c>
      <c r="AZ38" s="11">
        <v>5.3150000000000003E-2</v>
      </c>
      <c r="BA38" s="11">
        <v>5.4980000000000001E-2</v>
      </c>
      <c r="BB38" s="11">
        <v>0.34842000000000001</v>
      </c>
      <c r="BC38" s="51">
        <f t="shared" si="348"/>
        <v>5.3396666666666669E-2</v>
      </c>
      <c r="BD38" s="51">
        <f t="shared" si="349"/>
        <v>1.4755450970178213E-3</v>
      </c>
      <c r="BE38" s="51">
        <f t="shared" si="350"/>
        <v>2.763365560305552</v>
      </c>
      <c r="BF38" s="51">
        <f t="shared" si="351"/>
        <v>5.4980000000000001E-2</v>
      </c>
      <c r="BG38" s="11"/>
      <c r="BH38" s="51">
        <f t="shared" si="352"/>
        <v>-19.502196193265007</v>
      </c>
      <c r="BI38" s="46">
        <v>4.8689999999999997E-2</v>
      </c>
      <c r="BJ38" s="46">
        <v>4.027E-2</v>
      </c>
      <c r="BK38" s="46">
        <v>4.4319999999999998E-2</v>
      </c>
      <c r="BL38" s="12"/>
      <c r="BM38" s="46">
        <v>4.9520000000000002E-2</v>
      </c>
      <c r="BN38" s="52">
        <f t="shared" si="393"/>
        <v>4.442666666666667E-2</v>
      </c>
      <c r="BO38" s="52">
        <f t="shared" si="394"/>
        <v>4.2110133380616737E-3</v>
      </c>
      <c r="BP38" s="52">
        <f t="shared" si="386"/>
        <v>9.4785714392144502</v>
      </c>
      <c r="BQ38" s="52">
        <f t="shared" si="395"/>
        <v>4.8689999999999997E-2</v>
      </c>
      <c r="BR38" s="52"/>
      <c r="BS38" s="52">
        <f t="shared" si="396"/>
        <v>-43.970080552359043</v>
      </c>
      <c r="BT38" s="52">
        <f t="shared" si="397"/>
        <v>-22.369260204081634</v>
      </c>
      <c r="BU38" s="46">
        <v>3.918E-2</v>
      </c>
      <c r="BV38" s="46">
        <v>3.5340000000000003E-2</v>
      </c>
      <c r="BW38" s="46">
        <v>3.7780000000000001E-2</v>
      </c>
      <c r="BX38" s="46">
        <v>5.2359999999999997E-2</v>
      </c>
      <c r="BY38" s="16">
        <f>AVERAGE(BU38:BW38)</f>
        <v>3.7433333333333339E-2</v>
      </c>
      <c r="BZ38" s="16">
        <f>STDEV(BU38:BW38)</f>
        <v>1.9433304745547851E-3</v>
      </c>
      <c r="CA38" s="16">
        <f>(BZ38/BY38)*100</f>
        <v>5.1914438322923901</v>
      </c>
      <c r="CB38" s="16">
        <f>MAX(BU38:BW38)</f>
        <v>3.918E-2</v>
      </c>
      <c r="CC38" s="16"/>
      <c r="CD38" s="16">
        <f>(CB38-$S38)/$S38*100</f>
        <v>-42.877970549642804</v>
      </c>
      <c r="CE38" s="16">
        <f>(CB38-$AV38)/$AV38*100</f>
        <v>-30.22261798753339</v>
      </c>
      <c r="CF38" s="46">
        <v>3.7240000000000002E-2</v>
      </c>
      <c r="CG38" s="46">
        <v>3.5450000000000002E-2</v>
      </c>
      <c r="CH38" s="46">
        <v>3.8859999999999999E-2</v>
      </c>
      <c r="CI38" s="46">
        <v>4.8809999999999999E-2</v>
      </c>
      <c r="CJ38" s="12">
        <f t="shared" si="398"/>
        <v>3.7183333333333339E-2</v>
      </c>
      <c r="CK38" s="12">
        <f t="shared" si="399"/>
        <v>1.7057061098950566E-3</v>
      </c>
      <c r="CL38" s="12">
        <f t="shared" si="400"/>
        <v>4.5872867141955789</v>
      </c>
      <c r="CM38" s="12">
        <f t="shared" si="401"/>
        <v>3.8859999999999999E-2</v>
      </c>
      <c r="CN38" s="12"/>
      <c r="CO38" s="12">
        <f t="shared" si="402"/>
        <v>-43.103953147877014</v>
      </c>
      <c r="CP38" s="12">
        <f t="shared" si="403"/>
        <v>-30.792520035618882</v>
      </c>
      <c r="CQ38" s="46">
        <v>3.159E-2</v>
      </c>
      <c r="CR38" s="46">
        <v>3.1199999999999999E-2</v>
      </c>
      <c r="CS38" s="46">
        <v>3.2800000000000003E-2</v>
      </c>
      <c r="CT38" s="46"/>
      <c r="CU38" s="46">
        <v>4.4909999999999999E-2</v>
      </c>
      <c r="CV38" s="53">
        <f t="shared" si="404"/>
        <v>3.1863333333333334E-2</v>
      </c>
      <c r="CW38" s="53">
        <f t="shared" si="405"/>
        <v>8.3428612198294236E-4</v>
      </c>
      <c r="CX38" s="53">
        <f t="shared" si="406"/>
        <v>2.6183265675790635</v>
      </c>
      <c r="CY38" s="53">
        <f t="shared" si="407"/>
        <v>3.2800000000000003E-2</v>
      </c>
      <c r="CZ38" s="53"/>
      <c r="DA38" s="53">
        <f t="shared" si="408"/>
        <v>-62.255466052934402</v>
      </c>
      <c r="DB38" s="53">
        <f t="shared" si="409"/>
        <v>-47.704081632653057</v>
      </c>
      <c r="DC38" s="53">
        <f t="shared" si="410"/>
        <v>-32.635037995481611</v>
      </c>
      <c r="DD38" s="46">
        <v>2.4729999999999999E-2</v>
      </c>
      <c r="DE38" s="46">
        <v>2.945E-2</v>
      </c>
      <c r="DF38" s="46">
        <v>2.7140000000000001E-2</v>
      </c>
      <c r="DG38" s="46"/>
      <c r="DH38" s="46">
        <v>4.156E-2</v>
      </c>
      <c r="DI38" s="41">
        <f t="shared" si="411"/>
        <v>2.7106666666666668E-2</v>
      </c>
      <c r="DJ38" s="41">
        <f t="shared" si="412"/>
        <v>2.3601765470687439E-3</v>
      </c>
      <c r="DK38" s="41">
        <f t="shared" si="413"/>
        <v>8.7069966074842977</v>
      </c>
      <c r="DL38" s="41">
        <f t="shared" si="414"/>
        <v>2.945E-2</v>
      </c>
      <c r="DM38" s="41"/>
      <c r="DN38" s="41">
        <f t="shared" si="415"/>
        <v>-57.063711911357331</v>
      </c>
      <c r="DO38" s="41">
        <f t="shared" si="416"/>
        <v>-47.551202137132677</v>
      </c>
      <c r="DP38" s="41">
        <f t="shared" si="417"/>
        <v>-24.834099030117404</v>
      </c>
      <c r="DQ38" s="46">
        <v>2.878E-2</v>
      </c>
      <c r="DR38" s="46">
        <v>3.1269999999999999E-2</v>
      </c>
      <c r="DS38" s="46">
        <v>3.0530000000000002E-2</v>
      </c>
      <c r="DT38" s="46">
        <v>4.4740000000000002E-2</v>
      </c>
      <c r="DU38" s="53">
        <f t="shared" si="418"/>
        <v>3.0193333333333332E-2</v>
      </c>
      <c r="DV38" s="53">
        <f t="shared" si="419"/>
        <v>1.2786842195527919E-3</v>
      </c>
      <c r="DW38" s="53">
        <f t="shared" si="420"/>
        <v>4.2349885831953804</v>
      </c>
      <c r="DX38" s="53">
        <f t="shared" si="421"/>
        <v>3.1269999999999999E-2</v>
      </c>
      <c r="DY38" s="53"/>
      <c r="DZ38" s="53">
        <f t="shared" si="422"/>
        <v>-54.216691068814058</v>
      </c>
      <c r="EA38" s="53">
        <f t="shared" si="423"/>
        <v>-43.124772644598039</v>
      </c>
      <c r="EB38" s="53">
        <f t="shared" si="424"/>
        <v>-19.531652084405557</v>
      </c>
    </row>
    <row r="39" spans="1:132" s="25" customFormat="1" ht="14" x14ac:dyDescent="0.15">
      <c r="A39" s="58" t="s">
        <v>13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71"/>
      <c r="AT39" s="71"/>
      <c r="AU39" s="71"/>
      <c r="AV39" s="71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</row>
    <row r="40" spans="1:132" x14ac:dyDescent="0.2">
      <c r="A40" s="58" t="s">
        <v>56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</row>
    <row r="41" spans="1:132" x14ac:dyDescent="0.2">
      <c r="A41" s="58" t="s">
        <v>54</v>
      </c>
      <c r="B41" s="67"/>
      <c r="C41" s="66">
        <v>8.1309999999999993E-2</v>
      </c>
      <c r="D41" s="66">
        <v>7.8149999999999997E-2</v>
      </c>
      <c r="E41" s="66"/>
      <c r="F41" s="66">
        <v>9.536E-2</v>
      </c>
      <c r="G41" s="13">
        <f t="shared" ref="G41:G45" si="425">AVERAGE(B41:E41)</f>
        <v>7.9729999999999995E-2</v>
      </c>
      <c r="H41" s="13">
        <f t="shared" ref="H41:H45" si="426">STDEV(B41:E41)</f>
        <v>2.2344574285494876E-3</v>
      </c>
      <c r="I41" s="13">
        <f t="shared" ref="I41:I45" si="427">(H41/G41)*100</f>
        <v>2.802530325535542</v>
      </c>
      <c r="J41" s="13">
        <f t="shared" ref="J41:J45" si="428">MAX(B41:E41)</f>
        <v>8.1309999999999993E-2</v>
      </c>
      <c r="K41" s="79"/>
      <c r="L41" s="66">
        <v>7.1239999999999998E-2</v>
      </c>
      <c r="M41" s="66">
        <v>8.0649999999999999E-2</v>
      </c>
      <c r="N41" s="66">
        <v>7.8630000000000005E-2</v>
      </c>
      <c r="O41" s="66">
        <v>8.4269999999999998E-2</v>
      </c>
      <c r="P41" s="13">
        <f t="shared" ref="P41:P45" si="429">AVERAGE(L41:N41)</f>
        <v>7.6840000000000006E-2</v>
      </c>
      <c r="Q41" s="13">
        <f t="shared" ref="Q41:Q45" si="430">STDEV(L41:N41)</f>
        <v>4.9537965238794397E-3</v>
      </c>
      <c r="R41" s="13">
        <f t="shared" ref="R41:R45" si="431">(Q41/P41)*100</f>
        <v>6.4468981310247777</v>
      </c>
      <c r="S41" s="13">
        <f t="shared" ref="S41:S45" si="432">MAX(L41:N41)</f>
        <v>8.0649999999999999E-2</v>
      </c>
      <c r="T41" s="79"/>
      <c r="U41" s="66">
        <v>6.1400000000000003E-2</v>
      </c>
      <c r="V41" s="66">
        <v>6.4899999999999999E-2</v>
      </c>
      <c r="W41" s="66">
        <v>6.2399999999999997E-2</v>
      </c>
      <c r="X41" s="66">
        <v>7.6999999999999999E-2</v>
      </c>
      <c r="Y41" s="13">
        <f t="shared" ref="Y41:Y45" si="433">AVERAGE(U41:W41)</f>
        <v>6.2899999999999998E-2</v>
      </c>
      <c r="Z41" s="13">
        <f t="shared" ref="Z41:Z45" si="434">STDEV(U41:W41)</f>
        <v>1.8027756377319935E-3</v>
      </c>
      <c r="AA41" s="13">
        <f t="shared" ref="AA41:AA45" si="435">(Z41/Y41)*100</f>
        <v>2.8660979932146162</v>
      </c>
      <c r="AB41" s="13">
        <f t="shared" ref="AB41:AB45" si="436">MAX(U41:W41)</f>
        <v>6.4899999999999999E-2</v>
      </c>
      <c r="AC41" s="79"/>
      <c r="AD41" s="68">
        <v>0.1454</v>
      </c>
      <c r="AE41" s="68">
        <v>0.14013999999999999</v>
      </c>
      <c r="AF41" s="68">
        <v>0.15631</v>
      </c>
      <c r="AG41" s="68"/>
      <c r="AH41" s="68">
        <v>0.35143999999999997</v>
      </c>
      <c r="AI41" s="14">
        <f t="shared" ref="AI41:AI45" si="437">AVERAGE(AD41:AG41)</f>
        <v>0.14728333333333335</v>
      </c>
      <c r="AJ41" s="14">
        <f t="shared" ref="AJ41:AJ45" si="438">STDEV(AD41:AG41)</f>
        <v>8.2478744736649255E-3</v>
      </c>
      <c r="AK41" s="14">
        <f t="shared" ref="AK41:AK45" si="439">(AJ41/AI41)*100</f>
        <v>5.6000053006664645</v>
      </c>
      <c r="AL41" s="14">
        <f t="shared" ref="AL41:AL45" si="440">MAX(AD41:AG41)</f>
        <v>0.15631</v>
      </c>
      <c r="AM41" s="51"/>
      <c r="AN41" s="14">
        <f t="shared" ref="AN41:AN45" si="441">(AL41-$J41)/$J41*100</f>
        <v>92.239576927807178</v>
      </c>
      <c r="AO41" s="68">
        <v>0.14799999999999999</v>
      </c>
      <c r="AP41" s="68">
        <v>9.7629999999999995E-2</v>
      </c>
      <c r="AQ41" s="68">
        <v>0.12389</v>
      </c>
      <c r="AR41" s="68">
        <v>0.2399</v>
      </c>
      <c r="AS41" s="51">
        <f t="shared" ref="AS41" si="442">AVERAGE(AO41:AQ41)</f>
        <v>0.12317333333333332</v>
      </c>
      <c r="AT41" s="51">
        <f t="shared" ref="AT41" si="443">STDEV(AO41:AQ41)</f>
        <v>2.5192646413851383E-2</v>
      </c>
      <c r="AU41" s="51">
        <f t="shared" ref="AU41" si="444">(AT41/AS41)*100</f>
        <v>20.453003691695756</v>
      </c>
      <c r="AV41" s="51">
        <f t="shared" ref="AV41" si="445">MAX(AO41:AQ41)</f>
        <v>0.14799999999999999</v>
      </c>
      <c r="AW41" s="14"/>
      <c r="AX41" s="14">
        <f t="shared" ref="AX41:AX45" si="446">(AV41-$S41)/$S41*100</f>
        <v>83.50898946063235</v>
      </c>
      <c r="AY41" s="68">
        <v>6.2399999999999997E-2</v>
      </c>
      <c r="AZ41" s="67">
        <v>0.11262</v>
      </c>
      <c r="BA41" s="68">
        <v>6.0310000000000002E-2</v>
      </c>
      <c r="BB41" s="68">
        <v>0.18185000000000001</v>
      </c>
      <c r="BC41" s="14">
        <f t="shared" ref="BC41" si="447">AVERAGE(AY41:BA41)</f>
        <v>7.8443333333333337E-2</v>
      </c>
      <c r="BD41" s="14">
        <f t="shared" ref="BD41" si="448">STDEV(AY41:BA41)</f>
        <v>2.9616303505558085E-2</v>
      </c>
      <c r="BE41" s="14">
        <f t="shared" ref="BE41" si="449">(BD41/BC41)*100</f>
        <v>37.755029327614096</v>
      </c>
      <c r="BF41" s="14">
        <f t="shared" ref="BF41" si="450">MAX(AY41:BA41)</f>
        <v>0.11262</v>
      </c>
      <c r="BG41" s="14"/>
      <c r="BH41" s="51">
        <f t="shared" ref="BH41:BH42" si="451">(BF41-$AB41)/$AB41*100</f>
        <v>73.528505392912166</v>
      </c>
      <c r="BI41" s="69">
        <v>0.13347999999999999</v>
      </c>
      <c r="BJ41" s="69">
        <v>0.13011</v>
      </c>
      <c r="BK41" s="69">
        <v>0.14077999999999999</v>
      </c>
      <c r="BL41" s="69"/>
      <c r="BM41" s="69">
        <v>0.39802999999999999</v>
      </c>
      <c r="BN41" s="16">
        <f t="shared" ref="BN41:BN42" si="452">AVERAGE(BI41:BL41)</f>
        <v>0.13478999999999999</v>
      </c>
      <c r="BO41" s="16">
        <f t="shared" ref="BO41:BO42" si="453">STDEV(BI41:BL41)</f>
        <v>5.4542918880455902E-3</v>
      </c>
      <c r="BP41" s="16">
        <f t="shared" ref="BP41:BP42" si="454">(BO41/BN41)*100</f>
        <v>4.0465107857004154</v>
      </c>
      <c r="BQ41" s="16">
        <f t="shared" ref="BQ41:BQ42" si="455">MAX(BI41:BL41)</f>
        <v>0.14077999999999999</v>
      </c>
      <c r="BR41" s="16"/>
      <c r="BS41" s="16">
        <f t="shared" ref="BS41:BS42" si="456">(BQ41-$J41)/$J41*100</f>
        <v>73.139835198622563</v>
      </c>
      <c r="BT41" s="16">
        <f t="shared" ref="BT41:BT42" si="457">(BQ41-$AL41)/$AL41*100</f>
        <v>-9.9353848122321136</v>
      </c>
      <c r="BU41" s="69">
        <v>0.15107999999999999</v>
      </c>
      <c r="BV41" s="69">
        <v>0.14044000000000001</v>
      </c>
      <c r="BW41" s="69">
        <v>0.13963</v>
      </c>
      <c r="BX41" s="69">
        <v>0.21512000000000001</v>
      </c>
      <c r="BY41" s="16">
        <f>AVERAGE(BU41:BW41)</f>
        <v>0.14371666666666669</v>
      </c>
      <c r="BZ41" s="16">
        <f>STDEV(BU41:BW41)</f>
        <v>6.3896817865472157E-3</v>
      </c>
      <c r="CA41" s="16">
        <f>(BZ41/BY41)*100</f>
        <v>4.4460269882040233</v>
      </c>
      <c r="CB41" s="16">
        <f>MAX(BU41:BW41)</f>
        <v>0.15107999999999999</v>
      </c>
      <c r="CC41" s="16"/>
      <c r="CD41" s="16">
        <f>(CB41-$S41)/$S41*100</f>
        <v>87.327960322380648</v>
      </c>
      <c r="CE41" s="16">
        <f>(CB41-$AV41)/$AV41*100</f>
        <v>2.0810810810810807</v>
      </c>
      <c r="CF41" s="69">
        <v>5.3310000000000003E-2</v>
      </c>
      <c r="CG41" s="69">
        <v>7.1529999999999996E-2</v>
      </c>
      <c r="CH41" s="69">
        <v>8.4870000000000001E-2</v>
      </c>
      <c r="CI41" s="69">
        <v>0.16386999999999999</v>
      </c>
      <c r="CJ41" s="4">
        <f>AVERAGE(CF41:CH41)</f>
        <v>6.9903333333333331E-2</v>
      </c>
      <c r="CK41" s="4">
        <f>STDEV(CF41:CH41)</f>
        <v>1.5842756494162676E-2</v>
      </c>
      <c r="CL41" s="4">
        <f>(CK41/CJ41)*100</f>
        <v>22.66380691549665</v>
      </c>
      <c r="CM41" s="4">
        <f>MAX(CF41:CH41)</f>
        <v>8.4870000000000001E-2</v>
      </c>
      <c r="CN41" s="4"/>
      <c r="CO41" s="4">
        <f>(CM41-$AB41)/$AB41*100</f>
        <v>30.770416024653315</v>
      </c>
      <c r="CP41" s="4">
        <f>(CM41-$AV41)/$AV41*100</f>
        <v>-42.655405405405403</v>
      </c>
      <c r="CQ41" s="70">
        <v>0.12692000000000001</v>
      </c>
      <c r="CR41" s="70">
        <v>0.14332</v>
      </c>
      <c r="CS41" s="70">
        <v>0.17380999999999999</v>
      </c>
      <c r="CT41" s="70"/>
      <c r="CU41" s="70">
        <v>0.20793</v>
      </c>
      <c r="CV41" s="17">
        <f t="shared" ref="CV41:CV42" si="458">AVERAGE(CQ41:CS41)</f>
        <v>0.14801666666666669</v>
      </c>
      <c r="CW41" s="17">
        <f t="shared" ref="CW41:CW42" si="459">STDEV(CQ41:CS41)</f>
        <v>2.3795210302355506E-2</v>
      </c>
      <c r="CX41" s="17">
        <f t="shared" ref="CX41:CX42" si="460">(CW41/CV41)*100</f>
        <v>16.076034434650719</v>
      </c>
      <c r="CY41" s="17">
        <f t="shared" ref="CY41:CY42" si="461">MAX(CQ41:CS41)</f>
        <v>0.17380999999999999</v>
      </c>
      <c r="CZ41" s="17"/>
      <c r="DA41" s="17">
        <f t="shared" ref="DA41:DA42" si="462">(CY41-$J41)/$J41*100</f>
        <v>113.76214487762883</v>
      </c>
      <c r="DB41" s="17">
        <f t="shared" ref="DB41:DB42" si="463">(CY41-$AL41)/$AL41*100</f>
        <v>11.195700850873257</v>
      </c>
      <c r="DC41" s="17">
        <f t="shared" ref="DC41:DC42" si="464">(CY41-$BQ41)/$BQ41*100</f>
        <v>23.462139508452911</v>
      </c>
      <c r="DD41" s="70">
        <v>0.12925</v>
      </c>
      <c r="DE41" s="70">
        <v>0.12243</v>
      </c>
      <c r="DF41" s="70">
        <v>0.10435999999999999</v>
      </c>
      <c r="DG41" s="70"/>
      <c r="DH41" s="70">
        <v>0.19628999999999999</v>
      </c>
      <c r="DI41" s="5">
        <f t="shared" ref="DI41:DI42" si="465">AVERAGE(DD41:DG41)</f>
        <v>0.11868000000000001</v>
      </c>
      <c r="DJ41" s="5">
        <f t="shared" ref="DJ41:DJ42" si="466">STDEV(DD41:DG41)</f>
        <v>1.2861761154678627E-2</v>
      </c>
      <c r="DK41" s="5">
        <f t="shared" ref="DK41:DK42" si="467">(DJ41/DI41)*100</f>
        <v>10.837345091572823</v>
      </c>
      <c r="DL41" s="5">
        <f t="shared" ref="DL41:DL42" si="468">MAX(DD41:DG41)</f>
        <v>0.12925</v>
      </c>
      <c r="DM41" s="5"/>
      <c r="DN41" s="5">
        <f t="shared" ref="DN41:DN42" si="469">(DL41-$S41)/$S41*100</f>
        <v>60.260384376937395</v>
      </c>
      <c r="DO41" s="5">
        <f t="shared" ref="DO41:DO42" si="470">(DL41-$AV41)/$AV41*100</f>
        <v>-12.668918918918912</v>
      </c>
      <c r="DP41" s="5">
        <f t="shared" ref="DP41:DP42" si="471">(DL41-$CB41)/$CB41*100</f>
        <v>-14.449298384961603</v>
      </c>
      <c r="DQ41" s="70">
        <v>9.3609999999999999E-2</v>
      </c>
      <c r="DR41" s="70">
        <v>6.4250000000000002E-2</v>
      </c>
      <c r="DS41" s="70">
        <v>6.9669999999999996E-2</v>
      </c>
      <c r="DT41" s="70">
        <v>0.20932999999999999</v>
      </c>
      <c r="DU41" s="17">
        <f t="shared" ref="DU41:DU42" si="472">AVERAGE(DQ41:DS41)</f>
        <v>7.5843333333333332E-2</v>
      </c>
      <c r="DV41" s="17">
        <f t="shared" ref="DV41:DV42" si="473">STDEV(DQ41:DS41)</f>
        <v>1.5623217765023081E-2</v>
      </c>
      <c r="DW41" s="17">
        <f t="shared" ref="DW41:DW42" si="474">(DV41/DU41)*100</f>
        <v>20.599329009391838</v>
      </c>
      <c r="DX41" s="17">
        <f t="shared" ref="DX41:DX42" si="475">MAX(DQ41:DS41)</f>
        <v>9.3609999999999999E-2</v>
      </c>
      <c r="DY41" s="17"/>
      <c r="DZ41" s="17">
        <f t="shared" ref="DZ41:DZ42" si="476">(DX41-$AB41)/$AB41*100</f>
        <v>44.237288135593225</v>
      </c>
      <c r="EA41" s="17">
        <f t="shared" ref="EA41:EA42" si="477">(DX41-$BF41)/$BF41*100</f>
        <v>-16.879772686911735</v>
      </c>
      <c r="EB41" s="17">
        <f>(DX41-$CM41)/$CM41*100</f>
        <v>10.298102981029809</v>
      </c>
    </row>
    <row r="42" spans="1:132" x14ac:dyDescent="0.2">
      <c r="A42" s="58" t="s">
        <v>53</v>
      </c>
      <c r="B42" s="76">
        <v>3.6319999999999998E-2</v>
      </c>
      <c r="C42" s="76">
        <v>3.6319999999999998E-2</v>
      </c>
      <c r="D42" s="76">
        <v>3.6269999999999997E-2</v>
      </c>
      <c r="E42" s="76"/>
      <c r="F42" s="76">
        <v>7.5480000000000005E-2</v>
      </c>
      <c r="G42" s="13">
        <f t="shared" si="425"/>
        <v>3.6303333333333333E-2</v>
      </c>
      <c r="H42" s="13">
        <f t="shared" si="426"/>
        <v>2.8867513459482116E-5</v>
      </c>
      <c r="I42" s="13">
        <f t="shared" si="427"/>
        <v>7.9517528581807315E-2</v>
      </c>
      <c r="J42" s="13">
        <f t="shared" si="428"/>
        <v>3.6319999999999998E-2</v>
      </c>
      <c r="K42" s="77"/>
      <c r="L42" s="76">
        <v>3.7620000000000001E-2</v>
      </c>
      <c r="M42" s="76">
        <v>2.988E-2</v>
      </c>
      <c r="N42" s="76">
        <v>3.73E-2</v>
      </c>
      <c r="O42" s="76">
        <v>7.6670000000000002E-2</v>
      </c>
      <c r="P42" s="13">
        <f t="shared" si="429"/>
        <v>3.4933333333333337E-2</v>
      </c>
      <c r="Q42" s="13">
        <f t="shared" si="430"/>
        <v>4.379238898865114E-3</v>
      </c>
      <c r="R42" s="13">
        <f t="shared" si="431"/>
        <v>12.535989214308533</v>
      </c>
      <c r="S42" s="13">
        <f t="shared" si="432"/>
        <v>3.7620000000000001E-2</v>
      </c>
      <c r="T42" s="77"/>
      <c r="U42" s="76">
        <v>3.2329999999999998E-2</v>
      </c>
      <c r="V42" s="76">
        <v>4.3479999999999998E-2</v>
      </c>
      <c r="W42" s="75"/>
      <c r="X42" s="76">
        <v>6.8199999999999997E-2</v>
      </c>
      <c r="Y42" s="13">
        <f t="shared" si="433"/>
        <v>3.7904999999999994E-2</v>
      </c>
      <c r="Z42" s="13">
        <f t="shared" si="434"/>
        <v>7.8842406102300391E-3</v>
      </c>
      <c r="AA42" s="13">
        <f t="shared" si="435"/>
        <v>20.800001609893258</v>
      </c>
      <c r="AB42" s="13">
        <f t="shared" si="436"/>
        <v>4.3479999999999998E-2</v>
      </c>
      <c r="AC42" s="77"/>
      <c r="AD42" s="21">
        <v>6.2460000000000002E-2</v>
      </c>
      <c r="AE42" s="21">
        <v>3.9219999999999998E-2</v>
      </c>
      <c r="AF42" s="21">
        <v>3.7339999999999998E-2</v>
      </c>
      <c r="AG42" s="21"/>
      <c r="AH42" s="21">
        <v>0.28220000000000001</v>
      </c>
      <c r="AI42" s="14">
        <f t="shared" si="437"/>
        <v>4.6339999999999992E-2</v>
      </c>
      <c r="AJ42" s="14">
        <f t="shared" si="438"/>
        <v>1.3991940537323645E-2</v>
      </c>
      <c r="AK42" s="14">
        <f t="shared" si="439"/>
        <v>30.194088341224962</v>
      </c>
      <c r="AL42" s="14">
        <f t="shared" si="440"/>
        <v>6.2460000000000002E-2</v>
      </c>
      <c r="AM42" s="3"/>
      <c r="AN42" s="14">
        <f t="shared" si="441"/>
        <v>71.971365638766542</v>
      </c>
      <c r="AO42" s="21">
        <v>5.2670000000000002E-2</v>
      </c>
      <c r="AP42" s="21">
        <v>4.7530000000000003E-2</v>
      </c>
      <c r="AQ42" s="21">
        <v>5.858E-2</v>
      </c>
      <c r="AR42" s="21">
        <v>0.28165000000000001</v>
      </c>
      <c r="AS42" s="3">
        <f t="shared" ref="AS42" si="478">AVERAGE(AO42:AQ42)</f>
        <v>5.292666666666667E-2</v>
      </c>
      <c r="AT42" s="3">
        <f t="shared" ref="AT42" si="479">STDEV(AO42:AQ42)</f>
        <v>5.5294695345334275E-3</v>
      </c>
      <c r="AU42" s="3">
        <f t="shared" ref="AU42" si="480">(AT42/AS42)*100</f>
        <v>10.447416931351732</v>
      </c>
      <c r="AV42" s="3">
        <f t="shared" ref="AV42" si="481">MAX(AO42:AQ42)</f>
        <v>5.858E-2</v>
      </c>
      <c r="AW42" s="3"/>
      <c r="AX42" s="14">
        <f t="shared" si="446"/>
        <v>55.715045188729398</v>
      </c>
      <c r="AY42" s="21">
        <v>2.8740000000000002E-2</v>
      </c>
      <c r="AZ42" s="21">
        <v>4.0910000000000002E-2</v>
      </c>
      <c r="BA42" s="21">
        <v>4.5949999999999998E-2</v>
      </c>
      <c r="BB42" s="21">
        <v>0.21418999999999999</v>
      </c>
      <c r="BC42" s="3">
        <f>AVERAGE(AY42:BA42)</f>
        <v>3.8533333333333336E-2</v>
      </c>
      <c r="BD42" s="3">
        <f>STDEV(AY42:BA42)</f>
        <v>8.8477360569432367E-3</v>
      </c>
      <c r="BE42" s="3">
        <f>(BD42/BC42)*100</f>
        <v>22.961252742932274</v>
      </c>
      <c r="BF42" s="3">
        <f>MAX(AY42:BA42)</f>
        <v>4.5949999999999998E-2</v>
      </c>
      <c r="BG42" s="3"/>
      <c r="BH42" s="3">
        <f t="shared" si="451"/>
        <v>5.6807727690892369</v>
      </c>
      <c r="BI42" s="148">
        <v>8.3309999999999995E-2</v>
      </c>
      <c r="BJ42" s="148">
        <v>7.6999999999999999E-2</v>
      </c>
      <c r="BK42" s="148">
        <v>8.4260000000000002E-2</v>
      </c>
      <c r="BL42" s="148"/>
      <c r="BM42" s="148">
        <v>0.31137999999999999</v>
      </c>
      <c r="BN42" s="52">
        <f t="shared" si="452"/>
        <v>8.1523333333333337E-2</v>
      </c>
      <c r="BO42" s="52">
        <f t="shared" si="453"/>
        <v>3.9460148673482378E-3</v>
      </c>
      <c r="BP42" s="52">
        <f t="shared" si="454"/>
        <v>4.840350248208984</v>
      </c>
      <c r="BQ42" s="52">
        <f t="shared" si="455"/>
        <v>8.4260000000000002E-2</v>
      </c>
      <c r="BR42" s="52"/>
      <c r="BS42" s="52">
        <f t="shared" si="456"/>
        <v>131.99339207048459</v>
      </c>
      <c r="BT42" s="52">
        <f t="shared" si="457"/>
        <v>34.902337495997436</v>
      </c>
      <c r="BU42" s="148">
        <v>7.7090000000000006E-2</v>
      </c>
      <c r="BV42" s="148">
        <v>5.3129999999999997E-2</v>
      </c>
      <c r="BW42" s="148">
        <v>5.8810000000000001E-2</v>
      </c>
      <c r="BX42" s="148">
        <v>7.0790000000000006E-2</v>
      </c>
      <c r="BY42" s="52">
        <f>AVERAGE(BU42:BW42)</f>
        <v>6.3009999999999997E-2</v>
      </c>
      <c r="BZ42" s="52">
        <f>STDEV(BU42:BW42)</f>
        <v>1.2520000000000031E-2</v>
      </c>
      <c r="CA42" s="52">
        <f>(BZ42/BY42)*100</f>
        <v>19.869861926678357</v>
      </c>
      <c r="CB42" s="52">
        <f>MAX(BU42:BW42)</f>
        <v>7.7090000000000006E-2</v>
      </c>
      <c r="CC42" s="52"/>
      <c r="CD42" s="52">
        <f>(CB42-$S42)/$S42*100</f>
        <v>104.91759702286019</v>
      </c>
      <c r="CE42" s="52">
        <f>(CB42-$AV42)/$AV42*100</f>
        <v>31.597814953909193</v>
      </c>
      <c r="CF42" s="148">
        <v>5.5690000000000003E-2</v>
      </c>
      <c r="CG42" s="148">
        <v>5.3809999999999997E-2</v>
      </c>
      <c r="CH42" s="148">
        <v>5.5669999999999997E-2</v>
      </c>
      <c r="CI42" s="148">
        <v>0.27838000000000002</v>
      </c>
      <c r="CJ42" s="12">
        <f>AVERAGE(CF42:CH42)</f>
        <v>5.5056666666666663E-2</v>
      </c>
      <c r="CK42" s="12">
        <f>STDEV(CF42:CH42)</f>
        <v>1.0796913139102945E-3</v>
      </c>
      <c r="CL42" s="12">
        <f>(CK42/CJ42)*100</f>
        <v>1.9610546356668181</v>
      </c>
      <c r="CM42" s="12">
        <f>MAX(CF42:CH42)</f>
        <v>5.5690000000000003E-2</v>
      </c>
      <c r="CN42" s="12"/>
      <c r="CO42" s="12">
        <f>(CM42-$AB42)/$AB42*100</f>
        <v>28.081876724931014</v>
      </c>
      <c r="CP42" s="12">
        <f>(CM42-$AV42)/$AV42*100</f>
        <v>-4.9334243769204447</v>
      </c>
      <c r="CQ42" s="149">
        <v>6.7199999999999996E-2</v>
      </c>
      <c r="CR42" s="149">
        <v>7.5939999999999994E-2</v>
      </c>
      <c r="CS42" s="149">
        <v>5.9450000000000003E-2</v>
      </c>
      <c r="CT42" s="149"/>
      <c r="CU42" s="149">
        <v>0.17534</v>
      </c>
      <c r="CV42" s="53">
        <f t="shared" si="458"/>
        <v>6.7529999999999993E-2</v>
      </c>
      <c r="CW42" s="53">
        <f t="shared" si="459"/>
        <v>8.249951515009039E-3</v>
      </c>
      <c r="CX42" s="53">
        <f t="shared" si="460"/>
        <v>12.216720738944232</v>
      </c>
      <c r="CY42" s="53">
        <f t="shared" si="461"/>
        <v>7.5939999999999994E-2</v>
      </c>
      <c r="CZ42" s="53"/>
      <c r="DA42" s="53">
        <f t="shared" si="462"/>
        <v>109.08590308370043</v>
      </c>
      <c r="DB42" s="53">
        <f t="shared" si="463"/>
        <v>21.58181235991033</v>
      </c>
      <c r="DC42" s="53">
        <f t="shared" si="464"/>
        <v>-9.8741989081414765</v>
      </c>
      <c r="DD42" s="149">
        <v>4.7989999999999998E-2</v>
      </c>
      <c r="DE42" s="149">
        <v>3.9989999999999998E-2</v>
      </c>
      <c r="DF42" s="149">
        <v>4.369E-2</v>
      </c>
      <c r="DG42" s="149"/>
      <c r="DH42" s="149">
        <v>0.22821</v>
      </c>
      <c r="DI42" s="41">
        <f t="shared" si="465"/>
        <v>4.3890000000000005E-2</v>
      </c>
      <c r="DJ42" s="41">
        <f t="shared" si="466"/>
        <v>4.0037482438335199E-3</v>
      </c>
      <c r="DK42" s="41">
        <f t="shared" si="467"/>
        <v>9.1222334104204137</v>
      </c>
      <c r="DL42" s="41">
        <f t="shared" si="468"/>
        <v>4.7989999999999998E-2</v>
      </c>
      <c r="DM42" s="41"/>
      <c r="DN42" s="41">
        <f t="shared" si="469"/>
        <v>27.565124933545977</v>
      </c>
      <c r="DO42" s="41">
        <f t="shared" si="470"/>
        <v>-18.077842266985321</v>
      </c>
      <c r="DP42" s="41">
        <f t="shared" si="471"/>
        <v>-37.748086651965238</v>
      </c>
      <c r="DQ42" s="149">
        <v>4.82E-2</v>
      </c>
      <c r="DR42" s="149">
        <v>4.1079999999999998E-2</v>
      </c>
      <c r="DS42" s="149">
        <v>6.8830000000000002E-2</v>
      </c>
      <c r="DT42" s="149">
        <v>0.26656999999999997</v>
      </c>
      <c r="DU42" s="53">
        <f t="shared" si="472"/>
        <v>5.2703333333333331E-2</v>
      </c>
      <c r="DV42" s="53">
        <f t="shared" si="473"/>
        <v>1.4412690010311518E-2</v>
      </c>
      <c r="DW42" s="53">
        <f t="shared" si="474"/>
        <v>27.346828177177002</v>
      </c>
      <c r="DX42" s="53">
        <f t="shared" si="475"/>
        <v>6.8830000000000002E-2</v>
      </c>
      <c r="DY42" s="53"/>
      <c r="DZ42" s="53">
        <f t="shared" si="476"/>
        <v>58.30266789328428</v>
      </c>
      <c r="EA42" s="53">
        <f t="shared" si="477"/>
        <v>49.793253536452681</v>
      </c>
      <c r="EB42" s="53">
        <f>(DX42-$CM42)/$CM42*100</f>
        <v>23.594900341174355</v>
      </c>
    </row>
    <row r="43" spans="1:132" x14ac:dyDescent="0.2">
      <c r="A43" s="58" t="s">
        <v>55</v>
      </c>
      <c r="B43" s="76">
        <v>4.7620000000000003E-2</v>
      </c>
      <c r="C43" s="76">
        <v>3.6949999999999997E-2</v>
      </c>
      <c r="D43" s="75"/>
      <c r="E43" s="76"/>
      <c r="F43" s="76">
        <v>0.53756000000000004</v>
      </c>
      <c r="G43" s="13">
        <f t="shared" ref="G43:G44" si="482">AVERAGE(B43:E43)</f>
        <v>4.2285000000000003E-2</v>
      </c>
      <c r="H43" s="13">
        <f t="shared" ref="H43:H44" si="483">STDEV(B43:E43)</f>
        <v>7.5448293552604203E-3</v>
      </c>
      <c r="I43" s="13">
        <f t="shared" ref="I43:I44" si="484">(H43/G43)*100</f>
        <v>17.842803252359985</v>
      </c>
      <c r="J43" s="13">
        <f t="shared" ref="J43:J44" si="485">MAX(B43:E43)</f>
        <v>4.7620000000000003E-2</v>
      </c>
      <c r="K43" s="77"/>
      <c r="L43" s="76">
        <v>3.1690000000000003E-2</v>
      </c>
      <c r="M43" s="76">
        <v>3.4599999999999999E-2</v>
      </c>
      <c r="N43" s="76">
        <v>4.1540000000000001E-2</v>
      </c>
      <c r="O43" s="76">
        <v>0.77900000000000003</v>
      </c>
      <c r="P43" s="13">
        <f t="shared" ref="P43" si="486">AVERAGE(L43:N43)</f>
        <v>3.5943333333333334E-2</v>
      </c>
      <c r="Q43" s="13">
        <f t="shared" ref="Q43" si="487">STDEV(L43:N43)</f>
        <v>5.0605368621652507E-3</v>
      </c>
      <c r="R43" s="13">
        <f t="shared" ref="R43:R44" si="488">(Q43/P43)*100</f>
        <v>14.079208556520218</v>
      </c>
      <c r="S43" s="13">
        <f t="shared" ref="S43:S44" si="489">MAX(L43:N43)</f>
        <v>4.1540000000000001E-2</v>
      </c>
      <c r="T43" s="77"/>
      <c r="U43" s="76">
        <v>4.1889999999999997E-2</v>
      </c>
      <c r="V43" s="76">
        <v>4.6219999999999997E-2</v>
      </c>
      <c r="W43" s="76">
        <v>5.2830000000000002E-2</v>
      </c>
      <c r="X43" s="76">
        <v>0.56501999999999997</v>
      </c>
      <c r="Y43" s="13">
        <f t="shared" ref="Y43" si="490">AVERAGE(U43:W43)</f>
        <v>4.6980000000000001E-2</v>
      </c>
      <c r="Z43" s="13">
        <f t="shared" ref="Z43" si="491">STDEV(U43:W43)</f>
        <v>5.5094555084872071E-3</v>
      </c>
      <c r="AA43" s="13">
        <f t="shared" ref="AA43:AA44" si="492">(Z43/Y43)*100</f>
        <v>11.727236075962551</v>
      </c>
      <c r="AB43" s="13">
        <f t="shared" ref="AB43:AB44" si="493">MAX(U43:W43)</f>
        <v>5.2830000000000002E-2</v>
      </c>
      <c r="AC43" s="77"/>
      <c r="AD43" s="21">
        <v>8.4029999999999994E-2</v>
      </c>
      <c r="AE43" s="21">
        <v>8.1509999999999999E-2</v>
      </c>
      <c r="AF43" s="21">
        <v>7.4459999999999998E-2</v>
      </c>
      <c r="AG43" s="21"/>
      <c r="AH43" s="21">
        <v>0.84977999999999998</v>
      </c>
      <c r="AI43" s="14">
        <f t="shared" ref="AI43" si="494">AVERAGE(AD43:AG43)</f>
        <v>0.08</v>
      </c>
      <c r="AJ43" s="14">
        <f t="shared" ref="AJ43" si="495">STDEV(AD43:AG43)</f>
        <v>4.9604737676959831E-3</v>
      </c>
      <c r="AK43" s="14">
        <f t="shared" ref="AK43" si="496">(AJ43/AI43)*100</f>
        <v>6.2005922096199786</v>
      </c>
      <c r="AL43" s="14">
        <f t="shared" ref="AL43" si="497">MAX(AD43:AG43)</f>
        <v>8.4029999999999994E-2</v>
      </c>
      <c r="AM43" s="3"/>
      <c r="AN43" s="14">
        <f t="shared" si="441"/>
        <v>76.459470810583767</v>
      </c>
      <c r="AO43" s="21">
        <v>5.3519999999999998E-2</v>
      </c>
      <c r="AP43" s="75">
        <v>0.1</v>
      </c>
      <c r="AQ43" s="75">
        <v>0.12701999999999999</v>
      </c>
      <c r="AR43" s="21">
        <v>0.65095999999999998</v>
      </c>
      <c r="AS43" s="3">
        <f t="shared" ref="AS43" si="498">AVERAGE(AO43:AQ43)</f>
        <v>9.3513333333333337E-2</v>
      </c>
      <c r="AT43" s="3">
        <f t="shared" ref="AT43" si="499">STDEV(AO43:AQ43)</f>
        <v>3.7176876325658817E-2</v>
      </c>
      <c r="AU43" s="3">
        <f t="shared" ref="AU43" si="500">(AT43/AS43)*100</f>
        <v>39.755695792748433</v>
      </c>
      <c r="AV43" s="3">
        <f t="shared" ref="AV43" si="501">MAX(AO43:AQ43)</f>
        <v>0.12701999999999999</v>
      </c>
      <c r="AW43" s="3"/>
      <c r="AX43" s="14">
        <f t="shared" si="446"/>
        <v>205.77756379393355</v>
      </c>
      <c r="AY43" s="21">
        <v>6.7549999999999999E-2</v>
      </c>
      <c r="AZ43" s="21">
        <v>7.2260000000000005E-2</v>
      </c>
      <c r="BA43" s="21">
        <v>7.5770000000000004E-2</v>
      </c>
      <c r="BB43" s="21">
        <v>0.34867999999999999</v>
      </c>
      <c r="BC43" s="3">
        <f>AVERAGE(AY43:BA43)</f>
        <v>7.1859999999999993E-2</v>
      </c>
      <c r="BD43" s="3">
        <f>STDEV(AY43:BA43)</f>
        <v>4.1245727051417123E-3</v>
      </c>
      <c r="BE43" s="3">
        <f>(BD43/BC43)*100</f>
        <v>5.7397337950761376</v>
      </c>
      <c r="BF43" s="3">
        <f>MAX(AY43:BA43)</f>
        <v>7.5770000000000004E-2</v>
      </c>
      <c r="BG43" s="3"/>
      <c r="BH43" s="8">
        <f t="shared" ref="BH43" si="502">(BF43-$AB43)/$AB43*100</f>
        <v>43.422297936778349</v>
      </c>
      <c r="BI43" s="150"/>
      <c r="BJ43" s="150"/>
      <c r="BK43" s="150"/>
      <c r="BL43" s="150"/>
      <c r="BM43" s="150"/>
      <c r="BN43" s="151"/>
      <c r="BO43" s="151"/>
      <c r="BP43" s="151"/>
      <c r="BQ43" s="151"/>
      <c r="BR43" s="151"/>
      <c r="BS43" s="151"/>
      <c r="BT43" s="151"/>
      <c r="BU43" s="150"/>
      <c r="BV43" s="150"/>
      <c r="BW43" s="150"/>
      <c r="BX43" s="150"/>
      <c r="BY43" s="151"/>
      <c r="BZ43" s="151"/>
      <c r="CA43" s="151"/>
      <c r="CB43" s="151"/>
      <c r="CC43" s="151"/>
      <c r="CD43" s="151"/>
      <c r="CE43" s="151"/>
      <c r="CF43" s="150"/>
      <c r="CG43" s="150"/>
      <c r="CH43" s="150"/>
      <c r="CI43" s="150"/>
      <c r="CJ43" s="151"/>
      <c r="CK43" s="151"/>
      <c r="CL43" s="151"/>
      <c r="CM43" s="151"/>
      <c r="CN43" s="151"/>
      <c r="CO43" s="151"/>
      <c r="CP43" s="151"/>
      <c r="CQ43" s="150"/>
      <c r="CR43" s="150"/>
      <c r="CS43" s="150"/>
      <c r="CT43" s="150"/>
      <c r="CU43" s="150"/>
      <c r="CV43" s="151"/>
      <c r="CW43" s="151"/>
      <c r="CX43" s="151"/>
      <c r="CY43" s="151"/>
      <c r="CZ43" s="151"/>
      <c r="DA43" s="151"/>
      <c r="DB43" s="151"/>
      <c r="DC43" s="151"/>
      <c r="DD43" s="150"/>
      <c r="DE43" s="150"/>
      <c r="DF43" s="150"/>
      <c r="DG43" s="150"/>
      <c r="DH43" s="150"/>
      <c r="DI43" s="151"/>
      <c r="DJ43" s="151"/>
      <c r="DK43" s="151"/>
      <c r="DL43" s="151"/>
      <c r="DM43" s="151"/>
      <c r="DN43" s="151"/>
      <c r="DO43" s="151"/>
      <c r="DP43" s="151"/>
      <c r="DQ43" s="150"/>
      <c r="DR43" s="150"/>
      <c r="DS43" s="150"/>
      <c r="DT43" s="150"/>
      <c r="DU43" s="151"/>
      <c r="DV43" s="151"/>
      <c r="DW43" s="151"/>
      <c r="DX43" s="151"/>
      <c r="DY43" s="151"/>
      <c r="DZ43" s="151"/>
      <c r="EA43" s="151"/>
      <c r="EB43" s="151"/>
    </row>
    <row r="44" spans="1:132" x14ac:dyDescent="0.2">
      <c r="A44" s="58" t="s">
        <v>59</v>
      </c>
      <c r="B44" s="67"/>
      <c r="C44" s="66">
        <v>7.3660000000000003E-2</v>
      </c>
      <c r="D44" s="66">
        <v>7.886E-2</v>
      </c>
      <c r="E44" s="66"/>
      <c r="F44" s="66">
        <v>0.39712999999999998</v>
      </c>
      <c r="G44" s="13">
        <f t="shared" si="482"/>
        <v>7.6259999999999994E-2</v>
      </c>
      <c r="H44" s="13">
        <f t="shared" si="483"/>
        <v>3.6769552621700443E-3</v>
      </c>
      <c r="I44" s="13">
        <f t="shared" si="484"/>
        <v>4.8216040678862369</v>
      </c>
      <c r="J44" s="13">
        <f t="shared" si="485"/>
        <v>7.886E-2</v>
      </c>
      <c r="K44" s="79"/>
      <c r="L44" s="66">
        <v>8.0920000000000006E-2</v>
      </c>
      <c r="M44" s="66">
        <v>8.9480000000000004E-2</v>
      </c>
      <c r="N44" s="66">
        <v>7.8380000000000005E-2</v>
      </c>
      <c r="O44" s="66">
        <v>0.39150000000000001</v>
      </c>
      <c r="P44" s="13">
        <f>AVERAGE(L44:O44)</f>
        <v>0.16006999999999999</v>
      </c>
      <c r="Q44" s="13">
        <f>STDEV(L44:O44)</f>
        <v>0.15435972229395423</v>
      </c>
      <c r="R44" s="13">
        <f t="shared" si="488"/>
        <v>96.432637154966102</v>
      </c>
      <c r="S44" s="13">
        <f t="shared" si="489"/>
        <v>8.9480000000000004E-2</v>
      </c>
      <c r="T44" s="79"/>
      <c r="U44" s="66">
        <v>8.8539999999999994E-2</v>
      </c>
      <c r="V44" s="66">
        <v>9.9229999999999999E-2</v>
      </c>
      <c r="W44" s="66">
        <v>9.8110000000000003E-2</v>
      </c>
      <c r="X44" s="66">
        <v>0.43129000000000001</v>
      </c>
      <c r="Y44" s="13">
        <f>AVERAGE(U44:X44)</f>
        <v>0.17929250000000002</v>
      </c>
      <c r="Z44" s="13">
        <f>STDEV(U44:X44)</f>
        <v>0.16806681059923756</v>
      </c>
      <c r="AA44" s="13">
        <f t="shared" si="492"/>
        <v>93.738896272424967</v>
      </c>
      <c r="AB44" s="13">
        <f t="shared" si="493"/>
        <v>9.9229999999999999E-2</v>
      </c>
      <c r="AC44" s="79"/>
      <c r="AD44" s="68">
        <v>9.9049999999999999E-2</v>
      </c>
      <c r="AE44" s="68">
        <v>7.5079999999999994E-2</v>
      </c>
      <c r="AF44" s="68">
        <v>6.5479999999999997E-2</v>
      </c>
      <c r="AG44" s="68"/>
      <c r="AH44" s="68">
        <v>0.17216999999999999</v>
      </c>
      <c r="AI44" s="14">
        <f t="shared" ref="AI44" si="503">AVERAGE(AD44:AG44)</f>
        <v>7.9869999999999997E-2</v>
      </c>
      <c r="AJ44" s="14">
        <f t="shared" ref="AJ44" si="504">STDEV(AD44:AG44)</f>
        <v>1.729000578368901E-2</v>
      </c>
      <c r="AK44" s="14">
        <f t="shared" ref="AK44" si="505">(AJ44/AI44)*100</f>
        <v>21.647684717276839</v>
      </c>
      <c r="AL44" s="14">
        <f t="shared" ref="AL44" si="506">MAX(AD44:AG44)</f>
        <v>9.9049999999999999E-2</v>
      </c>
      <c r="AM44" s="3"/>
      <c r="AN44" s="14">
        <f t="shared" ref="AN44" si="507">(AL44-$J44)/$J44*100</f>
        <v>25.602333248795333</v>
      </c>
      <c r="AO44" s="68">
        <v>8.616E-2</v>
      </c>
      <c r="AP44" s="68">
        <v>6.5920000000000006E-2</v>
      </c>
      <c r="AQ44" s="68">
        <v>6.3130000000000006E-2</v>
      </c>
      <c r="AR44" s="68">
        <v>0.49586999999999998</v>
      </c>
      <c r="AS44" s="3">
        <f t="shared" ref="AS44" si="508">AVERAGE(AO44:AQ44)</f>
        <v>7.1736666666666671E-2</v>
      </c>
      <c r="AT44" s="3">
        <f t="shared" ref="AT44" si="509">STDEV(AO44:AQ44)</f>
        <v>1.2568628936098558E-2</v>
      </c>
      <c r="AU44" s="3">
        <f t="shared" ref="AU44" si="510">(AT44/AS44)*100</f>
        <v>17.520508716275113</v>
      </c>
      <c r="AV44" s="3">
        <f t="shared" ref="AV44" si="511">MAX(AO44:AQ44)</f>
        <v>8.616E-2</v>
      </c>
      <c r="AW44" s="3"/>
      <c r="AX44" s="14">
        <f t="shared" ref="AX44" si="512">(AV44-$S44)/$S44*100</f>
        <v>-3.710326329906128</v>
      </c>
      <c r="AY44" s="68">
        <v>9.5200000000000007E-2</v>
      </c>
      <c r="AZ44" s="68">
        <v>9.5390000000000003E-2</v>
      </c>
      <c r="BA44" s="68">
        <v>9.0719999999999995E-2</v>
      </c>
      <c r="BB44" s="68">
        <v>0.51602000000000003</v>
      </c>
      <c r="BC44" s="3">
        <f>AVERAGE(AY44:BA44)</f>
        <v>9.3770000000000006E-2</v>
      </c>
      <c r="BD44" s="3">
        <f>STDEV(AY44:BA44)</f>
        <v>2.6430853183353783E-3</v>
      </c>
      <c r="BE44" s="3">
        <f>(BD44/BC44)*100</f>
        <v>2.8186896857581081</v>
      </c>
      <c r="BF44" s="3">
        <f>MAX(AY44:BA44)</f>
        <v>9.5390000000000003E-2</v>
      </c>
      <c r="BG44" s="3"/>
      <c r="BH44" s="3">
        <f t="shared" ref="BH44" si="513">(BF44-$AB44)/$AB44*100</f>
        <v>-3.8697974402902311</v>
      </c>
      <c r="BI44" s="69">
        <v>7.1330000000000005E-2</v>
      </c>
      <c r="BJ44" s="69">
        <v>8.9770000000000003E-2</v>
      </c>
      <c r="BK44" s="69">
        <v>6.3390000000000002E-2</v>
      </c>
      <c r="BL44" s="69"/>
      <c r="BM44" s="69">
        <v>0.54766000000000004</v>
      </c>
      <c r="BN44" s="16">
        <f t="shared" ref="BN44" si="514">AVERAGE(BI44:BL44)</f>
        <v>7.4830000000000008E-2</v>
      </c>
      <c r="BO44" s="16">
        <f t="shared" ref="BO44" si="515">STDEV(BI44:BL44)</f>
        <v>1.3533794737618841E-2</v>
      </c>
      <c r="BP44" s="16">
        <f t="shared" ref="BP44" si="516">(BO44/BN44)*100</f>
        <v>18.086054707495443</v>
      </c>
      <c r="BQ44" s="16">
        <f t="shared" ref="BQ44" si="517">MAX(BI44:BL44)</f>
        <v>8.9770000000000003E-2</v>
      </c>
      <c r="BR44" s="16"/>
      <c r="BS44" s="16">
        <f t="shared" ref="BS44" si="518">(BQ44-$J44)/$J44*100</f>
        <v>13.834643672330715</v>
      </c>
      <c r="BT44" s="16">
        <f t="shared" ref="BT44" si="519">(BQ44-$AL44)/$AL44*100</f>
        <v>-9.3690055527511316</v>
      </c>
      <c r="BU44" s="69">
        <v>6.8210000000000007E-2</v>
      </c>
      <c r="BV44" s="69">
        <v>6.0859999999999997E-2</v>
      </c>
      <c r="BW44" s="69">
        <v>5.8529999999999999E-2</v>
      </c>
      <c r="BX44" s="69">
        <v>0.57447000000000004</v>
      </c>
      <c r="BY44" s="16">
        <f>AVERAGE(BU44:BW44)</f>
        <v>6.2533333333333344E-2</v>
      </c>
      <c r="BZ44" s="16">
        <f>STDEV(BU44:BW44)</f>
        <v>5.0522899098659592E-3</v>
      </c>
      <c r="CA44" s="16">
        <f>(BZ44/BY44)*100</f>
        <v>8.0793548665233867</v>
      </c>
      <c r="CB44" s="16">
        <f>MAX(BU44:BW44)</f>
        <v>6.8210000000000007E-2</v>
      </c>
      <c r="CC44" s="16"/>
      <c r="CD44" s="16">
        <f>(CB44-$S44)/$S44*100</f>
        <v>-23.770675011175676</v>
      </c>
      <c r="CE44" s="16">
        <f>(CB44-$AV44)/$AV44*100</f>
        <v>-20.833333333333325</v>
      </c>
      <c r="CF44" s="69">
        <v>5.3850000000000002E-2</v>
      </c>
      <c r="CG44" s="69">
        <v>6.5060000000000007E-2</v>
      </c>
      <c r="CH44" s="69">
        <v>6.9010000000000002E-2</v>
      </c>
      <c r="CI44" s="69">
        <v>0.57830000000000004</v>
      </c>
      <c r="CJ44" s="4">
        <f t="shared" ref="CJ44" si="520">AVERAGE(CF44:CH44)</f>
        <v>6.2640000000000015E-2</v>
      </c>
      <c r="CK44" s="4">
        <f t="shared" ref="CK44" si="521">STDEV(CF44:CH44)</f>
        <v>7.8643944458553199E-3</v>
      </c>
      <c r="CL44" s="4">
        <f t="shared" ref="CL44" si="522">(CK44/CJ44)*100</f>
        <v>12.554908119181544</v>
      </c>
      <c r="CM44" s="4">
        <f t="shared" ref="CM44" si="523">MAX(CF44:CH44)</f>
        <v>6.9010000000000002E-2</v>
      </c>
      <c r="CN44" s="4"/>
      <c r="CO44" s="4">
        <f t="shared" ref="CO44" si="524">(CM44-$AB44)/$AB44*100</f>
        <v>-30.454499647284084</v>
      </c>
      <c r="CP44" s="4">
        <f>(CM44-$AV44)/$AV44*100</f>
        <v>-19.904828226555242</v>
      </c>
      <c r="CQ44" s="70">
        <v>4.6800000000000001E-2</v>
      </c>
      <c r="CR44" s="70">
        <v>4.7460000000000002E-2</v>
      </c>
      <c r="CS44" s="70">
        <v>4.011E-2</v>
      </c>
      <c r="CT44" s="70"/>
      <c r="CU44" s="70">
        <v>0.38929999999999998</v>
      </c>
      <c r="CV44" s="5">
        <f>AVERAGE(CQ44:CU44)</f>
        <v>0.13091749999999999</v>
      </c>
      <c r="CW44" s="5">
        <f>STDEV(CQ44:CU44)</f>
        <v>0.17228699551910467</v>
      </c>
      <c r="CX44" s="5">
        <f>(CW44/CV44)*100</f>
        <v>131.5996681261899</v>
      </c>
      <c r="CY44" s="5">
        <f>MAX(CQ44:CT44)</f>
        <v>4.7460000000000002E-2</v>
      </c>
      <c r="CZ44" s="5"/>
      <c r="DA44" s="5">
        <f>(CY44-$J44)/$J44*100</f>
        <v>-39.817397920365202</v>
      </c>
      <c r="DB44" s="5">
        <f>(CY44-$AL44)/$AL44*100</f>
        <v>-52.084805653710241</v>
      </c>
      <c r="DC44" s="5">
        <f>(CY44-$BQ44)/$BQ44*100</f>
        <v>-47.131558427091456</v>
      </c>
      <c r="DD44" s="70">
        <v>5.9310000000000002E-2</v>
      </c>
      <c r="DE44" s="70">
        <v>5.3690000000000002E-2</v>
      </c>
      <c r="DF44" s="70">
        <v>4.4830000000000002E-2</v>
      </c>
      <c r="DG44" s="70"/>
      <c r="DH44" s="70">
        <v>0.3745</v>
      </c>
      <c r="DI44" s="17"/>
      <c r="DJ44" s="17"/>
      <c r="DK44" s="17"/>
      <c r="DL44" s="17"/>
      <c r="DM44" s="17"/>
      <c r="DN44" s="17"/>
      <c r="DO44" s="17"/>
      <c r="DP44" s="17"/>
      <c r="DQ44" s="70">
        <v>5.1880000000000003E-2</v>
      </c>
      <c r="DR44" s="70">
        <v>5.271E-2</v>
      </c>
      <c r="DS44" s="70">
        <v>4.9840000000000002E-2</v>
      </c>
      <c r="DT44" s="70">
        <v>0.44081999999999999</v>
      </c>
      <c r="DU44" s="17">
        <f t="shared" ref="DU44" si="525">AVERAGE(DQ44:DS44)</f>
        <v>5.1476666666666671E-2</v>
      </c>
      <c r="DV44" s="17">
        <f t="shared" ref="DV44" si="526">STDEV(DQ44:DS44)</f>
        <v>1.476899906335338E-3</v>
      </c>
      <c r="DW44" s="17">
        <f t="shared" ref="DW44" si="527">(DV44/DU44)*100</f>
        <v>2.869066709192523</v>
      </c>
      <c r="DX44" s="17">
        <f t="shared" ref="DX44" si="528">MAX(DQ44:DS44)</f>
        <v>5.271E-2</v>
      </c>
      <c r="DY44" s="17"/>
      <c r="DZ44" s="17">
        <f t="shared" ref="DZ44" si="529">(DX44-$AB44)/$AB44*100</f>
        <v>-46.880983573516069</v>
      </c>
      <c r="EA44" s="17">
        <f t="shared" ref="EA44" si="530">(DX44-$BF44)/$BF44*100</f>
        <v>-44.742635496383272</v>
      </c>
      <c r="EB44" s="17">
        <f t="shared" ref="EB44" si="531">(DX44-$CM44)/$CM44*100</f>
        <v>-23.61976525141284</v>
      </c>
    </row>
    <row r="45" spans="1:132" x14ac:dyDescent="0.2">
      <c r="A45" s="24" t="s">
        <v>51</v>
      </c>
      <c r="B45" s="66">
        <v>1.5140000000000001E-2</v>
      </c>
      <c r="C45" s="67"/>
      <c r="D45" s="66">
        <v>3.243E-2</v>
      </c>
      <c r="E45" s="66"/>
      <c r="F45" s="66">
        <v>7.0239999999999997E-2</v>
      </c>
      <c r="G45" s="13">
        <f t="shared" si="425"/>
        <v>2.3785000000000001E-2</v>
      </c>
      <c r="H45" s="13">
        <f t="shared" si="426"/>
        <v>1.2225876246715412E-2</v>
      </c>
      <c r="I45" s="13">
        <f t="shared" si="427"/>
        <v>51.401623908830828</v>
      </c>
      <c r="J45" s="13">
        <f t="shared" si="428"/>
        <v>3.243E-2</v>
      </c>
      <c r="K45" s="66"/>
      <c r="L45" s="66">
        <v>3.1469999999999998E-2</v>
      </c>
      <c r="M45" s="66">
        <v>3.3570000000000003E-2</v>
      </c>
      <c r="N45" s="66">
        <v>2.4490000000000001E-2</v>
      </c>
      <c r="O45" s="66">
        <v>6.9629999999999997E-2</v>
      </c>
      <c r="P45" s="13">
        <f t="shared" si="429"/>
        <v>2.9843333333333333E-2</v>
      </c>
      <c r="Q45" s="13">
        <f t="shared" si="430"/>
        <v>4.7535390324823599E-3</v>
      </c>
      <c r="R45" s="13">
        <f t="shared" si="431"/>
        <v>15.928311289452788</v>
      </c>
      <c r="S45" s="13">
        <f t="shared" si="432"/>
        <v>3.3570000000000003E-2</v>
      </c>
      <c r="T45" s="66"/>
      <c r="U45" s="67">
        <v>2.2370000000000001E-2</v>
      </c>
      <c r="V45" s="67">
        <v>2.325E-2</v>
      </c>
      <c r="W45" s="67">
        <v>2.3029999999999998E-2</v>
      </c>
      <c r="X45" s="67">
        <v>6.2059999999999997E-2</v>
      </c>
      <c r="Y45" s="13">
        <f t="shared" si="433"/>
        <v>2.2883333333333335E-2</v>
      </c>
      <c r="Z45" s="13">
        <f t="shared" si="434"/>
        <v>4.5796651988254828E-4</v>
      </c>
      <c r="AA45" s="13">
        <f t="shared" si="435"/>
        <v>2.001310356369475</v>
      </c>
      <c r="AB45" s="13">
        <f t="shared" si="436"/>
        <v>2.325E-2</v>
      </c>
      <c r="AC45" s="66"/>
      <c r="AD45" s="68">
        <v>2.3189999999999999E-2</v>
      </c>
      <c r="AE45" s="68">
        <v>1.9220000000000001E-2</v>
      </c>
      <c r="AF45" s="68">
        <v>2.912E-2</v>
      </c>
      <c r="AG45" s="68"/>
      <c r="AH45" s="68">
        <v>6.4920000000000005E-2</v>
      </c>
      <c r="AI45" s="14">
        <f t="shared" si="437"/>
        <v>2.3843333333333338E-2</v>
      </c>
      <c r="AJ45" s="14">
        <f t="shared" si="438"/>
        <v>4.9822317623062278E-3</v>
      </c>
      <c r="AK45" s="14">
        <f t="shared" si="439"/>
        <v>20.895701505548274</v>
      </c>
      <c r="AL45" s="14">
        <f t="shared" si="440"/>
        <v>2.912E-2</v>
      </c>
      <c r="AM45" s="68"/>
      <c r="AN45" s="14">
        <f t="shared" si="441"/>
        <v>-10.206598828245452</v>
      </c>
      <c r="AO45" s="68">
        <v>3.1809999999999998E-2</v>
      </c>
      <c r="AP45" s="68">
        <v>2.613E-2</v>
      </c>
      <c r="AQ45" s="68">
        <v>3.594E-2</v>
      </c>
      <c r="AR45" s="68">
        <v>7.1669999999999998E-2</v>
      </c>
      <c r="AS45" s="14">
        <f>AVERAGE(AO45:AQ45)</f>
        <v>3.1293333333333333E-2</v>
      </c>
      <c r="AT45" s="14">
        <f>STDEV(AO45:AQ45)</f>
        <v>4.9253663146342046E-3</v>
      </c>
      <c r="AU45" s="14">
        <f>(AT45/AS45)*100</f>
        <v>15.739346979018547</v>
      </c>
      <c r="AV45" s="14">
        <f>MAX(AO45:AQ45)</f>
        <v>3.594E-2</v>
      </c>
      <c r="AW45" s="14"/>
      <c r="AX45" s="14">
        <f t="shared" si="446"/>
        <v>7.0598748882931091</v>
      </c>
      <c r="AY45" s="68">
        <v>2.743E-2</v>
      </c>
      <c r="AZ45" s="68">
        <v>3.8370000000000001E-2</v>
      </c>
      <c r="BA45" s="68">
        <v>3.0859999999999999E-2</v>
      </c>
      <c r="BB45" s="68">
        <v>7.1819999999999995E-2</v>
      </c>
      <c r="BC45" s="14">
        <f>AVERAGE(AY45:BA45)</f>
        <v>3.2219999999999999E-2</v>
      </c>
      <c r="BD45" s="14">
        <f>STDEV(AY45:BA45)</f>
        <v>5.5953641525820297E-3</v>
      </c>
      <c r="BE45" s="14">
        <f>(BD45/BC45)*100</f>
        <v>17.366120895661172</v>
      </c>
      <c r="BF45" s="14">
        <f>MAX(AY45:BA45)</f>
        <v>3.8370000000000001E-2</v>
      </c>
      <c r="BG45" s="14"/>
      <c r="BH45" s="14">
        <f>(BF45-$AB45)/$AB45*100</f>
        <v>65.032258064516128</v>
      </c>
      <c r="BI45" s="69">
        <v>3.4819999999999997E-2</v>
      </c>
      <c r="BJ45" s="69">
        <v>4.6050000000000001E-2</v>
      </c>
      <c r="BK45" s="69">
        <v>4.122E-2</v>
      </c>
      <c r="BL45" s="69"/>
      <c r="BM45" s="69">
        <v>6.6350000000000006E-2</v>
      </c>
      <c r="BN45" s="16">
        <f t="shared" ref="BN45" si="532">AVERAGE(BI45:BL45)</f>
        <v>4.0696666666666666E-2</v>
      </c>
      <c r="BO45" s="16">
        <f t="shared" ref="BO45" si="533">STDEV(BI45:BL45)</f>
        <v>5.6332613407628586E-3</v>
      </c>
      <c r="BP45" s="16">
        <f t="shared" ref="BP45" si="534">(BO45/BN45)*100</f>
        <v>13.842070621908901</v>
      </c>
      <c r="BQ45" s="16">
        <f t="shared" ref="BQ45" si="535">MAX(BI45:BL45)</f>
        <v>4.6050000000000001E-2</v>
      </c>
      <c r="BR45" s="16"/>
      <c r="BS45" s="16">
        <f t="shared" ref="BS45" si="536">(BQ45-$J45)/$J45*100</f>
        <v>41.99814986123959</v>
      </c>
      <c r="BT45" s="16">
        <f t="shared" ref="BT45" si="537">(BQ45-$AL45)/$AL45*100</f>
        <v>58.13873626373627</v>
      </c>
      <c r="BU45" s="69">
        <v>4.0809999999999999E-2</v>
      </c>
      <c r="BV45" s="69">
        <v>3.8690000000000002E-2</v>
      </c>
      <c r="BW45" s="69">
        <v>3.4880000000000001E-2</v>
      </c>
      <c r="BX45" s="69">
        <v>7.3660000000000003E-2</v>
      </c>
      <c r="BY45" s="16">
        <f>AVERAGE(BU45:BW45)</f>
        <v>3.812666666666667E-2</v>
      </c>
      <c r="BZ45" s="16">
        <f>STDEV(BU45:BW45)</f>
        <v>3.0048682722098367E-3</v>
      </c>
      <c r="CA45" s="16">
        <f>(BZ45/BY45)*100</f>
        <v>7.8812771608930836</v>
      </c>
      <c r="CB45" s="16">
        <f>MAX(BU45:BW45)</f>
        <v>4.0809999999999999E-2</v>
      </c>
      <c r="CC45" s="16"/>
      <c r="CD45" s="16">
        <f>(CB45-$S45)/$S45*100</f>
        <v>21.566875186178123</v>
      </c>
      <c r="CE45" s="16">
        <f>(CB45-$AV45)/$AV45*100</f>
        <v>13.550361713967723</v>
      </c>
      <c r="CF45" s="69">
        <v>3.5650000000000001E-2</v>
      </c>
      <c r="CG45" s="69">
        <v>3.5090000000000003E-2</v>
      </c>
      <c r="CH45" s="69">
        <v>4.7559999999999998E-2</v>
      </c>
      <c r="CI45" s="69">
        <v>7.0800000000000002E-2</v>
      </c>
      <c r="CJ45" s="4">
        <f t="shared" ref="CJ45" si="538">AVERAGE(CF45:CH45)</f>
        <v>3.9433333333333327E-2</v>
      </c>
      <c r="CK45" s="4">
        <f t="shared" ref="CK45" si="539">STDEV(CF45:CH45)</f>
        <v>7.0434674226075543E-3</v>
      </c>
      <c r="CL45" s="4">
        <f t="shared" ref="CL45" si="540">(CK45/CJ45)*100</f>
        <v>17.861709440255847</v>
      </c>
      <c r="CM45" s="4">
        <f t="shared" ref="CM45" si="541">MAX(CF45:CH45)</f>
        <v>4.7559999999999998E-2</v>
      </c>
      <c r="CN45" s="4"/>
      <c r="CO45" s="4">
        <f t="shared" ref="CO45" si="542">(CM45-$AB45)/$AB45*100</f>
        <v>104.55913978494623</v>
      </c>
      <c r="CP45" s="4">
        <f>(CM45-$AV45)/$AV45*100</f>
        <v>32.331663884251526</v>
      </c>
      <c r="CQ45" s="70"/>
      <c r="CR45" s="70"/>
      <c r="CS45" s="70"/>
      <c r="CT45" s="70">
        <v>4.4790000000000003E-2</v>
      </c>
      <c r="CU45" s="70">
        <v>7.5499999999999998E-2</v>
      </c>
      <c r="CV45" s="5">
        <f>AVERAGE(CQ45:CU45)</f>
        <v>6.0145000000000004E-2</v>
      </c>
      <c r="CW45" s="5">
        <f>STDEV(CQ45:CU45)</f>
        <v>2.1715249250238853E-2</v>
      </c>
      <c r="CX45" s="5">
        <f>(CW45/CV45)*100</f>
        <v>36.104828747591405</v>
      </c>
      <c r="CY45" s="5">
        <f>MAX(CQ45:CT45)</f>
        <v>4.4790000000000003E-2</v>
      </c>
      <c r="CZ45" s="5"/>
      <c r="DA45" s="5">
        <f>(CY45-$J45)/$J45*100</f>
        <v>38.112858464384836</v>
      </c>
      <c r="DB45" s="5">
        <f>(CY45-$AL45)/$AL45*100</f>
        <v>53.811813186813197</v>
      </c>
      <c r="DC45" s="5">
        <f>(CY45-$BQ45)/$BQ45*100</f>
        <v>-2.7361563517915246</v>
      </c>
      <c r="DD45" s="70">
        <v>3.5159999999999997E-2</v>
      </c>
      <c r="DE45" s="67"/>
      <c r="DF45" s="70">
        <v>3.603E-2</v>
      </c>
      <c r="DG45" s="70">
        <v>3.7740000000000003E-2</v>
      </c>
      <c r="DH45" s="70">
        <v>7.3690000000000005E-2</v>
      </c>
      <c r="DI45" s="5">
        <f t="shared" ref="DI45" si="543">AVERAGE(DD45:DG45)</f>
        <v>3.6310000000000002E-2</v>
      </c>
      <c r="DJ45" s="5">
        <f t="shared" ref="DJ45" si="544">STDEV(DD45:DG45)</f>
        <v>1.3125928538583499E-3</v>
      </c>
      <c r="DK45" s="5">
        <f t="shared" ref="DK45" si="545">(DJ45/DI45)*100</f>
        <v>3.6149624176765349</v>
      </c>
      <c r="DL45" s="5">
        <f t="shared" ref="DL45" si="546">MAX(DD45:DG45)</f>
        <v>3.7740000000000003E-2</v>
      </c>
      <c r="DM45" s="5"/>
      <c r="DN45" s="5">
        <f t="shared" ref="DN45" si="547">(DL45-$S45)/$S45*100</f>
        <v>12.421805183199284</v>
      </c>
      <c r="DO45" s="5">
        <f t="shared" ref="DO45" si="548">(DL45-$AV45)/$AV45*100</f>
        <v>5.0083472454090234</v>
      </c>
      <c r="DP45" s="5">
        <f t="shared" ref="DP45" si="549">(DL45-$CB45)/$CB45*100</f>
        <v>-7.5226660132320422</v>
      </c>
      <c r="DQ45" s="70">
        <v>3.9100000000000003E-2</v>
      </c>
      <c r="DR45" s="70">
        <v>3.1800000000000002E-2</v>
      </c>
      <c r="DS45" s="70">
        <v>3.9710000000000002E-2</v>
      </c>
      <c r="DT45" s="70">
        <v>6.9639999999999994E-2</v>
      </c>
      <c r="DU45" s="17">
        <f t="shared" ref="DU45" si="550">AVERAGE(DQ45:DS45)</f>
        <v>3.6870000000000007E-2</v>
      </c>
      <c r="DV45" s="17">
        <f t="shared" ref="DV45" si="551">STDEV(DQ45:DS45)</f>
        <v>4.4013293446412303E-3</v>
      </c>
      <c r="DW45" s="17">
        <f t="shared" ref="DW45" si="552">(DV45/DU45)*100</f>
        <v>11.937427026420476</v>
      </c>
      <c r="DX45" s="17">
        <f t="shared" ref="DX45" si="553">MAX(DQ45:DS45)</f>
        <v>3.9710000000000002E-2</v>
      </c>
      <c r="DY45" s="17"/>
      <c r="DZ45" s="17">
        <f t="shared" ref="DZ45" si="554">(DX45-$AB45)/$AB45*100</f>
        <v>70.795698924731198</v>
      </c>
      <c r="EA45" s="17">
        <f t="shared" ref="EA45" si="555">(DX45-$BF45)/$BF45*100</f>
        <v>3.4923117018504062</v>
      </c>
      <c r="EB45" s="17">
        <f t="shared" ref="EB45" si="556">(DX45-$CM45)/$CM45*100</f>
        <v>-16.505466778805712</v>
      </c>
    </row>
    <row r="46" spans="1:132" x14ac:dyDescent="0.2">
      <c r="A46" s="59" t="s">
        <v>37</v>
      </c>
      <c r="E46" s="35"/>
      <c r="F46" s="44"/>
      <c r="G46" s="48">
        <f>AVERAGE(G32:G45)</f>
        <v>6.0606111111111118E-2</v>
      </c>
      <c r="J46" s="34">
        <f>AVERAGE(J32:J45)</f>
        <v>6.8370833333333339E-2</v>
      </c>
      <c r="K46" s="48"/>
      <c r="N46" s="35"/>
      <c r="P46" s="34">
        <f>AVERAGE(P32:P45)</f>
        <v>6.3826388888888891E-2</v>
      </c>
      <c r="S46" s="34">
        <f>AVERAGE(S32:S45)</f>
        <v>6.483916666666667E-2</v>
      </c>
      <c r="T46" s="34"/>
      <c r="W46" s="35"/>
      <c r="Y46" s="34">
        <f>AVERAGE(Y32:Y45)</f>
        <v>6.241923611111113E-2</v>
      </c>
      <c r="AB46" s="34">
        <f>AVERAGE(AB32:AB45)</f>
        <v>6.2014166666666669E-2</v>
      </c>
      <c r="AC46" s="34"/>
      <c r="AI46" s="34">
        <f>AVERAGE(AI32:AI45)</f>
        <v>7.983847222222222E-2</v>
      </c>
      <c r="AL46" s="34">
        <f>AVERAGE(AL32:AL45)</f>
        <v>8.8994166666666666E-2</v>
      </c>
      <c r="AM46" s="34"/>
      <c r="AN46" s="34">
        <f>AVERAGE(AN32:AN45)</f>
        <v>39.459448681646016</v>
      </c>
      <c r="AV46" s="34">
        <f>AVERAGE(AV32:AV45)</f>
        <v>8.6340000000000014E-2</v>
      </c>
      <c r="AW46" s="34"/>
      <c r="AX46" s="34">
        <f>AVERAGE(AX32:AX45)</f>
        <v>43.371680209764726</v>
      </c>
      <c r="BF46" s="34">
        <f>AVERAGE(BF32:BF45)</f>
        <v>6.7603333333333335E-2</v>
      </c>
      <c r="BG46" s="34"/>
      <c r="BH46" s="34">
        <f>AVERAGE(BH32:BH45)</f>
        <v>20.096413077987254</v>
      </c>
      <c r="BQ46" s="34">
        <f>AVERAGE(BQ32:BQ45)</f>
        <v>8.9005000000000001E-2</v>
      </c>
      <c r="BR46" s="34"/>
      <c r="BS46" s="34">
        <f>AVERAGE(BS32:BS45)</f>
        <v>53.061099772945383</v>
      </c>
      <c r="BT46" s="34">
        <f>AVERAGE(BT32:BT45)</f>
        <v>8.0977857665772781</v>
      </c>
      <c r="CB46" s="34">
        <f>AVERAGE(CB32:CB45)</f>
        <v>8.2526999999999989E-2</v>
      </c>
      <c r="CC46" s="34"/>
      <c r="CD46" s="34">
        <f>AVERAGE(CD32:CD45)</f>
        <v>29.024214028379777</v>
      </c>
      <c r="CE46" s="34">
        <f>AVERAGE(CE32:CE45)</f>
        <v>15.595490979250584</v>
      </c>
      <c r="CM46" s="47">
        <f>AVERAGE(CM32:CM45)</f>
        <v>5.2039000000000002E-2</v>
      </c>
      <c r="CN46" s="47"/>
      <c r="CO46" s="47">
        <f>AVERAGE(CO32:CO45)</f>
        <v>0.69420429795804783</v>
      </c>
      <c r="CP46" s="47">
        <f>AVERAGE(CP32:CP45)</f>
        <v>-40.583718671704403</v>
      </c>
      <c r="CY46" s="34">
        <f>AVERAGE(CY32:CY45)</f>
        <v>7.6740000000000003E-2</v>
      </c>
      <c r="CZ46" s="34"/>
      <c r="DA46" s="34">
        <f>AVERAGE(DA32:DA45)</f>
        <v>39.147354088732392</v>
      </c>
      <c r="DB46" s="34">
        <f>AVERAGE(DB32:DB45)</f>
        <v>-8.4553121708712631</v>
      </c>
      <c r="DC46" s="34">
        <f>AVERAGE(DC32:DC45)</f>
        <v>-17.270477373755945</v>
      </c>
      <c r="DL46" s="34">
        <f>AVERAGE(DL32:DL45)</f>
        <v>6.3064444444444437E-2</v>
      </c>
      <c r="DM46" s="34"/>
      <c r="DN46" s="34">
        <f>AVERAGE(DN32:DN45)</f>
        <v>4.5581072123648809</v>
      </c>
      <c r="DO46" s="34">
        <f>AVERAGE(DO32:DO45)</f>
        <v>-7.9865021849123154</v>
      </c>
      <c r="DP46" s="34">
        <f>AVERAGE(DP32:DP45)</f>
        <v>-22.215981840334599</v>
      </c>
      <c r="DX46" s="34">
        <f>AVERAGE(DX32:DX45)</f>
        <v>4.8772999999999997E-2</v>
      </c>
      <c r="DY46" s="34"/>
      <c r="DZ46" s="34">
        <f>AVERAGE(DZ32:DZ45)</f>
        <v>-7.1504254361190132</v>
      </c>
      <c r="EA46" s="34">
        <f>AVERAGE(EA32:EA45)</f>
        <v>-20.323586019046214</v>
      </c>
      <c r="EB46" s="34">
        <f>AVERAGE(EB32:EB45)</f>
        <v>-16.596750044323851</v>
      </c>
    </row>
    <row r="47" spans="1:132" x14ac:dyDescent="0.2">
      <c r="A47" s="36" t="s">
        <v>0</v>
      </c>
      <c r="E47" s="35"/>
      <c r="F47" s="44"/>
      <c r="G47" s="43">
        <f>STDEV(G32:G45)</f>
        <v>2.8274922450155161E-2</v>
      </c>
      <c r="J47" s="34">
        <f>STDEV(J32:J45)</f>
        <v>3.1726358544830718E-2</v>
      </c>
      <c r="K47" s="43"/>
      <c r="N47" s="35"/>
      <c r="P47" s="34">
        <f>STDEV(P32:P45)</f>
        <v>3.5506107013714684E-2</v>
      </c>
      <c r="S47" s="34">
        <f>STDEV(S32:S45)</f>
        <v>2.2164043960815651E-2</v>
      </c>
      <c r="T47" s="34"/>
      <c r="W47" s="35"/>
      <c r="Y47" s="34">
        <f>STDEV(Y32:Y45)</f>
        <v>3.9661846367193221E-2</v>
      </c>
      <c r="AB47" s="34">
        <f>STDEV(AB32:AB45)</f>
        <v>2.2221023811751457E-2</v>
      </c>
      <c r="AC47" s="34"/>
      <c r="AI47" s="34">
        <f>STDEV(AI32:AI45)</f>
        <v>3.3211756570135004E-2</v>
      </c>
      <c r="AL47" s="34">
        <f>STDEV(AL32:AL45)</f>
        <v>3.3891574297062861E-2</v>
      </c>
      <c r="AM47" s="34"/>
      <c r="AN47" s="34">
        <f>STDEV(AN32:AN45)</f>
        <v>44.946202596213553</v>
      </c>
      <c r="AV47" s="34">
        <f>STDEV(AV32:AV45)</f>
        <v>3.4423630625698733E-2</v>
      </c>
      <c r="AW47" s="34"/>
      <c r="AX47" s="34">
        <f>STDEV(AX32:AX45)</f>
        <v>67.641455516476228</v>
      </c>
      <c r="BF47" s="34">
        <f>STDEV(BF32:BF45)</f>
        <v>2.4656555216646024E-2</v>
      </c>
      <c r="BG47" s="34"/>
      <c r="BH47" s="34">
        <f>STDEV(BH32:BH45)</f>
        <v>50.701365112016688</v>
      </c>
      <c r="BQ47" s="34">
        <f>STDEV(BQ32:BQ45)</f>
        <v>3.7866236279831128E-2</v>
      </c>
      <c r="BR47" s="34"/>
      <c r="BS47" s="34">
        <f>STDEV(BS32:BS45)</f>
        <v>77.155446440721988</v>
      </c>
      <c r="BT47" s="34">
        <f>STDEV(BT32:BT45)</f>
        <v>40.289701581768462</v>
      </c>
      <c r="CB47" s="34">
        <f>STDEV(CB32:CB45)</f>
        <v>4.8750883991985211E-2</v>
      </c>
      <c r="CC47" s="34"/>
      <c r="CD47" s="34">
        <f>STDEV(CD32:CD45)</f>
        <v>57.343203169562912</v>
      </c>
      <c r="CE47" s="34">
        <f>STDEV(CE32:CE45)</f>
        <v>94.679174807122095</v>
      </c>
      <c r="CM47" s="34">
        <f>STDEV(CM32:CM45)</f>
        <v>2.3379303026394953E-2</v>
      </c>
      <c r="CN47" s="34"/>
      <c r="CO47" s="34">
        <f>STDEV(CO32:CO45)</f>
        <v>56.028686773094037</v>
      </c>
      <c r="CP47" s="34">
        <f>STDEV(CP32:CP45)</f>
        <v>41.030722882127172</v>
      </c>
      <c r="CY47" s="34">
        <f>STDEV(CY32:CY45)</f>
        <v>6.0837049749492465E-2</v>
      </c>
      <c r="CZ47" s="34"/>
      <c r="DA47" s="34">
        <f>STDEV(DA32:DA45)</f>
        <v>117.26656265084155</v>
      </c>
      <c r="DB47" s="34">
        <f>STDEV(DB32:DB45)</f>
        <v>56.523753843556655</v>
      </c>
      <c r="DC47" s="34">
        <f>STDEV(DC32:DC45)</f>
        <v>33.671009557939065</v>
      </c>
      <c r="DL47" s="34">
        <f>STDEV(DL32:DL45)</f>
        <v>4.2455380728216044E-2</v>
      </c>
      <c r="DM47" s="34"/>
      <c r="DN47" s="34">
        <f>STDEV(DN32:DN45)</f>
        <v>50.350217963107838</v>
      </c>
      <c r="DO47" s="34">
        <f>STDEV(DO32:DO45)</f>
        <v>78.408755464237274</v>
      </c>
      <c r="DP47" s="34">
        <f>STDEV(DP32:DP45)</f>
        <v>24.103006254601052</v>
      </c>
      <c r="DX47" s="34">
        <f>STDEV(DX32:DX45)</f>
        <v>2.6433561180186572E-2</v>
      </c>
      <c r="DY47" s="34"/>
      <c r="DZ47" s="34">
        <f>STDEV(DZ32:DZ45)</f>
        <v>58.632034508086356</v>
      </c>
      <c r="EA47" s="34">
        <f>STDEV(EA32:EA45)</f>
        <v>44.447499480131455</v>
      </c>
      <c r="EB47" s="34">
        <f>STDEV(EB32:EB45)</f>
        <v>36.735665082320722</v>
      </c>
    </row>
    <row r="48" spans="1:132" x14ac:dyDescent="0.2">
      <c r="A48" s="36" t="s">
        <v>38</v>
      </c>
      <c r="E48" s="35"/>
      <c r="F48" s="44"/>
      <c r="G48" s="43">
        <f>STDEV(G32:G45)/SQRT(COUNT(G32:G45))</f>
        <v>8.1622670439564383E-3</v>
      </c>
      <c r="J48" s="34">
        <f>STDEV(J32:J45)/SQRT(COUNT(J32:J45))</f>
        <v>9.1586108231322995E-3</v>
      </c>
      <c r="K48" s="43"/>
      <c r="N48" s="35"/>
      <c r="P48" s="34">
        <f>STDEV(P32:P45)/SQRT(COUNT(P32:P45))</f>
        <v>1.0249730221121916E-2</v>
      </c>
      <c r="S48" s="34">
        <f>STDEV(S32:S45)/SQRT(COUNT(S32:S45))</f>
        <v>6.3982083735538075E-3</v>
      </c>
      <c r="T48" s="34"/>
      <c r="W48" s="35"/>
      <c r="Y48" s="34">
        <f>STDEV(Y32:Y45)/SQRT(COUNT(Y32:Y45))</f>
        <v>1.1449388838328294E-2</v>
      </c>
      <c r="AB48" s="34">
        <f>STDEV(AB32:AB45)/SQRT(COUNT(AB32:AB45))</f>
        <v>6.4146570396918946E-3</v>
      </c>
      <c r="AC48" s="34"/>
      <c r="AI48" s="34">
        <f>STDEV(AI32:AI45)/SQRT(COUNT(AI32:AI45))</f>
        <v>9.5874082980138831E-3</v>
      </c>
      <c r="AL48" s="34">
        <f>STDEV(AL32:AL45)/SQRT(COUNT(AL32:AL45))</f>
        <v>9.7836547718347221E-3</v>
      </c>
      <c r="AM48" s="34"/>
      <c r="AN48" s="34">
        <f>STDEV(AN32:AN45)/SQRT(COUNT(AN32:AN45))</f>
        <v>12.974851083987677</v>
      </c>
      <c r="AV48" s="34">
        <f>STDEV(AV32:AV45)/SQRT(COUNT(AV32:AV45))</f>
        <v>9.9372462041157055E-3</v>
      </c>
      <c r="AW48" s="34"/>
      <c r="AX48" s="34">
        <f>STDEV(AX32:AX45)/SQRT(COUNT(AX32:AX45))</f>
        <v>19.526406275407826</v>
      </c>
      <c r="BF48" s="34">
        <f>STDEV(BF32:BF45)/SQRT(COUNT(BF32:BF45))</f>
        <v>7.1177343958097276E-3</v>
      </c>
      <c r="BG48" s="34"/>
      <c r="BH48" s="34">
        <f>STDEV(BH32:BH45)/SQRT(COUNT(BH32:BH45))</f>
        <v>14.636223397852168</v>
      </c>
      <c r="BQ48" s="34">
        <f>STDEV(BQ32:BQ45)/SQRT(COUNT(BQ32:BQ45))</f>
        <v>1.1974355306236736E-2</v>
      </c>
      <c r="BR48" s="34"/>
      <c r="BS48" s="34">
        <f>STDEV(BS32:BS45)/SQRT(COUNT(BS32:BS45))</f>
        <v>24.398694463981304</v>
      </c>
      <c r="BT48" s="34">
        <f>STDEV(BT32:BT45)/SQRT(COUNT(BT32:BT45))</f>
        <v>12.740722324687702</v>
      </c>
      <c r="CB48" s="34">
        <f>STDEV(CB32:CB45)/SQRT(COUNT(CB32:CB45))</f>
        <v>1.5416383136131508E-2</v>
      </c>
      <c r="CC48" s="34"/>
      <c r="CD48" s="34">
        <f>STDEV(CD32:CD45)/SQRT(COUNT(CD32:CD45))</f>
        <v>18.13351303456054</v>
      </c>
      <c r="CE48" s="34">
        <f>STDEV(CE32:CE45)/SQRT(COUNT(CE32:CE45))</f>
        <v>29.940183937573902</v>
      </c>
      <c r="CM48" s="34">
        <f>STDEV(CM32:CM45)/SQRT(COUNT(CM32:CM45))</f>
        <v>7.3931847670675732E-3</v>
      </c>
      <c r="CN48" s="34"/>
      <c r="CO48" s="34">
        <f>STDEV(CO32:CO45)/SQRT(COUNT(CO32:CO45))</f>
        <v>17.717826451112682</v>
      </c>
      <c r="CP48" s="34">
        <f>STDEV(CP32:CP45)/SQRT(COUNT(CP32:CP45))</f>
        <v>12.975053835071028</v>
      </c>
      <c r="CY48" s="34">
        <f>STDEV(CY32:CY45)/SQRT(COUNT(CY32:CY45))</f>
        <v>1.923836433333723E-2</v>
      </c>
      <c r="CZ48" s="34"/>
      <c r="DA48" s="34">
        <f>STDEV(DA32:DA45)/SQRT(COUNT(DA32:DA45))</f>
        <v>37.082943135549186</v>
      </c>
      <c r="DB48" s="34">
        <f>STDEV(DB32:DB45)/SQRT(COUNT(DB32:DB45))</f>
        <v>17.874380404833577</v>
      </c>
      <c r="DC48" s="34">
        <f>STDEV(DC32:DC45)/SQRT(COUNT(DC32:DC45))</f>
        <v>10.647708132038668</v>
      </c>
      <c r="DL48" s="34">
        <f>STDEV(DL32:DL45)/SQRT(COUNT(DL32:DL45))</f>
        <v>1.4151793576072014E-2</v>
      </c>
      <c r="DM48" s="34"/>
      <c r="DN48" s="34">
        <f>STDEV(DN32:DN45)/SQRT(COUNT(DN32:DN45))</f>
        <v>16.783405987702611</v>
      </c>
      <c r="DO48" s="34">
        <f>STDEV(DO32:DO45)/SQRT(COUNT(DO32:DO45))</f>
        <v>26.136251821412426</v>
      </c>
      <c r="DP48" s="34">
        <f>STDEV(DP32:DP45)/SQRT(COUNT(DP32:DP45))</f>
        <v>8.0343354182003512</v>
      </c>
      <c r="DX48" s="34">
        <f>STDEV(DX32:DX45)/SQRT(COUNT(DX32:DX45))</f>
        <v>8.3590259998798083E-3</v>
      </c>
      <c r="DY48" s="34"/>
      <c r="DZ48" s="34">
        <f>STDEV(DZ32:DZ45)/SQRT(COUNT(DZ32:DZ45))</f>
        <v>18.541077289514298</v>
      </c>
      <c r="EA48" s="34">
        <f>STDEV(EA32:EA45)/SQRT(COUNT(EA32:EA45))</f>
        <v>14.055533465636534</v>
      </c>
      <c r="EB48" s="34">
        <f>STDEV(EB32:EB45)/SQRT(COUNT(EB32:EB45))</f>
        <v>12.245221694106908</v>
      </c>
    </row>
    <row r="49" spans="1:38" x14ac:dyDescent="0.2">
      <c r="A49" s="60"/>
    </row>
    <row r="50" spans="1:38" x14ac:dyDescent="0.2">
      <c r="B50" s="123" t="s">
        <v>36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U50" s="123" t="s">
        <v>44</v>
      </c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</row>
    <row r="51" spans="1:38" ht="16" customHeight="1" x14ac:dyDescent="0.2">
      <c r="A51" s="25"/>
      <c r="B51" s="124" t="s">
        <v>35</v>
      </c>
      <c r="C51" s="124"/>
      <c r="D51" s="124"/>
      <c r="E51" s="121" t="s">
        <v>39</v>
      </c>
      <c r="F51" s="121"/>
      <c r="G51" s="121"/>
      <c r="H51" s="121" t="s">
        <v>40</v>
      </c>
      <c r="I51" s="121"/>
      <c r="J51" s="121"/>
      <c r="K51" s="122" t="s">
        <v>41</v>
      </c>
      <c r="L51" s="122"/>
      <c r="M51" s="122"/>
      <c r="N51" s="122" t="s">
        <v>42</v>
      </c>
      <c r="O51" s="122"/>
      <c r="P51" s="122"/>
      <c r="Q51" s="122" t="s">
        <v>43</v>
      </c>
      <c r="R51" s="122"/>
      <c r="S51" s="122"/>
      <c r="U51" s="124" t="s">
        <v>35</v>
      </c>
      <c r="V51" s="124"/>
      <c r="W51" s="124"/>
      <c r="X51" s="121" t="s">
        <v>39</v>
      </c>
      <c r="Y51" s="121"/>
      <c r="Z51" s="121"/>
      <c r="AA51" s="121" t="s">
        <v>40</v>
      </c>
      <c r="AB51" s="121"/>
      <c r="AC51" s="121"/>
      <c r="AD51" s="122" t="s">
        <v>41</v>
      </c>
      <c r="AE51" s="122"/>
      <c r="AF51" s="122"/>
      <c r="AG51" s="122" t="s">
        <v>42</v>
      </c>
      <c r="AH51" s="122"/>
      <c r="AI51" s="122"/>
      <c r="AJ51" s="122" t="s">
        <v>43</v>
      </c>
      <c r="AK51" s="122"/>
      <c r="AL51" s="122"/>
    </row>
    <row r="52" spans="1:38" x14ac:dyDescent="0.2">
      <c r="A52" s="62" t="s">
        <v>3</v>
      </c>
      <c r="B52" s="63" t="s">
        <v>17</v>
      </c>
      <c r="C52" s="63" t="s">
        <v>16</v>
      </c>
      <c r="D52" s="63" t="s">
        <v>15</v>
      </c>
      <c r="E52" s="64" t="s">
        <v>17</v>
      </c>
      <c r="F52" s="64" t="s">
        <v>16</v>
      </c>
      <c r="G52" s="64" t="s">
        <v>15</v>
      </c>
      <c r="H52" s="64" t="s">
        <v>17</v>
      </c>
      <c r="I52" s="64" t="s">
        <v>16</v>
      </c>
      <c r="J52" s="64" t="s">
        <v>15</v>
      </c>
      <c r="K52" s="65" t="s">
        <v>17</v>
      </c>
      <c r="L52" s="65" t="s">
        <v>16</v>
      </c>
      <c r="M52" s="65" t="s">
        <v>15</v>
      </c>
      <c r="N52" s="65" t="s">
        <v>17</v>
      </c>
      <c r="O52" s="65" t="s">
        <v>16</v>
      </c>
      <c r="P52" s="65" t="s">
        <v>15</v>
      </c>
      <c r="Q52" s="65" t="s">
        <v>17</v>
      </c>
      <c r="R52" s="65" t="s">
        <v>16</v>
      </c>
      <c r="S52" s="65" t="s">
        <v>15</v>
      </c>
      <c r="U52" s="63" t="s">
        <v>17</v>
      </c>
      <c r="V52" s="63" t="s">
        <v>16</v>
      </c>
      <c r="W52" s="63" t="s">
        <v>15</v>
      </c>
      <c r="X52" s="64" t="s">
        <v>17</v>
      </c>
      <c r="Y52" s="64" t="s">
        <v>16</v>
      </c>
      <c r="Z52" s="64" t="s">
        <v>15</v>
      </c>
      <c r="AA52" s="64" t="s">
        <v>17</v>
      </c>
      <c r="AB52" s="64" t="s">
        <v>16</v>
      </c>
      <c r="AC52" s="64" t="s">
        <v>15</v>
      </c>
      <c r="AD52" s="65" t="s">
        <v>17</v>
      </c>
      <c r="AE52" s="65" t="s">
        <v>16</v>
      </c>
      <c r="AF52" s="65" t="s">
        <v>15</v>
      </c>
      <c r="AG52" s="65" t="s">
        <v>17</v>
      </c>
      <c r="AH52" s="65" t="s">
        <v>16</v>
      </c>
      <c r="AI52" s="65" t="s">
        <v>15</v>
      </c>
      <c r="AJ52" s="65" t="s">
        <v>17</v>
      </c>
      <c r="AK52" s="65" t="s">
        <v>16</v>
      </c>
      <c r="AL52" s="65" t="s">
        <v>15</v>
      </c>
    </row>
    <row r="53" spans="1:38" x14ac:dyDescent="0.2">
      <c r="A53" s="49" t="s">
        <v>4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</row>
    <row r="54" spans="1:38" x14ac:dyDescent="0.2">
      <c r="A54" s="49" t="s">
        <v>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</row>
    <row r="55" spans="1:38" x14ac:dyDescent="0.2">
      <c r="A55" s="49" t="s">
        <v>6</v>
      </c>
      <c r="B55" s="14">
        <f t="shared" ref="B55:B61" si="557">AN8</f>
        <v>-37.80966225670803</v>
      </c>
      <c r="C55" s="14">
        <f t="shared" ref="C55:C61" si="558">AX8</f>
        <v>4.782907926818762</v>
      </c>
      <c r="D55" s="14">
        <f t="shared" ref="D55:D61" si="559">BH8</f>
        <v>22.892826461982583</v>
      </c>
      <c r="E55" s="16">
        <f>BS8</f>
        <v>6.8513025097102522</v>
      </c>
      <c r="F55" s="16">
        <f>CD8</f>
        <v>28.679234394634108</v>
      </c>
      <c r="G55" s="16">
        <f>CO8</f>
        <v>46.588220550723442</v>
      </c>
      <c r="H55" s="16">
        <f>BT8</f>
        <v>71.813349769491396</v>
      </c>
      <c r="I55" s="16">
        <f>CE8</f>
        <v>22.80555764352783</v>
      </c>
      <c r="J55" s="16">
        <f>CP8</f>
        <v>19.281348448821891</v>
      </c>
      <c r="K55" s="17">
        <f>DA8</f>
        <v>-21.322848684557822</v>
      </c>
      <c r="L55" s="17">
        <f>DN8</f>
        <v>-8.7940320125986275</v>
      </c>
      <c r="M55" s="17">
        <f>DZ8</f>
        <v>-3.4725786719270104</v>
      </c>
      <c r="N55" s="17">
        <f>DB8</f>
        <v>26.510249293393688</v>
      </c>
      <c r="O55" s="17">
        <f>DO8</f>
        <v>-12.957208583006338</v>
      </c>
      <c r="P55" s="17">
        <f>EA8</f>
        <v>-21.453982216013106</v>
      </c>
      <c r="Q55" s="17">
        <f>DC8</f>
        <v>-26.367625412622097</v>
      </c>
      <c r="R55" s="17">
        <f>DP8</f>
        <v>-29.121455830479636</v>
      </c>
      <c r="S55" s="17">
        <f>EB8</f>
        <v>-34.15062890768094</v>
      </c>
      <c r="U55" s="14">
        <f t="shared" ref="U55:U61" si="560">AM8-K8</f>
        <v>-76.840630377084651</v>
      </c>
      <c r="V55" s="14">
        <f t="shared" ref="V55:V61" si="561">AW8-T8</f>
        <v>6.2700412646232451</v>
      </c>
      <c r="W55" s="14">
        <f t="shared" ref="W55:W61" si="562">BG8-AC8</f>
        <v>15.725897392297185</v>
      </c>
      <c r="X55" s="16">
        <f>BR8-K8</f>
        <v>13.923911834383972</v>
      </c>
      <c r="Y55" s="16">
        <f>CC8-T8</f>
        <v>37.596371463450083</v>
      </c>
      <c r="Z55" s="16">
        <f>CN8-AC8</f>
        <v>32.003107055699886</v>
      </c>
      <c r="AA55" s="16">
        <f>BR8-AM8</f>
        <v>90.764542211468623</v>
      </c>
      <c r="AB55" s="16">
        <f>CC8-AW8</f>
        <v>31.326330198826838</v>
      </c>
      <c r="AC55" s="16">
        <f>CN8-BG8</f>
        <v>16.277209663402701</v>
      </c>
      <c r="AD55" s="17">
        <f>CZ8-K8</f>
        <v>-43.334455706911911</v>
      </c>
      <c r="AE55" s="17">
        <f>DM8-T8</f>
        <v>-11.528330556445724</v>
      </c>
      <c r="AF55" s="17">
        <f>DY8-AC8</f>
        <v>-2.3854379000378998</v>
      </c>
      <c r="AG55" s="17">
        <f>CZ8-AM8</f>
        <v>33.50617467017274</v>
      </c>
      <c r="AH55" s="17">
        <f>DM8-AW8</f>
        <v>-17.798371821068969</v>
      </c>
      <c r="AI55" s="17">
        <f>DY8-BG8</f>
        <v>-18.111335292335085</v>
      </c>
      <c r="AJ55" s="17">
        <f>CZ8-BR8</f>
        <v>-57.258367541295883</v>
      </c>
      <c r="AK55" s="17">
        <f>DM8-CC8</f>
        <v>-49.124702019895807</v>
      </c>
      <c r="AL55" s="17">
        <f>DY8-CN8</f>
        <v>-34.388544955737785</v>
      </c>
    </row>
    <row r="56" spans="1:38" x14ac:dyDescent="0.2">
      <c r="A56" s="49" t="s">
        <v>7</v>
      </c>
      <c r="B56" s="14">
        <f t="shared" si="557"/>
        <v>-20.189050251937115</v>
      </c>
      <c r="C56" s="14">
        <f t="shared" si="558"/>
        <v>-26.339010486119761</v>
      </c>
      <c r="D56" s="14">
        <f t="shared" si="559"/>
        <v>-13.356867627207366</v>
      </c>
      <c r="E56" s="16">
        <f>BS9</f>
        <v>-8.4813709720115966</v>
      </c>
      <c r="F56" s="16">
        <f>CD9</f>
        <v>-2.2775903177713905</v>
      </c>
      <c r="G56" s="16">
        <f>CO9</f>
        <v>-4.8143610203169178</v>
      </c>
      <c r="H56" s="16">
        <f>BT9</f>
        <v>14.669264451660883</v>
      </c>
      <c r="I56" s="16">
        <f>CE9</f>
        <v>32.665078662586225</v>
      </c>
      <c r="J56" s="16">
        <f>CP9</f>
        <v>9.8594157124136181</v>
      </c>
      <c r="K56" s="17">
        <f>DA9</f>
        <v>-27.55686942523748</v>
      </c>
      <c r="L56" s="17">
        <f>DN9</f>
        <v>-12.544005905630035</v>
      </c>
      <c r="M56" s="17">
        <f>DZ9</f>
        <v>-9.8387056511381541</v>
      </c>
      <c r="N56" s="17">
        <f>DB9</f>
        <v>-9.2315893953876778</v>
      </c>
      <c r="O56" s="17">
        <f>DO9</f>
        <v>18.727693819386285</v>
      </c>
      <c r="P56" s="17">
        <f>EA9</f>
        <v>4.0605202971331762</v>
      </c>
      <c r="Q56" s="17">
        <f>DC9</f>
        <v>-20.843295682884602</v>
      </c>
      <c r="R56" s="17">
        <f>DP9</f>
        <v>-10.50569221659876</v>
      </c>
      <c r="S56" s="17">
        <f>EB9</f>
        <v>-5.2784691941750363</v>
      </c>
      <c r="U56" s="14">
        <f t="shared" si="560"/>
        <v>-64.298430157237931</v>
      </c>
      <c r="V56" s="14">
        <f t="shared" si="561"/>
        <v>-86.980559003058119</v>
      </c>
      <c r="W56" s="14">
        <f t="shared" si="562"/>
        <v>-24.502043390016894</v>
      </c>
      <c r="X56" s="16">
        <f>BR9-K9</f>
        <v>-27.011614329365898</v>
      </c>
      <c r="Y56" s="16">
        <f>CC9-T9</f>
        <v>-7.5213941360518106</v>
      </c>
      <c r="Z56" s="16">
        <f>CN9-AC9</f>
        <v>-8.8315378955113886</v>
      </c>
      <c r="AA56" s="16">
        <f>BR9-AM9</f>
        <v>37.286815827872033</v>
      </c>
      <c r="AB56" s="16">
        <f>CC9-AW9</f>
        <v>79.459164867006308</v>
      </c>
      <c r="AC56" s="16">
        <f>CN9-BG9</f>
        <v>15.670505494505505</v>
      </c>
      <c r="AD56" s="17">
        <f>CZ9-K9</f>
        <v>-87.763585804178632</v>
      </c>
      <c r="AE56" s="17">
        <f>DM9-T9</f>
        <v>-41.424663480974232</v>
      </c>
      <c r="AF56" s="17">
        <f>DY9-AC9</f>
        <v>-18.048272955460419</v>
      </c>
      <c r="AG56" s="17">
        <f>CZ9-AM9</f>
        <v>-23.465155646940701</v>
      </c>
      <c r="AH56" s="17">
        <f>DM9-AW9</f>
        <v>45.555895522083887</v>
      </c>
      <c r="AI56" s="17">
        <f>DY9-BG9</f>
        <v>6.4537704345564748</v>
      </c>
      <c r="AJ56" s="17">
        <f>CZ9-BR9</f>
        <v>-60.751971474812734</v>
      </c>
      <c r="AK56" s="17">
        <f>DM9-CC9</f>
        <v>-33.903269344922421</v>
      </c>
      <c r="AL56" s="17">
        <f>DY9-CN9</f>
        <v>-9.2167350599490305</v>
      </c>
    </row>
    <row r="57" spans="1:38" x14ac:dyDescent="0.2">
      <c r="A57" s="49" t="s">
        <v>8</v>
      </c>
      <c r="B57" s="14">
        <f t="shared" si="557"/>
        <v>-16.374454281675511</v>
      </c>
      <c r="C57" s="14">
        <f t="shared" si="558"/>
        <v>-5.4442275296191216</v>
      </c>
      <c r="D57" s="14">
        <f t="shared" si="559"/>
        <v>5.6286833654116641</v>
      </c>
      <c r="E57" s="52">
        <f>BS10</f>
        <v>12.216925756994833</v>
      </c>
      <c r="F57" s="52">
        <f>CD10</f>
        <v>-6.7223937896502024</v>
      </c>
      <c r="G57" s="52">
        <f>CO10</f>
        <v>12.697029014897165</v>
      </c>
      <c r="H57" s="52">
        <f>BT10</f>
        <v>34.189767962740177</v>
      </c>
      <c r="I57" s="52">
        <f>CE10</f>
        <v>-1.3517591011500212</v>
      </c>
      <c r="J57" s="52">
        <f>CP10</f>
        <v>6.6916915219261783</v>
      </c>
      <c r="K57" s="53">
        <f>DA10</f>
        <v>12.015427704108397</v>
      </c>
      <c r="L57" s="53">
        <f>DN10</f>
        <v>6.0372975538649678</v>
      </c>
      <c r="M57" s="53">
        <f>DZ10</f>
        <v>31.588070129813929</v>
      </c>
      <c r="N57" s="53">
        <f>DB10</f>
        <v>33.948815211812679</v>
      </c>
      <c r="O57" s="53">
        <f>DO10</f>
        <v>12.142595616867938</v>
      </c>
      <c r="P57" s="53">
        <f>EA10</f>
        <v>24.576077195432237</v>
      </c>
      <c r="Q57" s="53">
        <f>DC10</f>
        <v>-0.17956119500437837</v>
      </c>
      <c r="R57" s="53">
        <f>DP10</f>
        <v>13.679265433485572</v>
      </c>
      <c r="S57" s="53">
        <f>EB10</f>
        <v>16.762678910035504</v>
      </c>
      <c r="U57" s="14">
        <f t="shared" si="560"/>
        <v>-53.399346900007572</v>
      </c>
      <c r="V57" s="14">
        <f t="shared" si="561"/>
        <v>-17.930427263112335</v>
      </c>
      <c r="W57" s="14">
        <f t="shared" si="562"/>
        <v>9.90885589773265</v>
      </c>
      <c r="X57" s="52">
        <f>BR10-K10</f>
        <v>39.841074720851736</v>
      </c>
      <c r="Y57" s="52">
        <f>CC10-T10</f>
        <v>-22.140035886368196</v>
      </c>
      <c r="Z57" s="52">
        <f>CN10-AC10</f>
        <v>22.35212440818205</v>
      </c>
      <c r="AA57" s="52">
        <f>BR10-AM10</f>
        <v>93.240421620859308</v>
      </c>
      <c r="AB57" s="52">
        <f>CC10-AW10</f>
        <v>-4.2096086232558605</v>
      </c>
      <c r="AC57" s="52">
        <f>CN10-BG10</f>
        <v>12.4432685104494</v>
      </c>
      <c r="AD57" s="53">
        <f>CZ10-K10</f>
        <v>39.183961864406797</v>
      </c>
      <c r="AE57" s="53">
        <f>DM10-T10</f>
        <v>19.883688561215422</v>
      </c>
      <c r="AF57" s="53">
        <f>DY10-AC10</f>
        <v>55.608321641824546</v>
      </c>
      <c r="AG57" s="53">
        <f>CZ10-AM10</f>
        <v>92.583308764414369</v>
      </c>
      <c r="AH57" s="53">
        <f>DM10-AW10</f>
        <v>37.814115824327757</v>
      </c>
      <c r="AI57" s="53">
        <f>DY10-BG10</f>
        <v>45.699465744091896</v>
      </c>
      <c r="AJ57" s="53">
        <f>CZ10-BR10</f>
        <v>-0.65711285644493955</v>
      </c>
      <c r="AK57" s="53">
        <f>DM10-CC10</f>
        <v>42.023724447583618</v>
      </c>
      <c r="AL57" s="53">
        <f>DY10-CN10</f>
        <v>33.256197233642496</v>
      </c>
    </row>
    <row r="58" spans="1:38" x14ac:dyDescent="0.2">
      <c r="A58" s="49" t="s">
        <v>9</v>
      </c>
      <c r="B58" s="14">
        <f t="shared" si="557"/>
        <v>-15.038322710311739</v>
      </c>
      <c r="C58" s="14">
        <f t="shared" si="558"/>
        <v>-10.188906396614898</v>
      </c>
      <c r="D58" s="15">
        <f t="shared" si="559"/>
        <v>-19.773922760349954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U58" s="14">
        <f t="shared" si="560"/>
        <v>-17.907750362844681</v>
      </c>
      <c r="V58" s="14">
        <f t="shared" si="561"/>
        <v>-16.442857142857122</v>
      </c>
      <c r="W58" s="15">
        <f t="shared" si="562"/>
        <v>-22.91131578947369</v>
      </c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</row>
    <row r="59" spans="1:38" x14ac:dyDescent="0.2">
      <c r="A59" s="49" t="s">
        <v>10</v>
      </c>
      <c r="B59" s="14">
        <f t="shared" si="557"/>
        <v>-13.159324179250472</v>
      </c>
      <c r="C59" s="14">
        <f t="shared" si="558"/>
        <v>-12.27075909544511</v>
      </c>
      <c r="D59" s="14">
        <f t="shared" si="559"/>
        <v>11.021181204313288</v>
      </c>
      <c r="E59" s="16">
        <f>BS12</f>
        <v>32.488340662349501</v>
      </c>
      <c r="F59" s="16">
        <f>CD12</f>
        <v>29.635205074134941</v>
      </c>
      <c r="G59" s="16">
        <f>CO12</f>
        <v>64.864281251387794</v>
      </c>
      <c r="H59" s="16">
        <f>BT12</f>
        <v>52.564842926628884</v>
      </c>
      <c r="I59" s="16">
        <f>CE12</f>
        <v>47.767384896412914</v>
      </c>
      <c r="J59" s="16">
        <f>CP12</f>
        <v>48.498042862637682</v>
      </c>
      <c r="K59" s="17">
        <f>DA12</f>
        <v>16.531674729780459</v>
      </c>
      <c r="L59" s="17">
        <f>DN12</f>
        <v>16.193854428693509</v>
      </c>
      <c r="M59" s="17">
        <f>DZ12</f>
        <v>-4.6825148493812625</v>
      </c>
      <c r="N59" s="17">
        <f>DB12</f>
        <v>34.190197886434035</v>
      </c>
      <c r="O59" s="17">
        <f>DO12</f>
        <v>32.445981785145868</v>
      </c>
      <c r="P59" s="17">
        <f>EA12</f>
        <v>-14.144774792834259</v>
      </c>
      <c r="Q59" s="17">
        <f>DC12</f>
        <v>-12.043826538091441</v>
      </c>
      <c r="R59" s="17">
        <f>DP12</f>
        <v>-10.368595967241058</v>
      </c>
      <c r="S59" s="17">
        <f>EB12</f>
        <v>-42.184271555293982</v>
      </c>
      <c r="U59" s="14">
        <f t="shared" si="560"/>
        <v>-43.369266710341037</v>
      </c>
      <c r="V59" s="14">
        <f t="shared" si="561"/>
        <v>-43.342510621315967</v>
      </c>
      <c r="W59" s="14">
        <f t="shared" si="562"/>
        <v>22.533198286784966</v>
      </c>
      <c r="X59" s="16">
        <f>BR12-K12</f>
        <v>107.07202679781591</v>
      </c>
      <c r="Y59" s="16">
        <f>CC12-T12</f>
        <v>104.67683219103878</v>
      </c>
      <c r="Z59" s="16">
        <f>CN12-AC12</f>
        <v>132.61733783991255</v>
      </c>
      <c r="AA59" s="16">
        <f>BR12-AM12</f>
        <v>150.44129350815695</v>
      </c>
      <c r="AB59" s="16">
        <f>CC12-AW12</f>
        <v>148.01934281235475</v>
      </c>
      <c r="AC59" s="16">
        <f>CN12-BG12</f>
        <v>110.08413955312759</v>
      </c>
      <c r="AD59" s="17">
        <f>CZ12-K12</f>
        <v>54.483543437204901</v>
      </c>
      <c r="AE59" s="17">
        <f>DM12-T12</f>
        <v>57.199583344133202</v>
      </c>
      <c r="AF59" s="17">
        <f>DY12-AC12</f>
        <v>-9.5735687151781406</v>
      </c>
      <c r="AG59" s="17">
        <f>CZ12-AM12</f>
        <v>97.852810147545938</v>
      </c>
      <c r="AH59" s="17">
        <f>DM12-AW12</f>
        <v>100.54209396544917</v>
      </c>
      <c r="AI59" s="17">
        <f>DY12-BG12</f>
        <v>-32.106767001963107</v>
      </c>
      <c r="AJ59" s="17">
        <f>CZ12-BR12</f>
        <v>-52.588483360611008</v>
      </c>
      <c r="AK59" s="17">
        <f>DM12-CC12</f>
        <v>-47.477248846905582</v>
      </c>
      <c r="AL59" s="17">
        <f>DY12-CN12</f>
        <v>-142.19090655509069</v>
      </c>
    </row>
    <row r="60" spans="1:38" x14ac:dyDescent="0.2">
      <c r="A60" s="49" t="s">
        <v>11</v>
      </c>
      <c r="B60" s="14">
        <f t="shared" si="557"/>
        <v>-11.314652239940411</v>
      </c>
      <c r="C60" s="14">
        <f t="shared" si="558"/>
        <v>8.0813835608475291</v>
      </c>
      <c r="D60" s="14">
        <f t="shared" si="559"/>
        <v>17.629109260841304</v>
      </c>
      <c r="E60" s="16">
        <f>BS13</f>
        <v>28.997605822143335</v>
      </c>
      <c r="F60" s="16">
        <f>CD13</f>
        <v>52.865365299545587</v>
      </c>
      <c r="G60" s="16">
        <f>CO13</f>
        <v>80.036681207309158</v>
      </c>
      <c r="H60" s="16">
        <f>BT13</f>
        <v>45.455375752880357</v>
      </c>
      <c r="I60" s="16">
        <f>CE13</f>
        <v>41.435426031057069</v>
      </c>
      <c r="J60" s="16">
        <f>CP13</f>
        <v>53.0545307523155</v>
      </c>
      <c r="K60" s="17">
        <f>DA13</f>
        <v>14.709902538540403</v>
      </c>
      <c r="L60" s="17">
        <f>DN13</f>
        <v>52.415419682652598</v>
      </c>
      <c r="M60" s="17">
        <f>DZ13</f>
        <v>114.98625552505197</v>
      </c>
      <c r="N60" s="17">
        <f>DB13</f>
        <v>29.344818998613949</v>
      </c>
      <c r="O60" s="17">
        <f>DO13</f>
        <v>41.019123424568249</v>
      </c>
      <c r="P60" s="17">
        <f>EA13</f>
        <v>82.766202070205466</v>
      </c>
      <c r="Q60" s="17">
        <f>DC13</f>
        <v>-11.075944543732261</v>
      </c>
      <c r="R60" s="17">
        <f>DP13</f>
        <v>-0.29434111252820505</v>
      </c>
      <c r="S60" s="17">
        <f>EB13</f>
        <v>19.412474215462229</v>
      </c>
      <c r="U60" s="14">
        <f t="shared" si="560"/>
        <v>-28.173095458696878</v>
      </c>
      <c r="V60" s="14">
        <f t="shared" si="561"/>
        <v>19.705088245553782</v>
      </c>
      <c r="W60" s="14">
        <f t="shared" si="562"/>
        <v>30.902050361326133</v>
      </c>
      <c r="X60" s="16">
        <f>BR13-K13</f>
        <v>72.203042530736326</v>
      </c>
      <c r="Y60" s="16">
        <f>CC13-T13</f>
        <v>128.90326025457614</v>
      </c>
      <c r="Z60" s="16">
        <f>CN13-AC13</f>
        <v>140.29622919834583</v>
      </c>
      <c r="AA60" s="16">
        <f>BR13-AM13</f>
        <v>100.3761379894332</v>
      </c>
      <c r="AB60" s="16">
        <f>CC13-AW13</f>
        <v>109.19817200902236</v>
      </c>
      <c r="AC60" s="16">
        <f>CN13-BG13</f>
        <v>109.39417883701969</v>
      </c>
      <c r="AD60" s="17">
        <f>CZ13-K13</f>
        <v>36.627152087230996</v>
      </c>
      <c r="AE60" s="17">
        <f>DM13-T13</f>
        <v>127.8061438982221</v>
      </c>
      <c r="AF60" s="17">
        <f>DY13-AC13</f>
        <v>201.55930776311379</v>
      </c>
      <c r="AG60" s="17">
        <f>CZ13-AM13</f>
        <v>64.800247545927874</v>
      </c>
      <c r="AH60" s="17">
        <f>DM13-AW13</f>
        <v>108.10105565266832</v>
      </c>
      <c r="AI60" s="17">
        <f>DY13-BG13</f>
        <v>170.65725740178766</v>
      </c>
      <c r="AJ60" s="17">
        <f>CZ13-BR13</f>
        <v>-35.57589044350533</v>
      </c>
      <c r="AK60" s="17">
        <f>DM13-CC13</f>
        <v>-1.0971163563540358</v>
      </c>
      <c r="AL60" s="17">
        <f>DY13-CN13</f>
        <v>61.263078564767966</v>
      </c>
    </row>
    <row r="61" spans="1:38" x14ac:dyDescent="0.2">
      <c r="A61" s="49" t="s">
        <v>12</v>
      </c>
      <c r="B61" s="51">
        <f t="shared" si="557"/>
        <v>-3.1560932840692795</v>
      </c>
      <c r="C61" s="51">
        <f t="shared" si="558"/>
        <v>-16.947150126131564</v>
      </c>
      <c r="D61" s="51">
        <f t="shared" si="559"/>
        <v>-21.781448914879789</v>
      </c>
      <c r="E61" s="52">
        <f>BS14</f>
        <v>27.79379603641916</v>
      </c>
      <c r="F61" s="52">
        <f>CD14</f>
        <v>11.598540843786244</v>
      </c>
      <c r="G61" s="52">
        <f>CO14</f>
        <v>36.786132148183803</v>
      </c>
      <c r="H61" s="52">
        <f>BT14</f>
        <v>31.958530350570026</v>
      </c>
      <c r="I61" s="52">
        <f>CE14</f>
        <v>34.370513490229264</v>
      </c>
      <c r="J61" s="52">
        <f>CP14</f>
        <v>74.876842194798868</v>
      </c>
      <c r="K61" s="53">
        <f>DA14</f>
        <v>24.978969467577343</v>
      </c>
      <c r="L61" s="53">
        <f>DN14</f>
        <v>-2.5548605145959966</v>
      </c>
      <c r="M61" s="53">
        <f>DZ14</f>
        <v>18.328530109899752</v>
      </c>
      <c r="N61" s="53">
        <f>DB14</f>
        <v>29.051970026544204</v>
      </c>
      <c r="O61" s="53">
        <f>DO14</f>
        <v>17.3290737565213</v>
      </c>
      <c r="P61" s="53">
        <f>EA14</f>
        <v>51.279368472487342</v>
      </c>
      <c r="Q61" s="53">
        <f>DC14</f>
        <v>-2.2026316269998274</v>
      </c>
      <c r="R61" s="53">
        <f>DP14</f>
        <v>-12.682425102846043</v>
      </c>
      <c r="S61" s="53">
        <f>EB14</f>
        <v>-13.493767056947318</v>
      </c>
      <c r="U61" s="51">
        <f t="shared" si="560"/>
        <v>-7.2236053710912813</v>
      </c>
      <c r="V61" s="51">
        <f t="shared" si="561"/>
        <v>-44.265004401323921</v>
      </c>
      <c r="W61" s="51">
        <f t="shared" si="562"/>
        <v>-33.745253840440199</v>
      </c>
      <c r="X61" s="52">
        <f>BR14-K14</f>
        <v>63.613903728735892</v>
      </c>
      <c r="Y61" s="52">
        <f>CC14-T14</f>
        <v>30.294737326217728</v>
      </c>
      <c r="Z61" s="52">
        <f>CN14-AC14</f>
        <v>56.991496387571289</v>
      </c>
      <c r="AA61" s="52">
        <f>BR14-AM14</f>
        <v>70.837509099827173</v>
      </c>
      <c r="AB61" s="52">
        <f>CC14-AW14</f>
        <v>74.559741727541649</v>
      </c>
      <c r="AC61" s="52">
        <f>CN14-BG14</f>
        <v>90.736750228011488</v>
      </c>
      <c r="AD61" s="53">
        <f>CZ14-K14</f>
        <v>57.171383026318694</v>
      </c>
      <c r="AE61" s="53">
        <f>DM14-T14</f>
        <v>-6.673152186749121</v>
      </c>
      <c r="AF61" s="53">
        <f>DY14-AC14</f>
        <v>28.39576483170481</v>
      </c>
      <c r="AG61" s="53">
        <f>CZ14-AM14</f>
        <v>64.394988397409975</v>
      </c>
      <c r="AH61" s="53">
        <f>DM14-AW14</f>
        <v>37.5918522145748</v>
      </c>
      <c r="AI61" s="53">
        <f>DY14-BG14</f>
        <v>62.141018672145009</v>
      </c>
      <c r="AJ61" s="53">
        <f>CZ14-BR14</f>
        <v>-6.4425207024171982</v>
      </c>
      <c r="AK61" s="53">
        <f>DM14-CC14</f>
        <v>-36.967889512966849</v>
      </c>
      <c r="AL61" s="53">
        <f>DY14-CN14</f>
        <v>-28.595731555866479</v>
      </c>
    </row>
    <row r="62" spans="1:38" x14ac:dyDescent="0.2">
      <c r="A62" s="49" t="s">
        <v>13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</row>
    <row r="63" spans="1:38" x14ac:dyDescent="0.2">
      <c r="A63" s="49" t="s">
        <v>56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</row>
    <row r="64" spans="1:38" x14ac:dyDescent="0.2">
      <c r="A64" s="49" t="s">
        <v>54</v>
      </c>
      <c r="B64" s="14">
        <f>AN17</f>
        <v>-7.2061776737666214</v>
      </c>
      <c r="C64" s="14">
        <f>AX17</f>
        <v>-20.38901176363791</v>
      </c>
      <c r="D64" s="14">
        <f>BH17</f>
        <v>-33.739710781791644</v>
      </c>
      <c r="E64" s="4">
        <f>BS17</f>
        <v>-3.8537434451771166</v>
      </c>
      <c r="F64" s="4">
        <f>CD17</f>
        <v>-18.099135177227911</v>
      </c>
      <c r="G64" s="4">
        <f>CO17</f>
        <v>-40.291725423986044</v>
      </c>
      <c r="H64" s="4">
        <f>BT17</f>
        <v>3.6127773859809547</v>
      </c>
      <c r="I64" s="4">
        <f>CE17</f>
        <v>2.8763323218792829</v>
      </c>
      <c r="J64" s="4">
        <f>CP17</f>
        <v>-9.888297681009675</v>
      </c>
      <c r="K64" s="17">
        <f>DA17</f>
        <v>5.2460634322522459</v>
      </c>
      <c r="L64" s="17">
        <f>DN17</f>
        <v>-25.73973017868499</v>
      </c>
      <c r="M64" s="17">
        <f>DZ17</f>
        <v>-49.805271053983205</v>
      </c>
      <c r="N64" s="17">
        <f>DB17</f>
        <v>13.41925657749152</v>
      </c>
      <c r="O64" s="17">
        <f>DO17</f>
        <v>-6.7210802598769286</v>
      </c>
      <c r="P64" s="17">
        <f>EA17</f>
        <v>-24.246136655522992</v>
      </c>
      <c r="Q64" s="17">
        <f>DC17</f>
        <v>9.4645462064772374</v>
      </c>
      <c r="R64" s="17">
        <f>DP17</f>
        <v>-9.3290773155946543</v>
      </c>
      <c r="S64" s="17">
        <f>EB17</f>
        <v>-15.933378911972365</v>
      </c>
      <c r="U64" s="14">
        <f>AM17-K17</f>
        <v>-27.391500421038586</v>
      </c>
      <c r="V64" s="14">
        <f>AW17-T17</f>
        <v>-102.39283534093869</v>
      </c>
      <c r="W64" s="14">
        <f>BG17-AC17</f>
        <v>-124.72284147059977</v>
      </c>
      <c r="X64" s="52">
        <f>BR17-K17</f>
        <v>-14.648516867051967</v>
      </c>
      <c r="Y64" s="52">
        <f>CC17-T17</f>
        <v>-90.893162920252678</v>
      </c>
      <c r="Z64" s="52">
        <f>CN17-AC17</f>
        <v>-148.94314047720752</v>
      </c>
      <c r="AA64" s="52">
        <f>BR17-AM17</f>
        <v>12.742983553986619</v>
      </c>
      <c r="AB64" s="52">
        <f>CC17-AW17</f>
        <v>11.499672420686011</v>
      </c>
      <c r="AC64" s="52">
        <f>CN17-BG17</f>
        <v>-24.220299006607746</v>
      </c>
      <c r="AD64" s="17">
        <f>CZ17-K17</f>
        <v>19.940883394597563</v>
      </c>
      <c r="AE64" s="17">
        <f>DM17-T17</f>
        <v>-129.26393806916082</v>
      </c>
      <c r="AF64" s="17">
        <f>DY17-AC17</f>
        <v>-184.11108993318817</v>
      </c>
      <c r="AG64" s="17">
        <f>CZ17-AM17</f>
        <v>47.332383815636149</v>
      </c>
      <c r="AH64" s="17">
        <f>DM17-AW17</f>
        <v>-26.871102728222127</v>
      </c>
      <c r="AI64" s="17">
        <f>DY17-BG17</f>
        <v>-59.388248462588393</v>
      </c>
      <c r="AJ64" s="17">
        <f>CZ17-BR17</f>
        <v>34.58940026164953</v>
      </c>
      <c r="AK64" s="17">
        <f>DM17-CC17</f>
        <v>-38.370775148908137</v>
      </c>
      <c r="AL64" s="17">
        <f>DY17-CN17</f>
        <v>-35.167949455980647</v>
      </c>
    </row>
    <row r="65" spans="1:38" x14ac:dyDescent="0.2">
      <c r="A65" s="49" t="s">
        <v>53</v>
      </c>
      <c r="B65" s="14">
        <f>AN18</f>
        <v>-17.862756296599251</v>
      </c>
      <c r="C65" s="14">
        <f>AX18</f>
        <v>-23.531451502140129</v>
      </c>
      <c r="D65" s="14">
        <f>BH18</f>
        <v>-37.589581090604781</v>
      </c>
      <c r="E65" s="12">
        <f>BS18</f>
        <v>3.2911761931786985</v>
      </c>
      <c r="F65" s="12">
        <f>CD18</f>
        <v>24.018036131758958</v>
      </c>
      <c r="G65" s="12">
        <f>CO18</f>
        <v>-33.901211879011065</v>
      </c>
      <c r="H65" s="12">
        <f>BT18</f>
        <v>25.754373455926068</v>
      </c>
      <c r="I65" s="12">
        <f>CE18</f>
        <v>62.181757818026142</v>
      </c>
      <c r="J65" s="12">
        <f>CP18</f>
        <v>5.9098613277189171</v>
      </c>
      <c r="K65" s="53">
        <f>DA18</f>
        <v>-19.772298870576265</v>
      </c>
      <c r="L65" s="53">
        <f>DN18</f>
        <v>-30.528201516459021</v>
      </c>
      <c r="M65" s="53">
        <f>DZ18</f>
        <v>-22.85906894727654</v>
      </c>
      <c r="N65" s="53">
        <f>DB18</f>
        <v>-2.3248193972425115</v>
      </c>
      <c r="O65" s="53">
        <f>DO18</f>
        <v>-9.1498402307384055</v>
      </c>
      <c r="P65" s="53">
        <f>EA18</f>
        <v>23.602649046008448</v>
      </c>
      <c r="Q65" s="53">
        <f>DC18</f>
        <v>-22.328601448608605</v>
      </c>
      <c r="R65" s="53">
        <f>DP18</f>
        <v>-43.982503956333488</v>
      </c>
      <c r="S65" s="53">
        <f>EB18</f>
        <v>16.705514950626171</v>
      </c>
      <c r="U65" s="14">
        <f>AM18-K18</f>
        <v>-23.796456286194044</v>
      </c>
      <c r="V65" s="14">
        <f>AW18-T18</f>
        <v>-41.844248264416393</v>
      </c>
      <c r="W65" s="14">
        <f>BG18-AC18</f>
        <v>-43.155392096993936</v>
      </c>
      <c r="X65" s="12">
        <f>BR18-K18</f>
        <v>4.3844482402780045</v>
      </c>
      <c r="Y65" s="12">
        <f>CC18-T18</f>
        <v>42.709505898080323</v>
      </c>
      <c r="Z65" s="12">
        <f>CN18-AC18</f>
        <v>-38.92089373583525</v>
      </c>
      <c r="AA65" s="12">
        <f>BR18-AM18</f>
        <v>28.180904526472048</v>
      </c>
      <c r="AB65" s="12">
        <f>CC18-AW18</f>
        <v>84.553754162496716</v>
      </c>
      <c r="AC65" s="12">
        <f>CN18-BG18</f>
        <v>4.2344983611586855</v>
      </c>
      <c r="AD65" s="53">
        <f>CZ18-K18</f>
        <v>-26.340316014993093</v>
      </c>
      <c r="AE65" s="53">
        <f>DM18-T18</f>
        <v>-54.286053846047921</v>
      </c>
      <c r="AF65" s="53">
        <f>DY18-AC18</f>
        <v>-26.243763691170884</v>
      </c>
      <c r="AG65" s="53">
        <f>CZ18-AM18</f>
        <v>-2.543859728799049</v>
      </c>
      <c r="AH65" s="53">
        <f>DM18-AW18</f>
        <v>-12.441805581631527</v>
      </c>
      <c r="AI65" s="53">
        <f>DY18-BG18</f>
        <v>16.911628405823052</v>
      </c>
      <c r="AJ65" s="53">
        <f>CZ18-BR18</f>
        <v>-30.724764255271097</v>
      </c>
      <c r="AK65" s="53">
        <f>DM18-CC18</f>
        <v>-96.995559744128244</v>
      </c>
      <c r="AL65" s="53">
        <f>DY18-CN18</f>
        <v>12.677130044664366</v>
      </c>
    </row>
    <row r="66" spans="1:38" x14ac:dyDescent="0.2">
      <c r="A66" s="49" t="s">
        <v>55</v>
      </c>
      <c r="B66" s="14">
        <f>AN19</f>
        <v>-9.711741892038571</v>
      </c>
      <c r="C66" s="14">
        <f>AX19</f>
        <v>-2.4950299951309582</v>
      </c>
      <c r="D66" s="15">
        <f>BH19</f>
        <v>-4.1801100565755558</v>
      </c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U66" s="14">
        <f t="shared" ref="U66:U67" si="563">AM19-K19</f>
        <v>-24.06245805310536</v>
      </c>
      <c r="V66" s="14">
        <f t="shared" ref="V66:V67" si="564">AW19-T19</f>
        <v>-6.5062325215820067</v>
      </c>
      <c r="W66" s="15">
        <f t="shared" ref="W66:W67" si="565">BG19-AC19</f>
        <v>-7.4012053879770292</v>
      </c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</row>
    <row r="67" spans="1:38" x14ac:dyDescent="0.2">
      <c r="A67" s="49" t="s">
        <v>59</v>
      </c>
      <c r="B67" s="14">
        <f>AN20</f>
        <v>10.835358008700801</v>
      </c>
      <c r="C67" s="14">
        <f>AX20</f>
        <v>-19.613193513218611</v>
      </c>
      <c r="D67" s="14">
        <f>BH20</f>
        <v>-16.14996279532556</v>
      </c>
      <c r="E67" s="16">
        <f t="shared" ref="E67" si="566">BS20</f>
        <v>14.564690915525766</v>
      </c>
      <c r="F67" s="16">
        <f t="shared" ref="F67" si="567">CD20</f>
        <v>-5.6266935701857586</v>
      </c>
      <c r="G67" s="16">
        <f t="shared" ref="G67" si="568">CO20</f>
        <v>-12.380603382052691</v>
      </c>
      <c r="H67" s="16">
        <f t="shared" ref="H67" si="569">BT20</f>
        <v>3.3647501788483454</v>
      </c>
      <c r="I67" s="16">
        <f t="shared" ref="I67" si="570">CE20</f>
        <v>17.398999356110458</v>
      </c>
      <c r="J67" s="16">
        <f t="shared" ref="J67" si="571">CP20</f>
        <v>4.4953580689201393</v>
      </c>
      <c r="K67" s="17">
        <f t="shared" ref="K67" si="572">DA20</f>
        <v>-10.368626089161289</v>
      </c>
      <c r="L67" s="17">
        <f t="shared" ref="L67" si="573">DN20</f>
        <v>-27.850775036772134</v>
      </c>
      <c r="M67" s="17">
        <f t="shared" ref="M67" si="574">DZ20</f>
        <v>-29.75280613616837</v>
      </c>
      <c r="N67" s="17">
        <f t="shared" ref="N67" si="575">DB20</f>
        <v>-19.131064742171478</v>
      </c>
      <c r="O67" s="17">
        <f t="shared" ref="O67" si="576">DO20</f>
        <v>-10.247429750686873</v>
      </c>
      <c r="P67" s="17">
        <f t="shared" ref="P67" si="577">EA20</f>
        <v>-16.222823262008625</v>
      </c>
      <c r="Q67" s="17">
        <f t="shared" ref="Q67" si="578">DC20</f>
        <v>-21.763526620144795</v>
      </c>
      <c r="R67" s="17">
        <f t="shared" ref="R67" si="579">DP20</f>
        <v>-23.549118185357322</v>
      </c>
      <c r="S67" s="17">
        <f t="shared" ref="S67" si="580">EB20</f>
        <v>-19.826891561311307</v>
      </c>
      <c r="U67" s="14">
        <f t="shared" si="563"/>
        <v>25.172231246034698</v>
      </c>
      <c r="V67" s="14">
        <f t="shared" si="564"/>
        <v>-63.037453917187406</v>
      </c>
      <c r="W67" s="14">
        <f t="shared" si="565"/>
        <v>-39.881027428389984</v>
      </c>
      <c r="X67" s="4">
        <f>BR20-K20</f>
        <v>33.836054836234723</v>
      </c>
      <c r="Y67" s="4">
        <f>CC20-T20</f>
        <v>-18.08437959874658</v>
      </c>
      <c r="Z67" s="4">
        <f>CN20-AC20</f>
        <v>-30.572899103059996</v>
      </c>
      <c r="AA67" s="16">
        <f t="shared" ref="AA67" si="581">BR20-AM20</f>
        <v>8.6638235902000247</v>
      </c>
      <c r="AB67" s="16">
        <f t="shared" ref="AB67" si="582">CC20-AW20</f>
        <v>44.953074318440827</v>
      </c>
      <c r="AC67" s="16">
        <f t="shared" ref="AC67" si="583">CN20-BG20</f>
        <v>9.3081283253299887</v>
      </c>
      <c r="AD67" s="17">
        <f t="shared" ref="AD67" si="584">CZ20-K20</f>
        <v>-24.087940002577852</v>
      </c>
      <c r="AE67" s="17">
        <f t="shared" ref="AE67" si="585">DM20-T20</f>
        <v>-89.513313920817382</v>
      </c>
      <c r="AF67" s="17">
        <f t="shared" ref="AF67" si="586">DY20-AC20</f>
        <v>-73.472149293838726</v>
      </c>
      <c r="AG67" s="17">
        <f t="shared" ref="AG67" si="587">CZ20-AM20</f>
        <v>-49.260171248612551</v>
      </c>
      <c r="AH67" s="17">
        <f t="shared" ref="AH67" si="588">DM20-AW20</f>
        <v>-26.475860003629975</v>
      </c>
      <c r="AI67" s="17">
        <f t="shared" ref="AI67" si="589">DY20-BG20</f>
        <v>-33.591121865448741</v>
      </c>
      <c r="AJ67" s="17">
        <f t="shared" ref="AJ67" si="590">CZ20-BR20</f>
        <v>-57.923994838812575</v>
      </c>
      <c r="AK67" s="17">
        <f t="shared" ref="AK67" si="591">DM20-CC20</f>
        <v>-71.428934322070802</v>
      </c>
      <c r="AL67" s="17">
        <f t="shared" ref="AL67" si="592">DY20-CN20</f>
        <v>-42.89925019077873</v>
      </c>
    </row>
    <row r="68" spans="1:38" x14ac:dyDescent="0.2">
      <c r="A68" s="49" t="s">
        <v>51</v>
      </c>
      <c r="B68" s="14">
        <f>AN21</f>
        <v>-14.11706168782729</v>
      </c>
      <c r="C68" s="14">
        <f>AX21</f>
        <v>-25.267034000564937</v>
      </c>
      <c r="D68" s="14">
        <f>BH21</f>
        <v>-1.7591200769835076</v>
      </c>
      <c r="E68" s="16">
        <f t="shared" ref="E68" si="593">BS21</f>
        <v>8.0625458698788393</v>
      </c>
      <c r="F68" s="16">
        <f t="shared" ref="F68" si="594">CD21</f>
        <v>-2.7399894835980843</v>
      </c>
      <c r="G68" s="16">
        <f t="shared" ref="G68" si="595">CO21</f>
        <v>5.6732424167385522</v>
      </c>
      <c r="H68" s="16">
        <f t="shared" ref="H68" si="596">BT21</f>
        <v>25.825394418954662</v>
      </c>
      <c r="I68" s="16">
        <f t="shared" ref="I68" si="597">CE21</f>
        <v>30.143383466323471</v>
      </c>
      <c r="J68" s="16">
        <f t="shared" ref="J68" si="598">CP21</f>
        <v>7.5654478049730498</v>
      </c>
      <c r="K68" s="17">
        <f t="shared" ref="K68" si="599">DA21</f>
        <v>0.74823540270232836</v>
      </c>
      <c r="L68" s="17">
        <f t="shared" ref="L68" si="600">DN21</f>
        <v>-20.607984586012499</v>
      </c>
      <c r="M68" s="17">
        <f t="shared" ref="M68" si="601">DZ21</f>
        <v>-7.5323707236099668</v>
      </c>
      <c r="N68" s="17">
        <f t="shared" ref="N68" si="602">DB21</f>
        <v>17.30878959508383</v>
      </c>
      <c r="O68" s="17">
        <f t="shared" ref="O68" si="603">DO21</f>
        <v>6.2342626874834002</v>
      </c>
      <c r="P68" s="17">
        <f t="shared" ref="P68" si="604">EA21</f>
        <v>-5.876627582275824</v>
      </c>
      <c r="Q68" s="17">
        <f t="shared" ref="Q68" si="605">DC21</f>
        <v>-6.7685898090758281</v>
      </c>
      <c r="R68" s="17">
        <f t="shared" ref="R68" si="606">DP21</f>
        <v>-18.371368672020814</v>
      </c>
      <c r="S68" s="17">
        <f t="shared" ref="S68" si="607">EB21</f>
        <v>-12.496648005055215</v>
      </c>
      <c r="U68" s="14">
        <f t="shared" ref="U68" si="608">AM21-K21</f>
        <v>-39.884798521958686</v>
      </c>
      <c r="V68" s="14">
        <f t="shared" ref="V68" si="609">AW21-T21</f>
        <v>-95.966571607011758</v>
      </c>
      <c r="W68" s="14">
        <f t="shared" ref="W68" si="610">BG21-AC21</f>
        <v>-4.0743199213524122</v>
      </c>
      <c r="X68" s="4">
        <f>BR21-K21</f>
        <v>22.779033251051828</v>
      </c>
      <c r="Y68" s="4">
        <f>CC21-T21</f>
        <v>-10.406737766462641</v>
      </c>
      <c r="Z68" s="4">
        <f>CN21-AC21</f>
        <v>13.139867425545901</v>
      </c>
      <c r="AA68" s="16">
        <f t="shared" ref="AA68" si="611">BR21-AM21</f>
        <v>62.663831773010514</v>
      </c>
      <c r="AB68" s="16">
        <f t="shared" ref="AB68" si="612">CC21-AW21</f>
        <v>85.559833840549118</v>
      </c>
      <c r="AC68" s="16">
        <f t="shared" ref="AC68" si="613">CN21-BG21</f>
        <v>17.214187346898314</v>
      </c>
      <c r="AD68" s="17">
        <f t="shared" ref="AD68" si="614">CZ21-K21</f>
        <v>2.1139822821282905</v>
      </c>
      <c r="AE68" s="17">
        <f t="shared" ref="AE68" si="615">DM21-T21</f>
        <v>-78.271063726971079</v>
      </c>
      <c r="AF68" s="17">
        <f t="shared" ref="AF68" si="616">DY21-AC21</f>
        <v>-17.445817653813009</v>
      </c>
      <c r="AG68" s="17">
        <f t="shared" ref="AG68" si="617">CZ21-AM21</f>
        <v>41.998780804086977</v>
      </c>
      <c r="AH68" s="17">
        <f t="shared" ref="AH68" si="618">DM21-AW21</f>
        <v>17.69550788004068</v>
      </c>
      <c r="AI68" s="17">
        <f t="shared" ref="AI68" si="619">DY21-BG21</f>
        <v>-13.371497732460597</v>
      </c>
      <c r="AJ68" s="17">
        <f t="shared" ref="AJ68" si="620">CZ21-BR21</f>
        <v>-20.665050968923538</v>
      </c>
      <c r="AK68" s="17">
        <f t="shared" ref="AK68" si="621">DM21-CC21</f>
        <v>-67.864325960508438</v>
      </c>
      <c r="AL68" s="17">
        <f t="shared" ref="AL68" si="622">DY21-CN21</f>
        <v>-30.58568507935891</v>
      </c>
    </row>
    <row r="69" spans="1:38" x14ac:dyDescent="0.2">
      <c r="A69" s="36" t="s">
        <v>37</v>
      </c>
      <c r="B69" s="47">
        <f t="shared" ref="B69" si="623">AVERAGE(B55:B68)</f>
        <v>-12.92532822878529</v>
      </c>
      <c r="C69" s="47">
        <f t="shared" ref="C69:S69" si="624">AVERAGE(C55:C68)</f>
        <v>-12.468456910079725</v>
      </c>
      <c r="D69" s="47">
        <f t="shared" si="624"/>
        <v>-7.59657698426411</v>
      </c>
      <c r="E69" s="47">
        <f t="shared" si="624"/>
        <v>12.193126934901169</v>
      </c>
      <c r="F69" s="47">
        <f t="shared" si="624"/>
        <v>11.133057940542649</v>
      </c>
      <c r="G69" s="47">
        <f t="shared" si="624"/>
        <v>15.525768488387319</v>
      </c>
      <c r="H69" s="47">
        <f t="shared" si="624"/>
        <v>30.920842665368173</v>
      </c>
      <c r="I69" s="47">
        <f t="shared" si="624"/>
        <v>29.029267458500264</v>
      </c>
      <c r="J69" s="47">
        <f t="shared" si="624"/>
        <v>22.034424101351618</v>
      </c>
      <c r="K69" s="47">
        <f t="shared" si="624"/>
        <v>-0.47903697945716839</v>
      </c>
      <c r="L69" s="47">
        <f t="shared" si="624"/>
        <v>-5.3973018085542233</v>
      </c>
      <c r="M69" s="47">
        <f t="shared" si="624"/>
        <v>3.6959539731281161</v>
      </c>
      <c r="N69" s="47">
        <f t="shared" si="624"/>
        <v>15.308662405457222</v>
      </c>
      <c r="O69" s="47">
        <f t="shared" si="624"/>
        <v>8.8823172265664478</v>
      </c>
      <c r="P69" s="47">
        <f t="shared" si="624"/>
        <v>10.434047257261188</v>
      </c>
      <c r="Q69" s="47">
        <f t="shared" si="624"/>
        <v>-11.410905667068659</v>
      </c>
      <c r="R69" s="47">
        <f t="shared" si="624"/>
        <v>-14.452531292551441</v>
      </c>
      <c r="S69" s="47">
        <f t="shared" si="624"/>
        <v>-9.0483387116312279</v>
      </c>
      <c r="U69" s="47">
        <f t="shared" ref="U69:X69" si="625">AVERAGE(U55:U68)</f>
        <v>-31.764592281130508</v>
      </c>
      <c r="V69" s="47">
        <f t="shared" si="625"/>
        <v>-41.061130881052215</v>
      </c>
      <c r="W69" s="47">
        <f t="shared" si="625"/>
        <v>-18.443616448925251</v>
      </c>
      <c r="X69" s="47">
        <f t="shared" si="625"/>
        <v>31.599336474367057</v>
      </c>
      <c r="Y69" s="47">
        <f t="shared" ref="Y69:AK69" si="626">AVERAGE(Y55:Y68)</f>
        <v>19.513499682548119</v>
      </c>
      <c r="Z69" s="47">
        <f t="shared" si="626"/>
        <v>17.013169110364331</v>
      </c>
      <c r="AA69" s="47">
        <f t="shared" si="626"/>
        <v>65.519826370128655</v>
      </c>
      <c r="AB69" s="47">
        <f t="shared" si="626"/>
        <v>66.491947773366874</v>
      </c>
      <c r="AC69" s="47">
        <f t="shared" si="626"/>
        <v>36.114256731329561</v>
      </c>
      <c r="AD69" s="47">
        <f t="shared" si="626"/>
        <v>2.7994608563225754</v>
      </c>
      <c r="AE69" s="47">
        <f t="shared" si="626"/>
        <v>-20.607109998359554</v>
      </c>
      <c r="AF69" s="47">
        <f t="shared" si="626"/>
        <v>-4.5716705906044108</v>
      </c>
      <c r="AG69" s="47">
        <f t="shared" si="626"/>
        <v>36.719950752084173</v>
      </c>
      <c r="AH69" s="47">
        <f t="shared" si="626"/>
        <v>26.371338092459204</v>
      </c>
      <c r="AI69" s="47">
        <f t="shared" si="626"/>
        <v>14.529417030360818</v>
      </c>
      <c r="AJ69" s="47">
        <f t="shared" si="626"/>
        <v>-28.799875618044478</v>
      </c>
      <c r="AK69" s="47">
        <f t="shared" si="626"/>
        <v>-40.12060968090767</v>
      </c>
      <c r="AL69" s="47">
        <f t="shared" ref="AL69" si="627">AVERAGE(AL55:AL68)</f>
        <v>-21.584839700968743</v>
      </c>
    </row>
    <row r="70" spans="1:38" x14ac:dyDescent="0.2">
      <c r="A70" s="36" t="s">
        <v>0</v>
      </c>
      <c r="B70" s="34">
        <f t="shared" ref="B70" si="628">STDEV(B55:B68)</f>
        <v>11.361195486690139</v>
      </c>
      <c r="C70" s="34">
        <f t="shared" ref="C70:S70" si="629">STDEV(C55:C68)</f>
        <v>11.624335111127275</v>
      </c>
      <c r="D70" s="34">
        <f t="shared" si="629"/>
        <v>19.475156642578494</v>
      </c>
      <c r="E70" s="34">
        <f t="shared" si="629"/>
        <v>13.95656117012145</v>
      </c>
      <c r="F70" s="34">
        <f t="shared" si="629"/>
        <v>22.071995944445973</v>
      </c>
      <c r="G70" s="34">
        <f t="shared" si="629"/>
        <v>40.646176810597794</v>
      </c>
      <c r="H70" s="34">
        <f t="shared" si="629"/>
        <v>21.565181965286268</v>
      </c>
      <c r="I70" s="34">
        <f t="shared" si="629"/>
        <v>19.516623144038924</v>
      </c>
      <c r="J70" s="34">
        <f t="shared" si="629"/>
        <v>27.166426962859859</v>
      </c>
      <c r="K70" s="34">
        <f t="shared" si="629"/>
        <v>18.24609648440515</v>
      </c>
      <c r="L70" s="34">
        <f t="shared" si="629"/>
        <v>25.365837321504745</v>
      </c>
      <c r="M70" s="34">
        <f t="shared" si="629"/>
        <v>45.331902439307207</v>
      </c>
      <c r="N70" s="34">
        <f t="shared" si="629"/>
        <v>19.212739500257133</v>
      </c>
      <c r="O70" s="34">
        <f t="shared" si="629"/>
        <v>18.813346819266059</v>
      </c>
      <c r="P70" s="34">
        <f t="shared" si="629"/>
        <v>35.141964069089141</v>
      </c>
      <c r="Q70" s="34">
        <f t="shared" si="629"/>
        <v>11.584616587978591</v>
      </c>
      <c r="R70" s="34">
        <f t="shared" si="629"/>
        <v>15.771962716396557</v>
      </c>
      <c r="S70" s="34">
        <f t="shared" si="629"/>
        <v>21.283922118008729</v>
      </c>
      <c r="U70" s="34">
        <f t="shared" ref="U70:X70" si="630">STDEV(U55:U68)</f>
        <v>26.883383626610541</v>
      </c>
      <c r="V70" s="34">
        <f t="shared" si="630"/>
        <v>40.058734054301652</v>
      </c>
      <c r="W70" s="34">
        <f t="shared" si="630"/>
        <v>41.637218016329612</v>
      </c>
      <c r="X70" s="34">
        <f t="shared" si="630"/>
        <v>41.025230210696151</v>
      </c>
      <c r="Y70" s="34">
        <f t="shared" ref="Y70:AK70" si="631">STDEV(Y55:Y68)</f>
        <v>64.260362549553747</v>
      </c>
      <c r="Z70" s="34">
        <f t="shared" si="631"/>
        <v>84.348488348471278</v>
      </c>
      <c r="AA70" s="34">
        <f t="shared" si="631"/>
        <v>44.818247440537846</v>
      </c>
      <c r="AB70" s="34">
        <f t="shared" si="631"/>
        <v>46.08807152535401</v>
      </c>
      <c r="AC70" s="34">
        <f t="shared" si="631"/>
        <v>48.223135504920052</v>
      </c>
      <c r="AD70" s="34">
        <f t="shared" si="631"/>
        <v>47.483395655478894</v>
      </c>
      <c r="AE70" s="34">
        <f t="shared" si="631"/>
        <v>75.603941859484195</v>
      </c>
      <c r="AF70" s="34">
        <f t="shared" si="631"/>
        <v>97.197955657158445</v>
      </c>
      <c r="AG70" s="34">
        <f t="shared" si="631"/>
        <v>48.441999003305128</v>
      </c>
      <c r="AH70" s="34">
        <f t="shared" si="631"/>
        <v>49.403339269881279</v>
      </c>
      <c r="AI70" s="34">
        <f t="shared" si="631"/>
        <v>66.234810450880829</v>
      </c>
      <c r="AJ70" s="34">
        <f t="shared" si="631"/>
        <v>31.039036402899292</v>
      </c>
      <c r="AK70" s="34">
        <f t="shared" si="631"/>
        <v>38.646633165223086</v>
      </c>
      <c r="AL70" s="34">
        <f t="shared" ref="AL70" si="632">STDEV(AL55:AL68)</f>
        <v>54.443549249388163</v>
      </c>
    </row>
    <row r="71" spans="1:38" x14ac:dyDescent="0.2">
      <c r="A71" s="36" t="s">
        <v>38</v>
      </c>
      <c r="B71" s="34">
        <f t="shared" ref="B71" si="633">STDEV(B55:B68)/SQRT(COUNT(B55:B68))</f>
        <v>3.2796946362782569</v>
      </c>
      <c r="C71" s="34">
        <f t="shared" ref="C71:S71" si="634">STDEV(C55:C68)/SQRT(COUNT(C55:C68))</f>
        <v>3.3556565027798753</v>
      </c>
      <c r="D71" s="34">
        <f t="shared" si="634"/>
        <v>5.6219934650514114</v>
      </c>
      <c r="E71" s="34">
        <f t="shared" si="634"/>
        <v>4.4134521601048515</v>
      </c>
      <c r="F71" s="34">
        <f t="shared" si="634"/>
        <v>6.9797779690448563</v>
      </c>
      <c r="G71" s="34">
        <f t="shared" si="634"/>
        <v>12.853449689940742</v>
      </c>
      <c r="H71" s="34">
        <f t="shared" si="634"/>
        <v>6.8195093166290786</v>
      </c>
      <c r="I71" s="34">
        <f t="shared" si="634"/>
        <v>6.1716981370319441</v>
      </c>
      <c r="J71" s="34">
        <f t="shared" si="634"/>
        <v>8.5907785091247639</v>
      </c>
      <c r="K71" s="34">
        <f t="shared" si="634"/>
        <v>5.7699223297911209</v>
      </c>
      <c r="L71" s="34">
        <f t="shared" si="634"/>
        <v>8.021382069325977</v>
      </c>
      <c r="M71" s="34">
        <f t="shared" si="634"/>
        <v>14.335206237675363</v>
      </c>
      <c r="N71" s="34">
        <f t="shared" si="634"/>
        <v>6.0756016912297719</v>
      </c>
      <c r="O71" s="34">
        <f t="shared" si="634"/>
        <v>5.9493026359564887</v>
      </c>
      <c r="P71" s="34">
        <f t="shared" si="634"/>
        <v>11.112864791012047</v>
      </c>
      <c r="Q71" s="34">
        <f t="shared" si="634"/>
        <v>3.6633774237780732</v>
      </c>
      <c r="R71" s="34">
        <f t="shared" si="634"/>
        <v>4.9875325355069418</v>
      </c>
      <c r="S71" s="34">
        <f t="shared" si="634"/>
        <v>6.7305671434542651</v>
      </c>
      <c r="U71" s="34">
        <f t="shared" ref="U71:X71" si="635">STDEV(U55:U68)/SQRT(COUNT(U55:U68))</f>
        <v>7.760564386775787</v>
      </c>
      <c r="V71" s="34">
        <f t="shared" si="635"/>
        <v>11.563960444823344</v>
      </c>
      <c r="W71" s="34">
        <f t="shared" si="635"/>
        <v>12.019629515017519</v>
      </c>
      <c r="X71" s="34">
        <f t="shared" si="635"/>
        <v>12.973316899854932</v>
      </c>
      <c r="Y71" s="34">
        <f t="shared" ref="Y71:AK71" si="636">STDEV(Y55:Y68)/SQRT(COUNT(Y55:Y68))</f>
        <v>20.320910892477457</v>
      </c>
      <c r="Z71" s="34">
        <f t="shared" si="636"/>
        <v>26.673334037334353</v>
      </c>
      <c r="AA71" s="34">
        <f t="shared" si="636"/>
        <v>14.172774264911146</v>
      </c>
      <c r="AB71" s="34">
        <f t="shared" si="636"/>
        <v>14.574327898486938</v>
      </c>
      <c r="AC71" s="34">
        <f t="shared" si="636"/>
        <v>15.249494411048127</v>
      </c>
      <c r="AD71" s="34">
        <f t="shared" si="636"/>
        <v>15.015568131025718</v>
      </c>
      <c r="AE71" s="34">
        <f t="shared" si="636"/>
        <v>23.908065636291585</v>
      </c>
      <c r="AF71" s="34">
        <f t="shared" si="636"/>
        <v>30.736692378866888</v>
      </c>
      <c r="AG71" s="34">
        <f t="shared" si="636"/>
        <v>15.318705126205069</v>
      </c>
      <c r="AH71" s="34">
        <f t="shared" si="636"/>
        <v>15.622707611086478</v>
      </c>
      <c r="AI71" s="34">
        <f t="shared" si="636"/>
        <v>20.945286141430753</v>
      </c>
      <c r="AJ71" s="34">
        <f t="shared" si="636"/>
        <v>9.8154051410041525</v>
      </c>
      <c r="AK71" s="34">
        <f t="shared" si="636"/>
        <v>12.221138469910734</v>
      </c>
      <c r="AL71" s="34">
        <f t="shared" ref="AL71" si="637">STDEV(AL55:AL68)/SQRT(COUNT(AL55:AL68))</f>
        <v>17.216561953161712</v>
      </c>
    </row>
  </sheetData>
  <mergeCells count="46">
    <mergeCell ref="DQ4:EB4"/>
    <mergeCell ref="B3:AC3"/>
    <mergeCell ref="AD3:BH3"/>
    <mergeCell ref="BI3:CP3"/>
    <mergeCell ref="CQ3:EB3"/>
    <mergeCell ref="B4:K4"/>
    <mergeCell ref="L4:T4"/>
    <mergeCell ref="U4:AC4"/>
    <mergeCell ref="AD4:AN4"/>
    <mergeCell ref="AO4:AX4"/>
    <mergeCell ref="AY4:BH4"/>
    <mergeCell ref="BI4:BT4"/>
    <mergeCell ref="BU4:CE4"/>
    <mergeCell ref="CF4:CP4"/>
    <mergeCell ref="CQ4:DC4"/>
    <mergeCell ref="DD4:DP4"/>
    <mergeCell ref="DQ28:EB28"/>
    <mergeCell ref="B27:AC27"/>
    <mergeCell ref="AD27:BH27"/>
    <mergeCell ref="BI27:CP27"/>
    <mergeCell ref="CQ27:EB27"/>
    <mergeCell ref="B28:K28"/>
    <mergeCell ref="L28:T28"/>
    <mergeCell ref="U28:AC28"/>
    <mergeCell ref="AD28:AN28"/>
    <mergeCell ref="AO28:AX28"/>
    <mergeCell ref="AY28:BH28"/>
    <mergeCell ref="BI28:BT28"/>
    <mergeCell ref="BU28:CE28"/>
    <mergeCell ref="CF28:CP28"/>
    <mergeCell ref="CQ28:DC28"/>
    <mergeCell ref="DD28:DP28"/>
    <mergeCell ref="AA51:AC51"/>
    <mergeCell ref="AD51:AF51"/>
    <mergeCell ref="AG51:AI51"/>
    <mergeCell ref="AJ51:AL51"/>
    <mergeCell ref="B50:S50"/>
    <mergeCell ref="U50:AL50"/>
    <mergeCell ref="B51:D51"/>
    <mergeCell ref="E51:G51"/>
    <mergeCell ref="H51:J51"/>
    <mergeCell ref="K51:M51"/>
    <mergeCell ref="N51:P51"/>
    <mergeCell ref="Q51:S51"/>
    <mergeCell ref="U51:W51"/>
    <mergeCell ref="X51:Z5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7F86-E9AC-B648-BBFA-75CE86831F7B}">
  <dimension ref="A2:EB71"/>
  <sheetViews>
    <sheetView topLeftCell="A4" zoomScale="150" workbookViewId="0">
      <pane xSplit="1" ySplit="1" topLeftCell="CZ19" activePane="bottomRight" state="frozen"/>
      <selection activeCell="A4" sqref="A4"/>
      <selection pane="topRight" activeCell="B4" sqref="B4"/>
      <selection pane="bottomLeft" activeCell="A5" sqref="A5"/>
      <selection pane="bottomRight" activeCell="Q48" sqref="Q48"/>
    </sheetView>
  </sheetViews>
  <sheetFormatPr baseColWidth="10" defaultRowHeight="16" x14ac:dyDescent="0.2"/>
  <cols>
    <col min="1" max="1" width="16.6640625" style="22" bestFit="1" customWidth="1"/>
    <col min="2" max="9" width="10.83203125" style="22"/>
    <col min="10" max="10" width="9.6640625" style="22" bestFit="1" customWidth="1"/>
    <col min="11" max="11" width="11" style="22" bestFit="1" customWidth="1"/>
    <col min="12" max="18" width="10.83203125" style="22"/>
    <col min="19" max="19" width="9.6640625" style="22" bestFit="1" customWidth="1"/>
    <col min="20" max="20" width="11" style="22" bestFit="1" customWidth="1"/>
    <col min="21" max="27" width="10.83203125" style="22"/>
    <col min="28" max="28" width="9.6640625" style="22" bestFit="1" customWidth="1"/>
    <col min="29" max="29" width="11" style="22" bestFit="1" customWidth="1"/>
    <col min="30" max="38" width="10.83203125" style="22"/>
    <col min="39" max="39" width="11.1640625" style="22" customWidth="1"/>
    <col min="40" max="40" width="18.6640625" style="22" customWidth="1"/>
    <col min="41" max="48" width="10.83203125" style="22"/>
    <col min="49" max="49" width="11" style="22" bestFit="1" customWidth="1"/>
    <col min="50" max="50" width="18" style="22" bestFit="1" customWidth="1"/>
    <col min="51" max="58" width="10.83203125" style="22"/>
    <col min="59" max="59" width="11" style="22" bestFit="1" customWidth="1"/>
    <col min="60" max="60" width="18" style="22" bestFit="1" customWidth="1"/>
    <col min="61" max="69" width="10.83203125" style="22"/>
    <col min="70" max="70" width="11.1640625" style="22" bestFit="1" customWidth="1"/>
    <col min="71" max="71" width="18.1640625" style="22" bestFit="1" customWidth="1"/>
    <col min="72" max="72" width="18.5" style="22" bestFit="1" customWidth="1"/>
    <col min="73" max="80" width="10.83203125" style="22"/>
    <col min="81" max="81" width="11" style="22" bestFit="1" customWidth="1"/>
    <col min="82" max="82" width="18.1640625" style="22" bestFit="1" customWidth="1"/>
    <col min="83" max="83" width="18.5" style="22" bestFit="1" customWidth="1"/>
    <col min="84" max="91" width="10.83203125" style="22"/>
    <col min="92" max="92" width="11.5" style="22" customWidth="1"/>
    <col min="93" max="93" width="18" style="22" bestFit="1" customWidth="1"/>
    <col min="94" max="94" width="18.5" style="22" bestFit="1" customWidth="1"/>
    <col min="95" max="104" width="10.83203125" style="22"/>
    <col min="105" max="105" width="18" style="22" bestFit="1" customWidth="1"/>
    <col min="106" max="106" width="18.5" style="22" bestFit="1" customWidth="1"/>
    <col min="107" max="107" width="19" style="22" bestFit="1" customWidth="1"/>
    <col min="108" max="116" width="10.83203125" style="22"/>
    <col min="117" max="117" width="11" style="22" bestFit="1" customWidth="1"/>
    <col min="118" max="118" width="18" style="22" bestFit="1" customWidth="1"/>
    <col min="119" max="119" width="18.5" style="22" bestFit="1" customWidth="1"/>
    <col min="120" max="120" width="19" style="22" bestFit="1" customWidth="1"/>
    <col min="121" max="128" width="10.83203125" style="22"/>
    <col min="129" max="129" width="11" style="22" bestFit="1" customWidth="1"/>
    <col min="130" max="130" width="18" style="22" bestFit="1" customWidth="1"/>
    <col min="131" max="131" width="18.5" style="22" bestFit="1" customWidth="1"/>
    <col min="132" max="132" width="19.1640625" style="22" bestFit="1" customWidth="1"/>
  </cols>
  <sheetData>
    <row r="2" spans="1:132" x14ac:dyDescent="0.2">
      <c r="A2" s="35" t="s">
        <v>34</v>
      </c>
    </row>
    <row r="3" spans="1:132" s="1" customFormat="1" x14ac:dyDescent="0.2">
      <c r="A3" s="19"/>
      <c r="B3" s="126" t="s">
        <v>23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8"/>
      <c r="AD3" s="129" t="s">
        <v>26</v>
      </c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30" t="s">
        <v>31</v>
      </c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1" t="s">
        <v>46</v>
      </c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</row>
    <row r="4" spans="1:132" s="1" customFormat="1" ht="14" x14ac:dyDescent="0.15">
      <c r="A4" s="24"/>
      <c r="B4" s="132" t="s">
        <v>17</v>
      </c>
      <c r="C4" s="133"/>
      <c r="D4" s="133"/>
      <c r="E4" s="133"/>
      <c r="F4" s="133"/>
      <c r="G4" s="133"/>
      <c r="H4" s="133"/>
      <c r="I4" s="133"/>
      <c r="J4" s="133"/>
      <c r="K4" s="134"/>
      <c r="L4" s="132" t="s">
        <v>16</v>
      </c>
      <c r="M4" s="133"/>
      <c r="N4" s="133"/>
      <c r="O4" s="133"/>
      <c r="P4" s="133"/>
      <c r="Q4" s="133"/>
      <c r="R4" s="133"/>
      <c r="S4" s="133"/>
      <c r="T4" s="134"/>
      <c r="U4" s="132" t="s">
        <v>15</v>
      </c>
      <c r="V4" s="133"/>
      <c r="W4" s="133"/>
      <c r="X4" s="133"/>
      <c r="Y4" s="133"/>
      <c r="Z4" s="133"/>
      <c r="AA4" s="133"/>
      <c r="AB4" s="133"/>
      <c r="AC4" s="134"/>
      <c r="AD4" s="135" t="s">
        <v>17</v>
      </c>
      <c r="AE4" s="136"/>
      <c r="AF4" s="136"/>
      <c r="AG4" s="136"/>
      <c r="AH4" s="136"/>
      <c r="AI4" s="136"/>
      <c r="AJ4" s="136"/>
      <c r="AK4" s="136"/>
      <c r="AL4" s="136"/>
      <c r="AM4" s="136"/>
      <c r="AN4" s="137"/>
      <c r="AO4" s="135" t="s">
        <v>16</v>
      </c>
      <c r="AP4" s="136"/>
      <c r="AQ4" s="136"/>
      <c r="AR4" s="136"/>
      <c r="AS4" s="136"/>
      <c r="AT4" s="136"/>
      <c r="AU4" s="136"/>
      <c r="AV4" s="136"/>
      <c r="AW4" s="136"/>
      <c r="AX4" s="137"/>
      <c r="AY4" s="135" t="s">
        <v>15</v>
      </c>
      <c r="AZ4" s="136"/>
      <c r="BA4" s="136"/>
      <c r="BB4" s="136"/>
      <c r="BC4" s="136"/>
      <c r="BD4" s="136"/>
      <c r="BE4" s="136"/>
      <c r="BF4" s="136"/>
      <c r="BG4" s="136"/>
      <c r="BH4" s="137"/>
      <c r="BI4" s="138" t="s">
        <v>17</v>
      </c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40"/>
      <c r="BU4" s="138" t="s">
        <v>16</v>
      </c>
      <c r="BV4" s="139"/>
      <c r="BW4" s="139"/>
      <c r="BX4" s="139"/>
      <c r="BY4" s="139"/>
      <c r="BZ4" s="139"/>
      <c r="CA4" s="139"/>
      <c r="CB4" s="139"/>
      <c r="CC4" s="139"/>
      <c r="CD4" s="139"/>
      <c r="CE4" s="140"/>
      <c r="CF4" s="141" t="s">
        <v>15</v>
      </c>
      <c r="CG4" s="141"/>
      <c r="CH4" s="141"/>
      <c r="CI4" s="141"/>
      <c r="CJ4" s="141"/>
      <c r="CK4" s="141"/>
      <c r="CL4" s="141"/>
      <c r="CM4" s="141"/>
      <c r="CN4" s="141"/>
      <c r="CO4" s="141"/>
      <c r="CP4" s="141"/>
      <c r="CQ4" s="125" t="s">
        <v>17</v>
      </c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 t="s">
        <v>16</v>
      </c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 t="s">
        <v>15</v>
      </c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</row>
    <row r="5" spans="1:132" s="1" customFormat="1" ht="14" x14ac:dyDescent="0.15">
      <c r="A5" s="28" t="s">
        <v>3</v>
      </c>
      <c r="B5" s="23" t="s">
        <v>18</v>
      </c>
      <c r="C5" s="23" t="s">
        <v>19</v>
      </c>
      <c r="D5" s="23" t="s">
        <v>20</v>
      </c>
      <c r="E5" s="23" t="s">
        <v>33</v>
      </c>
      <c r="F5" s="23" t="s">
        <v>21</v>
      </c>
      <c r="G5" s="23" t="s">
        <v>1</v>
      </c>
      <c r="H5" s="23" t="s">
        <v>0</v>
      </c>
      <c r="I5" s="23" t="s">
        <v>2</v>
      </c>
      <c r="J5" s="23" t="s">
        <v>22</v>
      </c>
      <c r="K5" s="23" t="s">
        <v>29</v>
      </c>
      <c r="L5" s="23" t="s">
        <v>18</v>
      </c>
      <c r="M5" s="23" t="s">
        <v>19</v>
      </c>
      <c r="N5" s="23" t="s">
        <v>20</v>
      </c>
      <c r="O5" s="23" t="s">
        <v>21</v>
      </c>
      <c r="P5" s="23" t="s">
        <v>1</v>
      </c>
      <c r="Q5" s="23" t="s">
        <v>0</v>
      </c>
      <c r="R5" s="23" t="s">
        <v>2</v>
      </c>
      <c r="S5" s="23" t="s">
        <v>22</v>
      </c>
      <c r="T5" s="23" t="s">
        <v>29</v>
      </c>
      <c r="U5" s="23" t="s">
        <v>18</v>
      </c>
      <c r="V5" s="23" t="s">
        <v>19</v>
      </c>
      <c r="W5" s="23" t="s">
        <v>20</v>
      </c>
      <c r="X5" s="23" t="s">
        <v>21</v>
      </c>
      <c r="Y5" s="23" t="s">
        <v>1</v>
      </c>
      <c r="Z5" s="23" t="s">
        <v>0</v>
      </c>
      <c r="AA5" s="23" t="s">
        <v>2</v>
      </c>
      <c r="AB5" s="23" t="s">
        <v>22</v>
      </c>
      <c r="AC5" s="23" t="s">
        <v>29</v>
      </c>
      <c r="AD5" s="27" t="s">
        <v>18</v>
      </c>
      <c r="AE5" s="27" t="s">
        <v>19</v>
      </c>
      <c r="AF5" s="27" t="s">
        <v>20</v>
      </c>
      <c r="AG5" s="27" t="s">
        <v>33</v>
      </c>
      <c r="AH5" s="27" t="s">
        <v>21</v>
      </c>
      <c r="AI5" s="27" t="s">
        <v>1</v>
      </c>
      <c r="AJ5" s="27" t="s">
        <v>0</v>
      </c>
      <c r="AK5" s="27" t="s">
        <v>2</v>
      </c>
      <c r="AL5" s="27" t="s">
        <v>22</v>
      </c>
      <c r="AM5" s="27" t="s">
        <v>29</v>
      </c>
      <c r="AN5" s="27" t="s">
        <v>14</v>
      </c>
      <c r="AO5" s="27" t="s">
        <v>18</v>
      </c>
      <c r="AP5" s="27" t="s">
        <v>19</v>
      </c>
      <c r="AQ5" s="27" t="s">
        <v>20</v>
      </c>
      <c r="AR5" s="27" t="s">
        <v>21</v>
      </c>
      <c r="AS5" s="27" t="s">
        <v>1</v>
      </c>
      <c r="AT5" s="27" t="s">
        <v>0</v>
      </c>
      <c r="AU5" s="27" t="s">
        <v>2</v>
      </c>
      <c r="AV5" s="27" t="s">
        <v>22</v>
      </c>
      <c r="AW5" s="27" t="s">
        <v>29</v>
      </c>
      <c r="AX5" s="27" t="s">
        <v>14</v>
      </c>
      <c r="AY5" s="27" t="s">
        <v>18</v>
      </c>
      <c r="AZ5" s="27" t="s">
        <v>19</v>
      </c>
      <c r="BA5" s="27" t="s">
        <v>20</v>
      </c>
      <c r="BB5" s="27" t="s">
        <v>21</v>
      </c>
      <c r="BC5" s="27" t="s">
        <v>1</v>
      </c>
      <c r="BD5" s="27" t="s">
        <v>0</v>
      </c>
      <c r="BE5" s="27" t="s">
        <v>2</v>
      </c>
      <c r="BF5" s="27" t="s">
        <v>22</v>
      </c>
      <c r="BG5" s="27" t="s">
        <v>29</v>
      </c>
      <c r="BH5" s="27" t="s">
        <v>14</v>
      </c>
      <c r="BI5" s="55" t="s">
        <v>18</v>
      </c>
      <c r="BJ5" s="55" t="s">
        <v>19</v>
      </c>
      <c r="BK5" s="55" t="s">
        <v>20</v>
      </c>
      <c r="BL5" s="55" t="s">
        <v>33</v>
      </c>
      <c r="BM5" s="55" t="s">
        <v>21</v>
      </c>
      <c r="BN5" s="55" t="s">
        <v>1</v>
      </c>
      <c r="BO5" s="55" t="s">
        <v>0</v>
      </c>
      <c r="BP5" s="55" t="s">
        <v>2</v>
      </c>
      <c r="BQ5" s="55" t="s">
        <v>22</v>
      </c>
      <c r="BR5" s="55" t="s">
        <v>29</v>
      </c>
      <c r="BS5" s="55" t="s">
        <v>14</v>
      </c>
      <c r="BT5" s="55" t="s">
        <v>30</v>
      </c>
      <c r="BU5" s="55" t="s">
        <v>18</v>
      </c>
      <c r="BV5" s="55" t="s">
        <v>19</v>
      </c>
      <c r="BW5" s="55" t="s">
        <v>20</v>
      </c>
      <c r="BX5" s="55" t="s">
        <v>21</v>
      </c>
      <c r="BY5" s="55" t="s">
        <v>1</v>
      </c>
      <c r="BZ5" s="55" t="s">
        <v>0</v>
      </c>
      <c r="CA5" s="55" t="s">
        <v>2</v>
      </c>
      <c r="CB5" s="55" t="s">
        <v>22</v>
      </c>
      <c r="CC5" s="55" t="s">
        <v>29</v>
      </c>
      <c r="CD5" s="55" t="s">
        <v>14</v>
      </c>
      <c r="CE5" s="55" t="s">
        <v>30</v>
      </c>
      <c r="CF5" s="55" t="s">
        <v>18</v>
      </c>
      <c r="CG5" s="55" t="s">
        <v>19</v>
      </c>
      <c r="CH5" s="55" t="s">
        <v>20</v>
      </c>
      <c r="CI5" s="55" t="s">
        <v>21</v>
      </c>
      <c r="CJ5" s="55" t="s">
        <v>1</v>
      </c>
      <c r="CK5" s="55" t="s">
        <v>0</v>
      </c>
      <c r="CL5" s="55" t="s">
        <v>2</v>
      </c>
      <c r="CM5" s="55" t="s">
        <v>22</v>
      </c>
      <c r="CN5" s="55" t="s">
        <v>29</v>
      </c>
      <c r="CO5" s="55" t="s">
        <v>14</v>
      </c>
      <c r="CP5" s="55" t="s">
        <v>30</v>
      </c>
      <c r="CQ5" s="54" t="s">
        <v>18</v>
      </c>
      <c r="CR5" s="54" t="s">
        <v>19</v>
      </c>
      <c r="CS5" s="54" t="s">
        <v>20</v>
      </c>
      <c r="CT5" s="54" t="s">
        <v>33</v>
      </c>
      <c r="CU5" s="54" t="s">
        <v>21</v>
      </c>
      <c r="CV5" s="54" t="s">
        <v>1</v>
      </c>
      <c r="CW5" s="54" t="s">
        <v>0</v>
      </c>
      <c r="CX5" s="54" t="s">
        <v>2</v>
      </c>
      <c r="CY5" s="54" t="s">
        <v>22</v>
      </c>
      <c r="CZ5" s="54" t="s">
        <v>29</v>
      </c>
      <c r="DA5" s="54" t="s">
        <v>14</v>
      </c>
      <c r="DB5" s="54" t="s">
        <v>30</v>
      </c>
      <c r="DC5" s="54" t="s">
        <v>45</v>
      </c>
      <c r="DD5" s="54" t="s">
        <v>18</v>
      </c>
      <c r="DE5" s="54" t="s">
        <v>19</v>
      </c>
      <c r="DF5" s="54" t="s">
        <v>20</v>
      </c>
      <c r="DG5" s="54" t="s">
        <v>33</v>
      </c>
      <c r="DH5" s="54" t="s">
        <v>52</v>
      </c>
      <c r="DI5" s="54" t="s">
        <v>1</v>
      </c>
      <c r="DJ5" s="54" t="s">
        <v>0</v>
      </c>
      <c r="DK5" s="54" t="s">
        <v>2</v>
      </c>
      <c r="DL5" s="54" t="s">
        <v>22</v>
      </c>
      <c r="DM5" s="54" t="s">
        <v>29</v>
      </c>
      <c r="DN5" s="54" t="s">
        <v>14</v>
      </c>
      <c r="DO5" s="54" t="s">
        <v>30</v>
      </c>
      <c r="DP5" s="54" t="s">
        <v>45</v>
      </c>
      <c r="DQ5" s="54" t="s">
        <v>18</v>
      </c>
      <c r="DR5" s="54" t="s">
        <v>19</v>
      </c>
      <c r="DS5" s="54" t="s">
        <v>20</v>
      </c>
      <c r="DT5" s="54" t="s">
        <v>21</v>
      </c>
      <c r="DU5" s="54" t="s">
        <v>1</v>
      </c>
      <c r="DV5" s="54" t="s">
        <v>0</v>
      </c>
      <c r="DW5" s="54" t="s">
        <v>2</v>
      </c>
      <c r="DX5" s="54" t="s">
        <v>22</v>
      </c>
      <c r="DY5" s="54" t="s">
        <v>29</v>
      </c>
      <c r="DZ5" s="54" t="s">
        <v>14</v>
      </c>
      <c r="EA5" s="54" t="s">
        <v>30</v>
      </c>
      <c r="EB5" s="54" t="s">
        <v>45</v>
      </c>
    </row>
    <row r="6" spans="1:132" s="1" customFormat="1" ht="14" x14ac:dyDescent="0.15">
      <c r="A6" s="24" t="s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</row>
    <row r="7" spans="1:132" s="1" customFormat="1" ht="14" x14ac:dyDescent="0.15">
      <c r="A7" s="24" t="s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</row>
    <row r="8" spans="1:132" s="25" customFormat="1" ht="14" x14ac:dyDescent="0.15">
      <c r="A8" s="24" t="s">
        <v>6</v>
      </c>
      <c r="B8" s="13">
        <v>192.76</v>
      </c>
      <c r="C8" s="13">
        <v>196.18</v>
      </c>
      <c r="D8" s="13">
        <v>195.93617</v>
      </c>
      <c r="E8" s="13"/>
      <c r="F8" s="13">
        <v>45.441630000000004</v>
      </c>
      <c r="G8" s="13">
        <f>AVERAGE(B8:E8)</f>
        <v>194.95872333333332</v>
      </c>
      <c r="H8" s="13">
        <f>STDEV(B8:E8)</f>
        <v>1.9080491318709185</v>
      </c>
      <c r="I8" s="13">
        <f>(H8/G8)*100</f>
        <v>0.97869389953308505</v>
      </c>
      <c r="J8" s="13">
        <f>MAX(B8:E8)</f>
        <v>196.18</v>
      </c>
      <c r="K8" s="38">
        <f t="shared" ref="K8:K14" si="0">J8+(F8*J32)/F32</f>
        <v>200.70613437252035</v>
      </c>
      <c r="L8" s="13">
        <v>116.38688999999999</v>
      </c>
      <c r="M8" s="13">
        <v>118.33365999999999</v>
      </c>
      <c r="N8" s="13">
        <v>122.18246000000001</v>
      </c>
      <c r="O8" s="13">
        <v>57.32367</v>
      </c>
      <c r="P8" s="13">
        <f>AVERAGE(L8:N8)</f>
        <v>118.96767</v>
      </c>
      <c r="Q8" s="13">
        <f>STDEV(L8:N8)</f>
        <v>2.9493447435489868</v>
      </c>
      <c r="R8" s="13">
        <f>(Q8/P8)*100</f>
        <v>2.4791144884563905</v>
      </c>
      <c r="S8" s="13">
        <f>MAX(L8:N8)</f>
        <v>122.18246000000001</v>
      </c>
      <c r="T8" s="38">
        <f t="shared" ref="T8:T14" si="1">S8+(O8*S32)/O32</f>
        <v>129.97018133568625</v>
      </c>
      <c r="U8" s="13">
        <v>51.427230000000002</v>
      </c>
      <c r="V8" s="13">
        <v>53.172620000000002</v>
      </c>
      <c r="W8" s="13">
        <v>58.833930000000002</v>
      </c>
      <c r="X8" s="13">
        <v>60.523539999999997</v>
      </c>
      <c r="Y8" s="13">
        <f>AVERAGE(U8:W8)</f>
        <v>54.477926666666669</v>
      </c>
      <c r="Z8" s="13">
        <f>STDEV(U8:W8)</f>
        <v>3.8720369759382898</v>
      </c>
      <c r="AA8" s="13">
        <f>(Z8/Y8)*100</f>
        <v>7.1075336615324378</v>
      </c>
      <c r="AB8" s="13">
        <f>MAX(U8:W8)</f>
        <v>58.833930000000002</v>
      </c>
      <c r="AC8" s="38">
        <f t="shared" ref="AC8:AC14" si="2">AB8+(X8*AB32)/X32</f>
        <v>69.64404131106788</v>
      </c>
      <c r="AD8" s="14">
        <v>111.62063999999999</v>
      </c>
      <c r="AE8" s="14">
        <v>119.36299</v>
      </c>
      <c r="AF8" s="14">
        <v>117.43859</v>
      </c>
      <c r="AG8" s="14"/>
      <c r="AH8" s="14">
        <v>38.102060000000002</v>
      </c>
      <c r="AI8" s="14">
        <f>AVERAGE(AD8:AG8)</f>
        <v>116.14074000000001</v>
      </c>
      <c r="AJ8" s="14">
        <f>STDEV(AD8:AG8)</f>
        <v>4.0310428982460627</v>
      </c>
      <c r="AK8" s="14">
        <f t="shared" ref="AK8:AK14" si="3">(AJ8/AI8)*100</f>
        <v>3.4708259119461973</v>
      </c>
      <c r="AL8" s="14">
        <f>MAX(AD8:AG8)</f>
        <v>119.36299</v>
      </c>
      <c r="AM8" s="38">
        <f t="shared" ref="AM8:AM14" si="4">AL8+(AH8*AL32)/AH32</f>
        <v>126.19880847401143</v>
      </c>
      <c r="AN8" s="14">
        <f>(AM8-$K8)/$K8*100</f>
        <v>-37.122595246750009</v>
      </c>
      <c r="AO8" s="14">
        <v>122.16007999999999</v>
      </c>
      <c r="AP8" s="14">
        <v>125.44946</v>
      </c>
      <c r="AQ8" s="14">
        <v>119.65389</v>
      </c>
      <c r="AR8" s="14">
        <v>67.460329999999999</v>
      </c>
      <c r="AS8" s="14">
        <f>AVERAGE(AO8:AQ8)</f>
        <v>122.42114333333332</v>
      </c>
      <c r="AT8" s="14">
        <f>STDEV(AO8:AQ8)</f>
        <v>2.9065913806782904</v>
      </c>
      <c r="AU8" s="14">
        <f t="shared" ref="AU8:AU14" si="5">(AT8/AS8)*100</f>
        <v>2.3742560325254467</v>
      </c>
      <c r="AV8" s="14">
        <f>MAX(AO8:AQ8)</f>
        <v>125.44946</v>
      </c>
      <c r="AW8" s="38">
        <f t="shared" ref="AW8:AW14" si="6">AV8+(AR8*AV32)/AR32</f>
        <v>137.74988587717786</v>
      </c>
      <c r="AX8" s="14">
        <f>(AW8-$T8)/$T8*100</f>
        <v>5.9857610888440895</v>
      </c>
      <c r="AY8" s="14">
        <v>56.126350000000002</v>
      </c>
      <c r="AZ8" s="14">
        <v>61.675780000000003</v>
      </c>
      <c r="BA8" s="14">
        <v>68.433549999999997</v>
      </c>
      <c r="BB8" s="14">
        <v>71.488140000000001</v>
      </c>
      <c r="BC8" s="14">
        <f>AVERAGE(AY8:BA8)</f>
        <v>62.078560000000003</v>
      </c>
      <c r="BD8" s="14">
        <f>STDEV(AY8:BA8)</f>
        <v>6.1634784623863146</v>
      </c>
      <c r="BE8" s="14">
        <f t="shared" ref="BE8:BE14" si="7">(BD8/BC8)*100</f>
        <v>9.9285139062283569</v>
      </c>
      <c r="BF8" s="14">
        <f>MAX(AY8:BA8)</f>
        <v>68.433549999999997</v>
      </c>
      <c r="BG8" s="38">
        <f t="shared" ref="BG8:BG14" si="8">BF8+(BB8*BF32)/BB32</f>
        <v>80.889405473188518</v>
      </c>
      <c r="BH8" s="3">
        <f>(BG8-$AC8)/$AC8*100</f>
        <v>16.146915013005593</v>
      </c>
      <c r="BI8" s="16">
        <v>185.87</v>
      </c>
      <c r="BJ8" s="16">
        <v>199.47</v>
      </c>
      <c r="BK8" s="16">
        <v>200.9</v>
      </c>
      <c r="BL8" s="16"/>
      <c r="BM8" s="16">
        <v>60.14</v>
      </c>
      <c r="BN8" s="16">
        <f>AVERAGE(BI8:BL8)</f>
        <v>195.41333333333333</v>
      </c>
      <c r="BO8" s="16">
        <f>STDEV(BI8:BL8)</f>
        <v>8.2956394167859848</v>
      </c>
      <c r="BP8" s="16">
        <f>(BO8/BN8)*100</f>
        <v>4.2451757386664086</v>
      </c>
      <c r="BQ8" s="16">
        <f>MAX(BI8:BL8)</f>
        <v>200.9</v>
      </c>
      <c r="BR8" s="38">
        <f>BQ8+(BM8*BQ32)/BM32</f>
        <v>217.15405405405406</v>
      </c>
      <c r="BS8" s="16">
        <f>(BR8-$K8)/$K8*100</f>
        <v>8.1950258934316214</v>
      </c>
      <c r="BT8" s="16">
        <f>(BR8-$AM8)/$AM8*100</f>
        <v>72.07298284339457</v>
      </c>
      <c r="BU8" s="16">
        <v>153.6</v>
      </c>
      <c r="BV8" s="16">
        <v>150.22</v>
      </c>
      <c r="BW8" s="16">
        <v>142.57</v>
      </c>
      <c r="BX8" s="16">
        <v>77.959999999999994</v>
      </c>
      <c r="BY8" s="16">
        <f>AVERAGE(BU8:BW8)</f>
        <v>148.79666666666665</v>
      </c>
      <c r="BZ8" s="16">
        <f>STDEV(BU8:BW8)</f>
        <v>5.651073644302766</v>
      </c>
      <c r="CA8" s="16">
        <f>(BZ8/BY8)*100</f>
        <v>3.7978496231789021</v>
      </c>
      <c r="CB8" s="16">
        <f>MAX(BU8:BW8)</f>
        <v>153.6</v>
      </c>
      <c r="CC8" s="38">
        <f>CB8+(BX8*CB32)/BX32</f>
        <v>168.68903225806451</v>
      </c>
      <c r="CD8" s="16">
        <f>(CC8-$T8)/$T8*100</f>
        <v>29.790564669887964</v>
      </c>
      <c r="CE8" s="16">
        <f>(CC8-$AW8)/$AW8*100</f>
        <v>22.46037895702721</v>
      </c>
      <c r="CF8" s="16">
        <v>71.59</v>
      </c>
      <c r="CG8" s="16">
        <v>75.55</v>
      </c>
      <c r="CH8" s="16">
        <v>77.34</v>
      </c>
      <c r="CI8" s="16">
        <v>80.08</v>
      </c>
      <c r="CJ8" s="16">
        <f>AVERAGE(CF8:CH8)</f>
        <v>74.826666666666668</v>
      </c>
      <c r="CK8" s="16">
        <f>STDEV(CF8:CH8)</f>
        <v>2.9424536246699504</v>
      </c>
      <c r="CL8" s="16">
        <f>(CK8/CJ8)*100</f>
        <v>3.9323596195696058</v>
      </c>
      <c r="CM8" s="16">
        <f>MAX(CF8:CH8)</f>
        <v>77.34</v>
      </c>
      <c r="CN8" s="38">
        <f>CM8+(CI8*CM32)/CI32</f>
        <v>100.69666666666667</v>
      </c>
      <c r="CO8" s="16">
        <f>(CN8-$AC8)/$AC8*100</f>
        <v>44.587626982904403</v>
      </c>
      <c r="CP8" s="16">
        <f>(CN8-$BG8)/$BG8*100</f>
        <v>24.486842346793413</v>
      </c>
      <c r="CQ8" s="17">
        <v>142.21</v>
      </c>
      <c r="CR8" s="17">
        <v>136.08000000000001</v>
      </c>
      <c r="CS8" s="17">
        <v>152.16999999999999</v>
      </c>
      <c r="CT8" s="17"/>
      <c r="CU8" s="17">
        <v>42.56</v>
      </c>
      <c r="CV8" s="17">
        <f>AVERAGE(CQ8:CT8)</f>
        <v>143.48666666666668</v>
      </c>
      <c r="CW8" s="17">
        <f>STDEV(CQ8:CT8)</f>
        <v>8.1206177925902363</v>
      </c>
      <c r="CX8" s="17">
        <f>(CW8/CV8)*100</f>
        <v>5.6594929558543665</v>
      </c>
      <c r="CY8" s="17">
        <f>MAX(CQ8:CT8)</f>
        <v>152.16999999999999</v>
      </c>
      <c r="CZ8" s="38">
        <f>CY8+(CU8*CY32)/CU32</f>
        <v>159.89568651275818</v>
      </c>
      <c r="DA8" s="17">
        <f>(CZ8-$K8)/$K8*100</f>
        <v>-20.333433249237913</v>
      </c>
      <c r="DB8" s="17">
        <f>(CZ8-$AM8)/$AM8*100</f>
        <v>26.701423290922804</v>
      </c>
      <c r="DC8" s="17">
        <f>(CZ8-$BR8)/$BR8*100</f>
        <v>-26.367625412622097</v>
      </c>
      <c r="DD8" s="17">
        <v>107.46</v>
      </c>
      <c r="DE8" s="17">
        <v>108.17</v>
      </c>
      <c r="DF8" s="17">
        <v>105.49</v>
      </c>
      <c r="DG8" s="17"/>
      <c r="DH8" s="17">
        <v>59.67</v>
      </c>
      <c r="DI8" s="17">
        <f>AVERAGE(DD8:DG8)</f>
        <v>107.04</v>
      </c>
      <c r="DJ8" s="17">
        <f>STDEV(DD8:DG8)</f>
        <v>1.3884883866997257</v>
      </c>
      <c r="DK8" s="17">
        <f>(DJ8/DI8)*100</f>
        <v>1.297167775317382</v>
      </c>
      <c r="DL8" s="17">
        <f>MAX(DD8:DG8)</f>
        <v>108.17</v>
      </c>
      <c r="DM8" s="38">
        <f>DL8+(DH8*DL32)/DH32</f>
        <v>119.56433023816871</v>
      </c>
      <c r="DN8" s="17">
        <f>(DM8-$T8)/$T8*100</f>
        <v>-8.0063372925835719</v>
      </c>
      <c r="DO8" s="17">
        <f>(DM8-$AW8)/$AW8*100</f>
        <v>-13.201866210781448</v>
      </c>
      <c r="DP8" s="17">
        <f>(DM8-$CC8)/$CC8*100</f>
        <v>-29.121455830479636</v>
      </c>
      <c r="DQ8" s="17">
        <v>49.55</v>
      </c>
      <c r="DR8" s="17">
        <v>50.76</v>
      </c>
      <c r="DS8" s="17">
        <v>50.38</v>
      </c>
      <c r="DT8" s="17">
        <v>67.209999999999994</v>
      </c>
      <c r="DU8" s="17">
        <f>AVERAGE(DQ8:DS8)</f>
        <v>50.23</v>
      </c>
      <c r="DV8" s="17">
        <f>STDEV(DQ8:DS8)</f>
        <v>0.61878914017620024</v>
      </c>
      <c r="DW8" s="17">
        <f>(DV8/DU8)*100</f>
        <v>1.2319114875098551</v>
      </c>
      <c r="DX8" s="17">
        <f>MAX(DQ8:DS8)</f>
        <v>50.76</v>
      </c>
      <c r="DY8" s="38">
        <f>DX8+(DT8*DX32)/DT32</f>
        <v>66.308121710928887</v>
      </c>
      <c r="DZ8" s="17">
        <f>(DY8-$AC8)/$AC8*100</f>
        <v>-4.7899569544492335</v>
      </c>
      <c r="EA8" s="17">
        <f>(DY8-$BG8)/$BG8*100</f>
        <v>-18.026197221949815</v>
      </c>
      <c r="EB8" s="17">
        <f>(DY8-$CN8)/$CN8*100</f>
        <v>-34.15062890768094</v>
      </c>
    </row>
    <row r="9" spans="1:132" s="25" customFormat="1" ht="14" x14ac:dyDescent="0.15">
      <c r="A9" s="24" t="s">
        <v>7</v>
      </c>
      <c r="B9" s="9">
        <v>301.67</v>
      </c>
      <c r="C9" s="9">
        <v>299.81</v>
      </c>
      <c r="D9" s="9">
        <v>287.37</v>
      </c>
      <c r="E9" s="9"/>
      <c r="F9" s="9">
        <v>124.41</v>
      </c>
      <c r="G9" s="13">
        <f t="shared" ref="G9:G14" si="9">AVERAGE(B9:E9)</f>
        <v>296.28333333333336</v>
      </c>
      <c r="H9" s="13">
        <f t="shared" ref="H9:H14" si="10">STDEV(B9:E9)</f>
        <v>7.7749941050352822</v>
      </c>
      <c r="I9" s="13">
        <f t="shared" ref="I9:I14" si="11">(H9/G9)*100</f>
        <v>2.6241753181195753</v>
      </c>
      <c r="J9" s="13">
        <f t="shared" ref="J9:J14" si="12">MAX(B9:E9)</f>
        <v>301.67</v>
      </c>
      <c r="K9" s="38">
        <f t="shared" si="0"/>
        <v>310.78262678911227</v>
      </c>
      <c r="L9" s="9">
        <v>291.27999999999997</v>
      </c>
      <c r="M9" s="9">
        <v>276.33999999999997</v>
      </c>
      <c r="N9" s="9">
        <v>261.63</v>
      </c>
      <c r="O9" s="9">
        <v>150.79</v>
      </c>
      <c r="P9" s="13">
        <f t="shared" ref="P9:P14" si="13">AVERAGE(L9:N9)</f>
        <v>276.41666666666663</v>
      </c>
      <c r="Q9" s="13">
        <f t="shared" ref="Q9:Q14" si="14">STDEV(L9:N9)</f>
        <v>14.825148678287613</v>
      </c>
      <c r="R9" s="13">
        <f t="shared" ref="R9:R14" si="15">(Q9/P9)*100</f>
        <v>5.363333860098022</v>
      </c>
      <c r="S9" s="13">
        <f t="shared" ref="S9:S14" si="16">MAX(L9:N9)</f>
        <v>291.27999999999997</v>
      </c>
      <c r="T9" s="38">
        <f t="shared" si="1"/>
        <v>311.76561266590443</v>
      </c>
      <c r="U9" s="9">
        <v>152.21</v>
      </c>
      <c r="V9" s="9">
        <v>156.31</v>
      </c>
      <c r="W9" s="9">
        <v>161.13999999999999</v>
      </c>
      <c r="X9" s="9">
        <v>147.35</v>
      </c>
      <c r="Y9" s="13">
        <f t="shared" ref="Y9:Y14" si="17">AVERAGE(U9:W9)</f>
        <v>156.55333333333331</v>
      </c>
      <c r="Z9" s="13">
        <f t="shared" ref="Z9:Z14" si="18">STDEV(U9:W9)</f>
        <v>4.4699701714142606</v>
      </c>
      <c r="AA9" s="13">
        <f t="shared" ref="AA9:AA14" si="19">(Z9/Y9)*100</f>
        <v>2.8552379411154414</v>
      </c>
      <c r="AB9" s="13">
        <f t="shared" ref="AB9:AB14" si="20">MAX(U9:W9)</f>
        <v>161.13999999999999</v>
      </c>
      <c r="AC9" s="38">
        <f t="shared" si="2"/>
        <v>198.10989403891435</v>
      </c>
      <c r="AD9" s="3">
        <v>232.66</v>
      </c>
      <c r="AE9" s="3">
        <v>229.79</v>
      </c>
      <c r="AF9" s="3">
        <v>229.23</v>
      </c>
      <c r="AG9" s="3"/>
      <c r="AH9" s="3">
        <v>97.29</v>
      </c>
      <c r="AI9" s="14">
        <f t="shared" ref="AI9:AI14" si="21">AVERAGE(AD9:AG9)</f>
        <v>230.55999999999997</v>
      </c>
      <c r="AJ9" s="14">
        <f t="shared" ref="AJ9:AJ14" si="22">STDEV(AD9:AG9)</f>
        <v>1.8400815199332916</v>
      </c>
      <c r="AK9" s="14">
        <f t="shared" si="3"/>
        <v>0.79809226228890173</v>
      </c>
      <c r="AL9" s="14">
        <f t="shared" ref="AL9:AL14" si="23">MAX(AD9:AG9)</f>
        <v>232.66</v>
      </c>
      <c r="AM9" s="38">
        <f t="shared" si="4"/>
        <v>252.6564363210222</v>
      </c>
      <c r="AN9" s="14">
        <f t="shared" ref="AN9:AN14" si="24">(AM9-$K9)/$K9*100</f>
        <v>-18.703165961568615</v>
      </c>
      <c r="AO9" s="3">
        <v>229.88</v>
      </c>
      <c r="AP9" s="3">
        <v>225.97</v>
      </c>
      <c r="AQ9" s="3">
        <v>220.6</v>
      </c>
      <c r="AR9" s="3">
        <v>120.99</v>
      </c>
      <c r="AS9" s="14">
        <f>AVERAGE(AO9:AQ9)</f>
        <v>225.48333333333335</v>
      </c>
      <c r="AT9" s="14">
        <f>STDEV(AO9:AQ9)</f>
        <v>4.6591022024992474</v>
      </c>
      <c r="AU9" s="3">
        <f t="shared" si="5"/>
        <v>2.0662734285605353</v>
      </c>
      <c r="AV9" s="3">
        <f>MAX(AO9:AQ9)</f>
        <v>229.88</v>
      </c>
      <c r="AW9" s="38">
        <f t="shared" si="6"/>
        <v>242.15531329148772</v>
      </c>
      <c r="AX9" s="14">
        <f t="shared" ref="AX9:AX14" si="25">(AW9-$T9)/$T9*100</f>
        <v>-22.327766933363748</v>
      </c>
      <c r="AY9" s="3">
        <v>124.31</v>
      </c>
      <c r="AZ9" s="3">
        <v>137.13</v>
      </c>
      <c r="BA9" s="3">
        <v>134.15</v>
      </c>
      <c r="BB9" s="3">
        <v>142.44</v>
      </c>
      <c r="BC9" s="14">
        <f t="shared" ref="BC9:BC14" si="26">AVERAGE(AY9:BA9)</f>
        <v>131.86333333333334</v>
      </c>
      <c r="BD9" s="14">
        <f t="shared" ref="BD9:BD14" si="27">STDEV(AY9:BA9)</f>
        <v>6.7089293731066588</v>
      </c>
      <c r="BE9" s="14">
        <f t="shared" si="7"/>
        <v>5.0877899136277396</v>
      </c>
      <c r="BF9" s="14">
        <f t="shared" ref="BF9:BF14" si="28">MAX(AY9:BA9)</f>
        <v>137.13</v>
      </c>
      <c r="BG9" s="38">
        <f t="shared" si="8"/>
        <v>158.93716325189655</v>
      </c>
      <c r="BH9" s="3">
        <f t="shared" ref="BH9:BH14" si="29">(BG9-$AC9)/$AC9*100</f>
        <v>-19.773232920574461</v>
      </c>
      <c r="BI9" s="4">
        <v>259.33</v>
      </c>
      <c r="BJ9" s="4">
        <v>244.92</v>
      </c>
      <c r="BK9" s="4">
        <v>238.7</v>
      </c>
      <c r="BL9" s="4"/>
      <c r="BM9" s="4">
        <v>91.45</v>
      </c>
      <c r="BN9" s="16">
        <f t="shared" ref="BN9:BN10" si="30">AVERAGE(BI9:BL9)</f>
        <v>247.65</v>
      </c>
      <c r="BO9" s="16">
        <f t="shared" ref="BO9:BO10" si="31">STDEV(BI9:BL9)</f>
        <v>10.582480805557832</v>
      </c>
      <c r="BP9" s="16">
        <f t="shared" ref="BP9:BP10" si="32">(BO9/BN9)*100</f>
        <v>4.2731600264719694</v>
      </c>
      <c r="BQ9" s="16">
        <f t="shared" ref="BQ9:BQ10" si="33">MAX(BI9:BL9)</f>
        <v>259.33</v>
      </c>
      <c r="BR9" s="38">
        <f>BQ9+(BM9*BQ33)/BM33</f>
        <v>288.44940342048642</v>
      </c>
      <c r="BS9" s="16">
        <f t="shared" ref="BS9:BS10" si="34">(BR9-$K9)/$K9*100</f>
        <v>-7.1861234971092856</v>
      </c>
      <c r="BT9" s="16">
        <f t="shared" ref="BT9:BT10" si="35">(BR9-$AM9)/$AM9*100</f>
        <v>14.166655566211702</v>
      </c>
      <c r="BU9" s="29"/>
      <c r="BV9" s="4">
        <v>273.08999999999997</v>
      </c>
      <c r="BW9" s="29"/>
      <c r="BX9" s="4">
        <v>124.99</v>
      </c>
      <c r="BY9" s="16">
        <f t="shared" ref="BY9:BY10" si="36">AVERAGE(BU9:BW9)</f>
        <v>273.08999999999997</v>
      </c>
      <c r="BZ9" s="16" t="e">
        <f t="shared" ref="BZ9:BZ10" si="37">STDEV(BU9:BW9)</f>
        <v>#DIV/0!</v>
      </c>
      <c r="CA9" s="16" t="e">
        <f t="shared" ref="CA9:CA10" si="38">(BZ9/BY9)*100</f>
        <v>#DIV/0!</v>
      </c>
      <c r="CB9" s="16">
        <f t="shared" ref="CB9:CB10" si="39">MAX(BU9:BW9)</f>
        <v>273.08999999999997</v>
      </c>
      <c r="CC9" s="38">
        <f>CB9+(BX9*CB33)/BX33</f>
        <v>313.82471199795714</v>
      </c>
      <c r="CD9" s="16">
        <f t="shared" ref="CD9:CD10" si="40">(CC9-$T9)/$T9*100</f>
        <v>0.66046390249565179</v>
      </c>
      <c r="CE9" s="16">
        <f t="shared" ref="CE9:CE10" si="41">(CC9-$AW9)/$AW9*100</f>
        <v>29.596459285697929</v>
      </c>
      <c r="CF9" s="4">
        <v>174.61</v>
      </c>
      <c r="CG9" s="4">
        <v>152.53</v>
      </c>
      <c r="CH9" s="4">
        <v>173.38</v>
      </c>
      <c r="CI9" s="4">
        <v>180.62</v>
      </c>
      <c r="CJ9" s="16">
        <f t="shared" ref="CJ9:CJ10" si="42">AVERAGE(CF9:CH9)</f>
        <v>166.84</v>
      </c>
      <c r="CK9" s="16">
        <f t="shared" ref="CK9:CK10" si="43">STDEV(CF9:CH9)</f>
        <v>12.408073984305545</v>
      </c>
      <c r="CL9" s="16">
        <f t="shared" ref="CL9:CL10" si="44">(CK9/CJ9)*100</f>
        <v>7.4371097963950765</v>
      </c>
      <c r="CM9" s="16">
        <f t="shared" ref="CM9:CM10" si="45">MAX(CF9:CH9)</f>
        <v>174.61</v>
      </c>
      <c r="CN9" s="45">
        <f>CM9</f>
        <v>174.61</v>
      </c>
      <c r="CO9" s="4">
        <f t="shared" ref="CO9:CO10" si="46">(CN9-$AC9)/$AC9*100</f>
        <v>-11.862049673449574</v>
      </c>
      <c r="CP9" s="16">
        <f t="shared" ref="CP9:CP10" si="47">(CN9-$BG9)/$BG9*100</f>
        <v>9.8610271049470519</v>
      </c>
      <c r="CQ9" s="5">
        <v>195.53</v>
      </c>
      <c r="CR9" s="29"/>
      <c r="CS9" s="5">
        <v>171.74691999999999</v>
      </c>
      <c r="CT9" s="5"/>
      <c r="CU9" s="5">
        <v>82.27</v>
      </c>
      <c r="CV9" s="17">
        <f t="shared" ref="CV9:CV10" si="48">AVERAGE(CQ9:CT9)</f>
        <v>183.63846000000001</v>
      </c>
      <c r="CW9" s="17">
        <f t="shared" ref="CW9:CW10" si="49">STDEV(CQ9:CT9)</f>
        <v>16.817177145502164</v>
      </c>
      <c r="CX9" s="17">
        <f t="shared" ref="CX9:CX10" si="50">(CW9/CV9)*100</f>
        <v>9.1577641990148262</v>
      </c>
      <c r="CY9" s="17">
        <f t="shared" ref="CY9:CY10" si="51">MAX(CQ9:CT9)</f>
        <v>195.53</v>
      </c>
      <c r="CZ9" s="38">
        <f>CY9+(CU9*CY33)/CU33</f>
        <v>223.90156884337262</v>
      </c>
      <c r="DA9" s="17">
        <f t="shared" ref="DA9:DA10" si="52">(CZ9-$K9)/$K9*100</f>
        <v>-27.955571018676835</v>
      </c>
      <c r="DB9" s="17">
        <f t="shared" ref="DB9:DB10" si="53">(CZ9-$AM9)/$AM9*100</f>
        <v>-11.381015222234037</v>
      </c>
      <c r="DC9" s="17">
        <f t="shared" ref="DC9:DC10" si="54">(CZ9-$BR9)/$BR9*100</f>
        <v>-22.377524034265157</v>
      </c>
      <c r="DD9" s="5">
        <v>256.33</v>
      </c>
      <c r="DE9" s="29"/>
      <c r="DF9" s="5">
        <v>250.89</v>
      </c>
      <c r="DG9" s="5"/>
      <c r="DH9" s="5">
        <v>102.46</v>
      </c>
      <c r="DI9" s="17">
        <f t="shared" ref="DI9:DI10" si="55">AVERAGE(DD9:DG9)</f>
        <v>253.60999999999999</v>
      </c>
      <c r="DJ9" s="17">
        <f t="shared" ref="DJ9:DJ10" si="56">STDEV(DD9:DG9)</f>
        <v>3.8466608896548169</v>
      </c>
      <c r="DK9" s="17">
        <f t="shared" ref="DK9:DK10" si="57">(DJ9/DI9)*100</f>
        <v>1.5167623081324937</v>
      </c>
      <c r="DL9" s="17">
        <f t="shared" ref="DL9:DL10" si="58">MAX(DD9:DG9)</f>
        <v>256.33</v>
      </c>
      <c r="DM9" s="38">
        <f>DL9+(DH9*DL33)/DH33</f>
        <v>287.1265216391306</v>
      </c>
      <c r="DN9" s="17">
        <f t="shared" ref="DN9:DN10" si="59">(DM9-$T9)/$T9*100</f>
        <v>-7.9030816824489465</v>
      </c>
      <c r="DO9" s="17">
        <f t="shared" ref="DO9:DO10" si="60">(DM9-$AW9)/$AW9*100</f>
        <v>18.571225110187875</v>
      </c>
      <c r="DP9" s="17">
        <f t="shared" ref="DP9:DP10" si="61">(DM9-$CC9)/$CC9*100</f>
        <v>-8.5073575592097832</v>
      </c>
      <c r="DQ9" s="5">
        <v>133.99</v>
      </c>
      <c r="DR9" s="5">
        <v>123.19</v>
      </c>
      <c r="DS9" s="5">
        <v>143.49</v>
      </c>
      <c r="DT9" s="5">
        <v>132.55000000000001</v>
      </c>
      <c r="DU9" s="17">
        <f t="shared" ref="DU9:DU10" si="62">AVERAGE(DQ9:DS9)</f>
        <v>133.55666666666667</v>
      </c>
      <c r="DV9" s="17">
        <f t="shared" ref="DV9:DV10" si="63">STDEV(DQ9:DS9)</f>
        <v>10.156935233294217</v>
      </c>
      <c r="DW9" s="17">
        <f t="shared" ref="DW9:DW10" si="64">(DV9/DU9)*100</f>
        <v>7.6049631117584671</v>
      </c>
      <c r="DX9" s="17">
        <f t="shared" ref="DX9:DX10" si="65">MAX(DQ9:DS9)</f>
        <v>143.49</v>
      </c>
      <c r="DY9" s="38">
        <f>DX9+(DT9*DX33)/DT33</f>
        <v>165.08621175971584</v>
      </c>
      <c r="DZ9" s="17">
        <f t="shared" ref="DZ9:DZ10" si="66">(DY9-$AC9)/$AC9*100</f>
        <v>-16.669375570263909</v>
      </c>
      <c r="EA9" s="17">
        <f t="shared" ref="EA9:EA10" si="67">(DY9-$BG9)/$BG9*100</f>
        <v>3.8688550758099134</v>
      </c>
      <c r="EB9" s="45">
        <f t="shared" ref="EB9:EB10" si="68">(DY9-$CN9)/$CN9*100</f>
        <v>-5.4543200505607787</v>
      </c>
    </row>
    <row r="10" spans="1:132" s="25" customFormat="1" ht="14" x14ac:dyDescent="0.15">
      <c r="A10" s="24" t="s">
        <v>8</v>
      </c>
      <c r="B10" s="9">
        <v>288.8</v>
      </c>
      <c r="C10" s="9">
        <v>293.10000000000002</v>
      </c>
      <c r="D10" s="9">
        <v>295.70999999999998</v>
      </c>
      <c r="E10" s="9"/>
      <c r="F10" s="9">
        <v>112.26</v>
      </c>
      <c r="G10" s="13">
        <f t="shared" si="9"/>
        <v>292.53666666666669</v>
      </c>
      <c r="H10" s="13">
        <f t="shared" si="10"/>
        <v>3.4892740410195984</v>
      </c>
      <c r="I10" s="13">
        <f t="shared" si="11"/>
        <v>1.1927646816990229</v>
      </c>
      <c r="J10" s="13">
        <f t="shared" si="12"/>
        <v>295.70999999999998</v>
      </c>
      <c r="K10" s="38">
        <f t="shared" si="0"/>
        <v>314.41999999999996</v>
      </c>
      <c r="L10" s="9">
        <v>297.58999999999997</v>
      </c>
      <c r="M10" s="9">
        <v>283.47000000000003</v>
      </c>
      <c r="N10" s="9">
        <v>245.48</v>
      </c>
      <c r="O10" s="9">
        <v>127.03</v>
      </c>
      <c r="P10" s="13">
        <f t="shared" si="13"/>
        <v>275.51333333333332</v>
      </c>
      <c r="Q10" s="13">
        <f t="shared" si="14"/>
        <v>26.950777972691867</v>
      </c>
      <c r="R10" s="13">
        <f t="shared" si="15"/>
        <v>9.7820231226650378</v>
      </c>
      <c r="S10" s="13">
        <f t="shared" si="16"/>
        <v>297.58999999999997</v>
      </c>
      <c r="T10" s="38">
        <f t="shared" si="1"/>
        <v>322.99599999999998</v>
      </c>
      <c r="U10" s="9">
        <v>151.65</v>
      </c>
      <c r="V10" s="9">
        <v>151.56</v>
      </c>
      <c r="W10" s="9">
        <v>148.47999999999999</v>
      </c>
      <c r="X10" s="9">
        <v>128.93</v>
      </c>
      <c r="Y10" s="13">
        <f t="shared" si="17"/>
        <v>150.56333333333336</v>
      </c>
      <c r="Z10" s="13">
        <f t="shared" si="18"/>
        <v>1.8047806884309692</v>
      </c>
      <c r="AA10" s="13">
        <f t="shared" si="19"/>
        <v>1.1986853960222512</v>
      </c>
      <c r="AB10" s="13">
        <f t="shared" si="20"/>
        <v>151.65</v>
      </c>
      <c r="AC10" s="38">
        <f t="shared" si="2"/>
        <v>174.07260869565218</v>
      </c>
      <c r="AD10" s="3">
        <v>227.91</v>
      </c>
      <c r="AE10" s="3">
        <v>225.67</v>
      </c>
      <c r="AF10" s="3">
        <v>237.42</v>
      </c>
      <c r="AG10" s="3"/>
      <c r="AH10" s="3">
        <v>105.59</v>
      </c>
      <c r="AI10" s="14">
        <f t="shared" si="21"/>
        <v>230.33333333333334</v>
      </c>
      <c r="AJ10" s="14">
        <f t="shared" si="22"/>
        <v>6.2385922557363296</v>
      </c>
      <c r="AK10" s="14">
        <f t="shared" si="3"/>
        <v>2.7085060444586091</v>
      </c>
      <c r="AL10" s="14">
        <f t="shared" si="23"/>
        <v>237.42</v>
      </c>
      <c r="AM10" s="38">
        <f t="shared" si="4"/>
        <v>269.32916964604931</v>
      </c>
      <c r="AN10" s="14">
        <f t="shared" si="24"/>
        <v>-14.340954886441912</v>
      </c>
      <c r="AO10" s="3">
        <v>269.62</v>
      </c>
      <c r="AP10" s="3">
        <v>250.04</v>
      </c>
      <c r="AQ10" s="3">
        <v>234.94</v>
      </c>
      <c r="AR10" s="3">
        <v>138.72999999999999</v>
      </c>
      <c r="AS10" s="14">
        <f>AVERAGE(AO10:AQ10)</f>
        <v>251.5333333333333</v>
      </c>
      <c r="AT10" s="14">
        <f>STDEV(AO10:AQ10)</f>
        <v>17.388160723128063</v>
      </c>
      <c r="AU10" s="3">
        <f t="shared" si="5"/>
        <v>6.91286538157755</v>
      </c>
      <c r="AV10" s="3">
        <f>MAX(AO10:AQ10)</f>
        <v>269.62</v>
      </c>
      <c r="AW10" s="38">
        <f t="shared" si="6"/>
        <v>291.44523916323453</v>
      </c>
      <c r="AX10" s="14">
        <f t="shared" si="25"/>
        <v>-9.7681583786689163</v>
      </c>
      <c r="AY10" s="3">
        <v>161.16</v>
      </c>
      <c r="AZ10" s="3">
        <v>156.13</v>
      </c>
      <c r="BA10" s="3">
        <v>166.51</v>
      </c>
      <c r="BB10" s="3">
        <v>153.32</v>
      </c>
      <c r="BC10" s="14">
        <f t="shared" si="26"/>
        <v>161.26666666666665</v>
      </c>
      <c r="BD10" s="14">
        <f t="shared" si="27"/>
        <v>5.1908220286707296</v>
      </c>
      <c r="BE10" s="14">
        <f t="shared" si="7"/>
        <v>3.2187817457652312</v>
      </c>
      <c r="BF10" s="14">
        <f t="shared" si="28"/>
        <v>166.51</v>
      </c>
      <c r="BG10" s="38">
        <f t="shared" si="8"/>
        <v>191.60832962374138</v>
      </c>
      <c r="BH10" s="3">
        <f t="shared" si="29"/>
        <v>10.073796825064296</v>
      </c>
      <c r="BI10" s="12">
        <v>335.77</v>
      </c>
      <c r="BJ10" s="12">
        <v>322.32</v>
      </c>
      <c r="BK10" s="12">
        <v>308.47000000000003</v>
      </c>
      <c r="BL10" s="56">
        <v>299.23</v>
      </c>
      <c r="BM10" s="12">
        <v>106.06</v>
      </c>
      <c r="BN10" s="52">
        <f t="shared" si="30"/>
        <v>316.44749999999999</v>
      </c>
      <c r="BO10" s="52">
        <f t="shared" si="31"/>
        <v>15.999250763707636</v>
      </c>
      <c r="BP10" s="52">
        <f t="shared" si="32"/>
        <v>5.0558941889911075</v>
      </c>
      <c r="BQ10" s="52">
        <f t="shared" si="33"/>
        <v>335.77</v>
      </c>
      <c r="BR10" s="50">
        <f>BQ10+(BM10*BQ34)/BM34</f>
        <v>366.34439450980392</v>
      </c>
      <c r="BS10" s="52">
        <f t="shared" si="34"/>
        <v>16.514342125120528</v>
      </c>
      <c r="BT10" s="52">
        <f t="shared" si="35"/>
        <v>36.021061139144862</v>
      </c>
      <c r="BU10" s="46"/>
      <c r="BV10" s="12">
        <v>274.08999999999997</v>
      </c>
      <c r="BW10" s="46"/>
      <c r="BX10" s="12">
        <v>135.16999999999999</v>
      </c>
      <c r="BY10" s="52">
        <f t="shared" si="36"/>
        <v>274.08999999999997</v>
      </c>
      <c r="BZ10" s="52" t="e">
        <f t="shared" si="37"/>
        <v>#DIV/0!</v>
      </c>
      <c r="CA10" s="52" t="e">
        <f t="shared" si="38"/>
        <v>#DIV/0!</v>
      </c>
      <c r="CB10" s="52">
        <f t="shared" si="39"/>
        <v>274.08999999999997</v>
      </c>
      <c r="CC10" s="50">
        <f>CB10+(BX10*CB34)/BX34</f>
        <v>297.78561342415429</v>
      </c>
      <c r="CD10" s="52">
        <f t="shared" si="40"/>
        <v>-7.8051699017466749</v>
      </c>
      <c r="CE10" s="52">
        <f t="shared" si="41"/>
        <v>2.1754941954528211</v>
      </c>
      <c r="CF10" s="12">
        <v>174.61</v>
      </c>
      <c r="CG10" s="12">
        <v>152.53</v>
      </c>
      <c r="CH10" s="12">
        <v>141.07</v>
      </c>
      <c r="CI10" s="12">
        <v>147.61000000000001</v>
      </c>
      <c r="CJ10" s="52">
        <f t="shared" si="42"/>
        <v>156.07</v>
      </c>
      <c r="CK10" s="52">
        <f t="shared" si="43"/>
        <v>17.047920694325171</v>
      </c>
      <c r="CL10" s="52">
        <f t="shared" si="44"/>
        <v>10.923252831630148</v>
      </c>
      <c r="CM10" s="52">
        <f t="shared" si="45"/>
        <v>174.61</v>
      </c>
      <c r="CN10" s="50">
        <f t="shared" ref="CN10" si="69">CM10+(CI10*CM34)/CI34</f>
        <v>196.02190620836666</v>
      </c>
      <c r="CO10" s="12">
        <f t="shared" si="46"/>
        <v>12.60927705811001</v>
      </c>
      <c r="CP10" s="52">
        <f t="shared" si="47"/>
        <v>2.3034366999034721</v>
      </c>
      <c r="CQ10" s="41">
        <v>196.53</v>
      </c>
      <c r="CR10" s="46"/>
      <c r="CS10" s="41">
        <v>275.45999999999998</v>
      </c>
      <c r="CT10" s="41"/>
      <c r="CU10" s="41">
        <v>98.7</v>
      </c>
      <c r="CV10" s="53">
        <f t="shared" si="48"/>
        <v>235.995</v>
      </c>
      <c r="CW10" s="53">
        <f t="shared" si="49"/>
        <v>55.811938239054207</v>
      </c>
      <c r="CX10" s="53">
        <f t="shared" si="50"/>
        <v>23.64962742390907</v>
      </c>
      <c r="CY10" s="53">
        <f t="shared" si="51"/>
        <v>275.45999999999998</v>
      </c>
      <c r="CZ10" s="50">
        <f>CY10+(CU10*CY34)/CU34</f>
        <v>343.255474137931</v>
      </c>
      <c r="DA10" s="53">
        <f t="shared" si="52"/>
        <v>9.1710050689940363</v>
      </c>
      <c r="DB10" s="53">
        <f t="shared" si="53"/>
        <v>27.448309661012647</v>
      </c>
      <c r="DC10" s="53">
        <f t="shared" si="54"/>
        <v>-6.3025177177250411</v>
      </c>
      <c r="DD10" s="41">
        <v>257.33</v>
      </c>
      <c r="DE10" s="41">
        <v>208.6</v>
      </c>
      <c r="DF10" s="41">
        <v>232.01</v>
      </c>
      <c r="DG10" s="41"/>
      <c r="DH10" s="41">
        <v>135.58000000000001</v>
      </c>
      <c r="DI10" s="53">
        <f t="shared" si="55"/>
        <v>232.64666666666665</v>
      </c>
      <c r="DJ10" s="53">
        <f t="shared" si="56"/>
        <v>24.371237829321124</v>
      </c>
      <c r="DK10" s="53">
        <f t="shared" si="57"/>
        <v>10.475644537920649</v>
      </c>
      <c r="DL10" s="53">
        <f t="shared" si="58"/>
        <v>257.33</v>
      </c>
      <c r="DM10" s="50">
        <f>DL10+(DH10*DL34)/DH34</f>
        <v>343.79505161290319</v>
      </c>
      <c r="DN10" s="53">
        <f t="shared" si="59"/>
        <v>6.4394146097484839</v>
      </c>
      <c r="DO10" s="53">
        <f t="shared" si="60"/>
        <v>17.962143626010043</v>
      </c>
      <c r="DP10" s="53">
        <f t="shared" si="61"/>
        <v>15.450524173985142</v>
      </c>
      <c r="DQ10" s="41">
        <v>112.29</v>
      </c>
      <c r="DR10" s="41">
        <v>94.41</v>
      </c>
      <c r="DS10" s="41">
        <v>135.43</v>
      </c>
      <c r="DT10" s="41">
        <v>150.21</v>
      </c>
      <c r="DU10" s="53">
        <f t="shared" si="62"/>
        <v>114.04333333333334</v>
      </c>
      <c r="DV10" s="53">
        <f t="shared" si="63"/>
        <v>20.566130733157717</v>
      </c>
      <c r="DW10" s="53">
        <f t="shared" si="64"/>
        <v>18.033610674151095</v>
      </c>
      <c r="DX10" s="53">
        <f t="shared" si="65"/>
        <v>135.43</v>
      </c>
      <c r="DY10" s="50">
        <f>DX10+(DT10*DX34)/DT34</f>
        <v>225.59300893132124</v>
      </c>
      <c r="DZ10" s="53">
        <f t="shared" si="66"/>
        <v>29.597074819362941</v>
      </c>
      <c r="EA10" s="53">
        <f t="shared" si="67"/>
        <v>17.736535449327853</v>
      </c>
      <c r="EB10" s="53">
        <f t="shared" si="68"/>
        <v>15.085611243633757</v>
      </c>
    </row>
    <row r="11" spans="1:132" s="25" customFormat="1" ht="14" x14ac:dyDescent="0.15">
      <c r="A11" s="24" t="s">
        <v>9</v>
      </c>
      <c r="B11" s="9">
        <v>65.319999999999993</v>
      </c>
      <c r="C11" s="9">
        <v>86.63</v>
      </c>
      <c r="D11" s="9">
        <v>110</v>
      </c>
      <c r="E11" s="9">
        <v>111.49</v>
      </c>
      <c r="F11" s="9">
        <v>49.34</v>
      </c>
      <c r="G11" s="13">
        <f t="shared" si="9"/>
        <v>93.36</v>
      </c>
      <c r="H11" s="13">
        <f t="shared" si="10"/>
        <v>21.886990047362225</v>
      </c>
      <c r="I11" s="13">
        <f t="shared" si="11"/>
        <v>23.443648294089787</v>
      </c>
      <c r="J11" s="13">
        <f t="shared" si="12"/>
        <v>111.49</v>
      </c>
      <c r="K11" s="38">
        <f t="shared" si="0"/>
        <v>115.91794871794872</v>
      </c>
      <c r="L11" s="9">
        <v>132.744</v>
      </c>
      <c r="M11" s="9">
        <v>125.85</v>
      </c>
      <c r="N11" s="9">
        <v>150.80000000000001</v>
      </c>
      <c r="O11" s="9">
        <v>63.48</v>
      </c>
      <c r="P11" s="13">
        <f t="shared" si="13"/>
        <v>136.46466666666666</v>
      </c>
      <c r="Q11" s="13">
        <f t="shared" si="14"/>
        <v>12.884414823085041</v>
      </c>
      <c r="R11" s="13">
        <f t="shared" si="15"/>
        <v>9.4415757117239441</v>
      </c>
      <c r="S11" s="13">
        <f t="shared" si="16"/>
        <v>150.80000000000001</v>
      </c>
      <c r="T11" s="38">
        <f t="shared" si="1"/>
        <v>161.7448275862069</v>
      </c>
      <c r="U11" s="9">
        <v>75.66</v>
      </c>
      <c r="V11" s="9">
        <v>91.55</v>
      </c>
      <c r="W11" s="9">
        <v>95.64</v>
      </c>
      <c r="X11" s="9">
        <v>76.86</v>
      </c>
      <c r="Y11" s="13">
        <f t="shared" si="17"/>
        <v>87.61666666666666</v>
      </c>
      <c r="Z11" s="13">
        <f t="shared" si="18"/>
        <v>10.554782486310808</v>
      </c>
      <c r="AA11" s="13">
        <f t="shared" si="19"/>
        <v>12.046546493792059</v>
      </c>
      <c r="AB11" s="13">
        <f t="shared" si="20"/>
        <v>95.64</v>
      </c>
      <c r="AC11" s="38">
        <f t="shared" si="2"/>
        <v>113.10818181818182</v>
      </c>
      <c r="AD11" s="3">
        <v>66.150000000000006</v>
      </c>
      <c r="AE11" s="3">
        <v>81.59</v>
      </c>
      <c r="AF11" s="3">
        <v>93.79</v>
      </c>
      <c r="AG11" s="3">
        <v>88.17</v>
      </c>
      <c r="AH11" s="3">
        <v>39.130000000000003</v>
      </c>
      <c r="AI11" s="14">
        <f t="shared" si="21"/>
        <v>82.425000000000011</v>
      </c>
      <c r="AJ11" s="14">
        <f t="shared" si="22"/>
        <v>11.940702101077022</v>
      </c>
      <c r="AK11" s="14">
        <f t="shared" si="3"/>
        <v>14.486748075313342</v>
      </c>
      <c r="AL11" s="14">
        <f t="shared" si="23"/>
        <v>93.79</v>
      </c>
      <c r="AM11" s="38">
        <f t="shared" si="4"/>
        <v>100.31166666666667</v>
      </c>
      <c r="AN11" s="14">
        <f t="shared" si="24"/>
        <v>-13.463214475314103</v>
      </c>
      <c r="AO11" s="3">
        <v>104.5</v>
      </c>
      <c r="AP11" s="3">
        <v>129.5</v>
      </c>
      <c r="AQ11" s="3">
        <v>114.57</v>
      </c>
      <c r="AR11" s="3">
        <v>54.03</v>
      </c>
      <c r="AS11" s="14">
        <f>AVERAGE(AO11:AQ11)</f>
        <v>116.19</v>
      </c>
      <c r="AT11" s="14">
        <f>STDEV(AO11:AQ11)</f>
        <v>12.578485600421063</v>
      </c>
      <c r="AU11" s="3">
        <f t="shared" si="5"/>
        <v>10.825790171633585</v>
      </c>
      <c r="AV11" s="3">
        <f>MAX(AO11:AQ11)</f>
        <v>129.5</v>
      </c>
      <c r="AW11" s="38">
        <f t="shared" si="6"/>
        <v>143.00749999999999</v>
      </c>
      <c r="AX11" s="14">
        <f>(AW11-$T11)/$T11*100</f>
        <v>-11.584498784803653</v>
      </c>
      <c r="AY11" s="3">
        <v>66.819999999999993</v>
      </c>
      <c r="AZ11" s="3">
        <v>78.17</v>
      </c>
      <c r="BA11" s="3">
        <v>67.67</v>
      </c>
      <c r="BB11" s="3">
        <v>59.14</v>
      </c>
      <c r="BC11" s="14">
        <f t="shared" si="26"/>
        <v>70.88666666666667</v>
      </c>
      <c r="BD11" s="14">
        <f t="shared" si="27"/>
        <v>6.3218536311222335</v>
      </c>
      <c r="BE11" s="14">
        <f t="shared" si="7"/>
        <v>8.9182549108279421</v>
      </c>
      <c r="BF11" s="14">
        <f t="shared" si="28"/>
        <v>78.17</v>
      </c>
      <c r="BG11" s="38">
        <f t="shared" si="8"/>
        <v>92.954999999999998</v>
      </c>
      <c r="BH11" s="8">
        <f t="shared" si="29"/>
        <v>-17.817616280471636</v>
      </c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57"/>
      <c r="BV11" s="57"/>
      <c r="BW11" s="57"/>
      <c r="BX11" s="57"/>
      <c r="BY11" s="18"/>
      <c r="BZ11" s="18"/>
      <c r="CA11" s="18"/>
      <c r="CB11" s="18"/>
      <c r="CC11" s="18"/>
      <c r="CD11" s="18"/>
      <c r="CE11" s="18"/>
      <c r="CF11" s="57"/>
      <c r="CG11" s="57"/>
      <c r="CH11" s="57"/>
      <c r="CI11" s="57"/>
      <c r="CJ11" s="18"/>
      <c r="CK11" s="18"/>
      <c r="CL11" s="18"/>
      <c r="CM11" s="18"/>
      <c r="CN11" s="18"/>
      <c r="CO11" s="18"/>
      <c r="CP11" s="18"/>
      <c r="CQ11" s="57"/>
      <c r="CR11" s="57"/>
      <c r="CS11" s="57"/>
      <c r="CT11" s="57"/>
      <c r="CU11" s="57"/>
      <c r="CV11" s="18"/>
      <c r="CW11" s="18"/>
      <c r="CX11" s="18"/>
      <c r="CY11" s="18"/>
      <c r="CZ11" s="18"/>
      <c r="DA11" s="18"/>
      <c r="DB11" s="18"/>
      <c r="DC11" s="18"/>
      <c r="DD11" s="57"/>
      <c r="DE11" s="57"/>
      <c r="DF11" s="57"/>
      <c r="DG11" s="57"/>
      <c r="DH11" s="18"/>
      <c r="DI11" s="18"/>
      <c r="DJ11" s="18"/>
      <c r="DK11" s="18"/>
      <c r="DL11" s="18"/>
      <c r="DM11" s="18"/>
      <c r="DN11" s="18"/>
      <c r="DO11" s="18"/>
      <c r="DP11" s="18"/>
      <c r="DQ11" s="57"/>
      <c r="DR11" s="57"/>
      <c r="DS11" s="57"/>
      <c r="DT11" s="57"/>
      <c r="DU11" s="18"/>
      <c r="DV11" s="18"/>
      <c r="DW11" s="18"/>
      <c r="DX11" s="18"/>
      <c r="DY11" s="18"/>
      <c r="DZ11" s="18"/>
      <c r="EA11" s="18"/>
      <c r="EB11" s="18"/>
    </row>
    <row r="12" spans="1:132" s="25" customFormat="1" ht="14" x14ac:dyDescent="0.15">
      <c r="A12" s="24" t="s">
        <v>10</v>
      </c>
      <c r="B12" s="9">
        <v>308.67</v>
      </c>
      <c r="C12" s="9">
        <v>307.01</v>
      </c>
      <c r="D12" s="9">
        <v>291.27999999999997</v>
      </c>
      <c r="E12" s="9"/>
      <c r="F12" s="9">
        <v>112.64</v>
      </c>
      <c r="G12" s="13">
        <f t="shared" si="9"/>
        <v>302.32</v>
      </c>
      <c r="H12" s="13">
        <f t="shared" si="10"/>
        <v>9.596879701236249</v>
      </c>
      <c r="I12" s="13">
        <f t="shared" si="11"/>
        <v>3.1744111210757637</v>
      </c>
      <c r="J12" s="13">
        <f t="shared" si="12"/>
        <v>308.67</v>
      </c>
      <c r="K12" s="38">
        <f t="shared" si="0"/>
        <v>320.75739992609931</v>
      </c>
      <c r="L12" s="9">
        <v>321.95999999999998</v>
      </c>
      <c r="M12" s="9">
        <v>299.94</v>
      </c>
      <c r="N12" s="9">
        <v>293.66000000000003</v>
      </c>
      <c r="O12" s="9">
        <v>160.21</v>
      </c>
      <c r="P12" s="13">
        <f t="shared" si="13"/>
        <v>305.18666666666667</v>
      </c>
      <c r="Q12" s="13">
        <f t="shared" si="14"/>
        <v>14.861632929571794</v>
      </c>
      <c r="R12" s="13">
        <f t="shared" si="15"/>
        <v>4.869686179902506</v>
      </c>
      <c r="S12" s="13">
        <f t="shared" si="16"/>
        <v>321.95999999999998</v>
      </c>
      <c r="T12" s="38">
        <f t="shared" si="1"/>
        <v>345.91114776234565</v>
      </c>
      <c r="U12" s="9">
        <v>180.85</v>
      </c>
      <c r="V12" s="9">
        <v>177.92</v>
      </c>
      <c r="W12" s="9">
        <v>186.02</v>
      </c>
      <c r="X12" s="9">
        <v>165.49</v>
      </c>
      <c r="Y12" s="13">
        <f t="shared" si="17"/>
        <v>181.59666666666666</v>
      </c>
      <c r="Z12" s="13">
        <f t="shared" si="18"/>
        <v>4.1012965429646062</v>
      </c>
      <c r="AA12" s="13">
        <f t="shared" si="19"/>
        <v>2.2584646614096844</v>
      </c>
      <c r="AB12" s="13">
        <f t="shared" si="20"/>
        <v>186.02</v>
      </c>
      <c r="AC12" s="38">
        <f t="shared" si="2"/>
        <v>201.7159790023133</v>
      </c>
      <c r="AD12" s="29"/>
      <c r="AE12" s="3">
        <v>243.44</v>
      </c>
      <c r="AF12" s="3">
        <v>271.17</v>
      </c>
      <c r="AG12" s="3"/>
      <c r="AH12" s="3">
        <v>86.59</v>
      </c>
      <c r="AI12" s="14">
        <f t="shared" si="21"/>
        <v>257.30500000000001</v>
      </c>
      <c r="AJ12" s="14">
        <f t="shared" si="22"/>
        <v>19.608071042302974</v>
      </c>
      <c r="AK12" s="14">
        <f t="shared" si="3"/>
        <v>7.6205557771139203</v>
      </c>
      <c r="AL12" s="14">
        <f t="shared" si="23"/>
        <v>271.17</v>
      </c>
      <c r="AM12" s="38">
        <f t="shared" si="4"/>
        <v>285.21268473652333</v>
      </c>
      <c r="AN12" s="14">
        <f t="shared" si="24"/>
        <v>-11.081494985857001</v>
      </c>
      <c r="AO12" s="3">
        <v>294.44</v>
      </c>
      <c r="AP12" s="3">
        <v>269.77999999999997</v>
      </c>
      <c r="AQ12" s="3">
        <v>292.38</v>
      </c>
      <c r="AR12" s="3">
        <v>137.86000000000001</v>
      </c>
      <c r="AS12" s="14">
        <f>AVERAGE(AO12:AQ12)</f>
        <v>285.53333333333336</v>
      </c>
      <c r="AT12" s="14">
        <f>STDEV(AO12:AQ12)</f>
        <v>13.681612965339054</v>
      </c>
      <c r="AU12" s="3">
        <f t="shared" si="5"/>
        <v>4.7915992173730046</v>
      </c>
      <c r="AV12" s="3">
        <f>MAX(AO12:AQ12)</f>
        <v>294.44</v>
      </c>
      <c r="AW12" s="38">
        <f t="shared" si="6"/>
        <v>308.11697850502674</v>
      </c>
      <c r="AX12" s="14">
        <f t="shared" si="25"/>
        <v>-10.925976078482725</v>
      </c>
      <c r="AY12" s="3">
        <v>204.46</v>
      </c>
      <c r="AZ12" s="3">
        <v>196.25</v>
      </c>
      <c r="BA12" s="3">
        <v>186.78</v>
      </c>
      <c r="BB12" s="3">
        <v>168.83</v>
      </c>
      <c r="BC12" s="14">
        <f t="shared" si="26"/>
        <v>195.83</v>
      </c>
      <c r="BD12" s="14">
        <f t="shared" si="27"/>
        <v>8.8474798671712183</v>
      </c>
      <c r="BE12" s="14">
        <f t="shared" si="7"/>
        <v>4.5179389609208078</v>
      </c>
      <c r="BF12" s="14">
        <f t="shared" si="28"/>
        <v>204.46</v>
      </c>
      <c r="BG12" s="38">
        <f t="shared" si="8"/>
        <v>224.06470897951371</v>
      </c>
      <c r="BH12" s="3">
        <f t="shared" si="29"/>
        <v>11.0793057088175</v>
      </c>
      <c r="BI12" s="16">
        <v>344.79</v>
      </c>
      <c r="BJ12" s="16">
        <v>326.48</v>
      </c>
      <c r="BK12" s="16">
        <v>292.92</v>
      </c>
      <c r="BL12" s="16"/>
      <c r="BM12" s="16">
        <v>95.27</v>
      </c>
      <c r="BN12" s="16">
        <f>AVERAGE(BI12:BL12)</f>
        <v>321.3966666666667</v>
      </c>
      <c r="BO12" s="16">
        <f>STDEV(BI12:BL12)</f>
        <v>26.305977140819792</v>
      </c>
      <c r="BP12" s="16">
        <f>(BO12/BN12)*100</f>
        <v>8.1848942036797077</v>
      </c>
      <c r="BQ12" s="16">
        <f>MAX(BI12:BL12)</f>
        <v>344.79</v>
      </c>
      <c r="BR12" s="38">
        <f>BQ12+(BM12*BQ36)/BM36</f>
        <v>425.4059598741149</v>
      </c>
      <c r="BS12" s="16">
        <f>(BR12-$K12)/$K12*100</f>
        <v>32.625454618389483</v>
      </c>
      <c r="BT12" s="16">
        <f>(BR12-$AM12)/$AM12*100</f>
        <v>49.153941125409879</v>
      </c>
      <c r="BU12" s="16">
        <v>339.53</v>
      </c>
      <c r="BV12" s="16">
        <v>313.32</v>
      </c>
      <c r="BW12" s="16">
        <v>302.99</v>
      </c>
      <c r="BX12" s="16">
        <v>139.56</v>
      </c>
      <c r="BY12" s="16">
        <f>AVERAGE(BU12:BW12)</f>
        <v>318.61333333333329</v>
      </c>
      <c r="BZ12" s="16">
        <f>STDEV(BU12:BW12)</f>
        <v>18.83633279949504</v>
      </c>
      <c r="CA12" s="16">
        <f>(BZ12/BY12)*100</f>
        <v>5.9119725475482428</v>
      </c>
      <c r="CB12" s="16">
        <f>MAX(BU12:BW12)</f>
        <v>339.53</v>
      </c>
      <c r="CC12" s="38">
        <f>CB12+(BX12*CB36)/BX36</f>
        <v>439.20071831515605</v>
      </c>
      <c r="CD12" s="16">
        <f>(CC12-$T12)/$T12*100</f>
        <v>26.969229282227108</v>
      </c>
      <c r="CE12" s="16">
        <f>(CC12-$AW12)/$AW12*100</f>
        <v>42.543497747557844</v>
      </c>
      <c r="CF12" s="16">
        <v>192.31</v>
      </c>
      <c r="CG12" s="16">
        <v>202</v>
      </c>
      <c r="CH12" s="16">
        <v>200.14</v>
      </c>
      <c r="CI12" s="16">
        <v>148.4</v>
      </c>
      <c r="CJ12" s="52">
        <f t="shared" ref="CJ12:CJ14" si="70">AVERAGE(CF12:CH12)</f>
        <v>198.15</v>
      </c>
      <c r="CK12" s="52">
        <f t="shared" ref="CK12:CK14" si="71">STDEV(CF12:CH12)</f>
        <v>5.1423827162123938</v>
      </c>
      <c r="CL12" s="52">
        <f t="shared" ref="CL12:CL14" si="72">(CK12/CJ12)*100</f>
        <v>2.5951969297059772</v>
      </c>
      <c r="CM12" s="16">
        <f t="shared" ref="CM12:CM14" si="73">MAX(CF12:CH12)</f>
        <v>202</v>
      </c>
      <c r="CN12" s="38">
        <f>CM12+(CI12*CM36)/CI36</f>
        <v>302.23838091796171</v>
      </c>
      <c r="CO12" s="52">
        <f t="shared" ref="CO12:CO14" si="74">(CN12-$AC12)/$AC12*100</f>
        <v>49.833633613376563</v>
      </c>
      <c r="CP12" s="16">
        <f t="shared" ref="CP12:CP14" si="75">(CN12-$BG12)/$BG12*100</f>
        <v>34.888882008453834</v>
      </c>
      <c r="CQ12" s="17">
        <v>298.85000000000002</v>
      </c>
      <c r="CR12" s="17">
        <v>272.69</v>
      </c>
      <c r="CS12" s="45"/>
      <c r="CT12" s="45"/>
      <c r="CU12" s="17">
        <v>92.95</v>
      </c>
      <c r="CV12" s="17">
        <f>AVERAGE(CQ12:CT12)</f>
        <v>285.77</v>
      </c>
      <c r="CW12" s="17">
        <f>STDEV(CQ12:CT12)</f>
        <v>18.497913395840101</v>
      </c>
      <c r="CX12" s="17">
        <f>(CW12/CV12)*100</f>
        <v>6.4730074520908776</v>
      </c>
      <c r="CY12" s="17">
        <f>MAX(CQ12:CT12)</f>
        <v>298.85000000000002</v>
      </c>
      <c r="CZ12" s="38">
        <f>CY12+(CU12*CY36)/CU36</f>
        <v>367.68386105133726</v>
      </c>
      <c r="DA12" s="17">
        <f>(CZ12-$K12)/$K12*100</f>
        <v>14.629891979436652</v>
      </c>
      <c r="DB12" s="17">
        <f>(CZ12-$AM12)/$AM12*100</f>
        <v>28.91567617022363</v>
      </c>
      <c r="DC12" s="17">
        <f>(CZ12-$BR12)/$BR12*100</f>
        <v>-13.568709483961772</v>
      </c>
      <c r="DD12" s="17">
        <v>287.89999999999998</v>
      </c>
      <c r="DE12" s="17">
        <v>282.89</v>
      </c>
      <c r="DF12" s="17">
        <v>261.23</v>
      </c>
      <c r="DG12" s="17"/>
      <c r="DH12" s="17">
        <v>144.82</v>
      </c>
      <c r="DI12" s="17">
        <f>AVERAGE(DD12:DG12)</f>
        <v>277.33999999999997</v>
      </c>
      <c r="DJ12" s="17">
        <f>STDEV(DD12:DG12)</f>
        <v>14.174769839401252</v>
      </c>
      <c r="DK12" s="17">
        <f>(DJ12/DI12)*100</f>
        <v>5.1109720341102092</v>
      </c>
      <c r="DL12" s="17">
        <f>MAX(DD12:DG12)</f>
        <v>287.89999999999998</v>
      </c>
      <c r="DM12" s="38">
        <f>DL12+(DH12*DL36)/DH36</f>
        <v>392.87172955974842</v>
      </c>
      <c r="DN12" s="17">
        <f>(DM12-$T12)/$T12*100</f>
        <v>13.57590875610245</v>
      </c>
      <c r="DO12" s="17">
        <f>(DM12-$AW12)/$AW12*100</f>
        <v>27.507329023525056</v>
      </c>
      <c r="DP12" s="17">
        <f>(DM12-$CC12)/$CC12*100</f>
        <v>-10.548477455395114</v>
      </c>
      <c r="DQ12" s="17">
        <v>194.88</v>
      </c>
      <c r="DR12" s="17">
        <v>189.6</v>
      </c>
      <c r="DS12" s="17">
        <v>183.61</v>
      </c>
      <c r="DT12" s="17">
        <v>155.18</v>
      </c>
      <c r="DU12" s="17">
        <f>AVERAGE(DQ12:DS12)</f>
        <v>189.36333333333334</v>
      </c>
      <c r="DV12" s="17">
        <f>STDEV(DQ12:DS12)</f>
        <v>5.6387262154970097</v>
      </c>
      <c r="DW12" s="17">
        <f>(DV12/DU12)*100</f>
        <v>2.9777286427310865</v>
      </c>
      <c r="DX12" s="17">
        <f>MAX(DQ12:DS12)</f>
        <v>194.88</v>
      </c>
      <c r="DY12" s="38">
        <f>DX12+(DT12*DX36)/DT36</f>
        <v>194.88</v>
      </c>
      <c r="DZ12" s="17">
        <f>(DY12-$AC12)/$AC12*100</f>
        <v>-3.3889129835544227</v>
      </c>
      <c r="EA12" s="17">
        <f>(DY12-$BG12)/$BG12*100</f>
        <v>-13.025125247270458</v>
      </c>
      <c r="EB12" s="17">
        <f>(DY12-$CN12)/$CN12*100</f>
        <v>-35.521094505565991</v>
      </c>
    </row>
    <row r="13" spans="1:132" s="25" customFormat="1" ht="14" x14ac:dyDescent="0.15">
      <c r="A13" s="24" t="s">
        <v>11</v>
      </c>
      <c r="B13" s="9">
        <v>217.84</v>
      </c>
      <c r="C13" s="9">
        <v>242.01</v>
      </c>
      <c r="D13" s="9">
        <v>225.83</v>
      </c>
      <c r="E13" s="9"/>
      <c r="F13" s="9">
        <v>101.16</v>
      </c>
      <c r="G13" s="13">
        <f t="shared" si="9"/>
        <v>228.56000000000003</v>
      </c>
      <c r="H13" s="13">
        <f t="shared" si="10"/>
        <v>12.3140935516992</v>
      </c>
      <c r="I13" s="13">
        <f t="shared" si="11"/>
        <v>5.3876853131340559</v>
      </c>
      <c r="J13" s="13">
        <f t="shared" si="12"/>
        <v>242.01</v>
      </c>
      <c r="K13" s="38">
        <f t="shared" si="0"/>
        <v>245.90471124620061</v>
      </c>
      <c r="L13" s="9">
        <v>219.34</v>
      </c>
      <c r="M13" s="9">
        <v>234.74</v>
      </c>
      <c r="N13" s="9">
        <v>230.24</v>
      </c>
      <c r="O13" s="9">
        <v>154.21</v>
      </c>
      <c r="P13" s="13">
        <f t="shared" si="13"/>
        <v>228.10666666666668</v>
      </c>
      <c r="Q13" s="13">
        <f t="shared" si="14"/>
        <v>7.918543637142716</v>
      </c>
      <c r="R13" s="13">
        <f t="shared" si="15"/>
        <v>3.4714213980927262</v>
      </c>
      <c r="S13" s="13">
        <f t="shared" si="16"/>
        <v>234.74</v>
      </c>
      <c r="T13" s="38">
        <f t="shared" si="1"/>
        <v>246.41637438028945</v>
      </c>
      <c r="U13" s="9">
        <v>145.22999999999999</v>
      </c>
      <c r="V13" s="9">
        <v>155.32</v>
      </c>
      <c r="W13" s="9">
        <v>166.44</v>
      </c>
      <c r="X13" s="9">
        <v>160.91</v>
      </c>
      <c r="Y13" s="13">
        <f t="shared" si="17"/>
        <v>155.66333333333333</v>
      </c>
      <c r="Z13" s="13">
        <f t="shared" si="18"/>
        <v>10.609167419422384</v>
      </c>
      <c r="AA13" s="13">
        <f t="shared" si="19"/>
        <v>6.8154569173359505</v>
      </c>
      <c r="AB13" s="13">
        <f t="shared" si="20"/>
        <v>166.44</v>
      </c>
      <c r="AC13" s="38">
        <f t="shared" si="2"/>
        <v>179.40554445201505</v>
      </c>
      <c r="AD13" s="3">
        <v>171.19</v>
      </c>
      <c r="AE13" s="3">
        <v>200.9</v>
      </c>
      <c r="AF13" s="3">
        <v>208.53</v>
      </c>
      <c r="AG13" s="3"/>
      <c r="AH13" s="3">
        <v>107.4</v>
      </c>
      <c r="AI13" s="14">
        <f t="shared" si="21"/>
        <v>193.54</v>
      </c>
      <c r="AJ13" s="14">
        <f t="shared" si="22"/>
        <v>19.728053629286396</v>
      </c>
      <c r="AK13" s="14">
        <f t="shared" si="3"/>
        <v>10.193269416806034</v>
      </c>
      <c r="AL13" s="14">
        <f t="shared" si="23"/>
        <v>208.53</v>
      </c>
      <c r="AM13" s="38">
        <f t="shared" si="4"/>
        <v>221.04386711381261</v>
      </c>
      <c r="AN13" s="14">
        <f t="shared" si="24"/>
        <v>-10.109950316282163</v>
      </c>
      <c r="AO13" s="3">
        <v>215.63</v>
      </c>
      <c r="AP13" s="3">
        <v>229.39</v>
      </c>
      <c r="AQ13" s="3">
        <v>247.53</v>
      </c>
      <c r="AR13" s="3">
        <v>154.68</v>
      </c>
      <c r="AS13" s="14">
        <f>AVERAGE(AO13:AR13)</f>
        <v>211.8075</v>
      </c>
      <c r="AT13" s="14">
        <f>STDEV(AO13:AR13)</f>
        <v>40.263316948143462</v>
      </c>
      <c r="AU13" s="3">
        <f t="shared" si="5"/>
        <v>19.009391522086545</v>
      </c>
      <c r="AV13" s="3">
        <f t="shared" ref="AV13:AV14" si="76">MAX(AO13:AQ13)</f>
        <v>247.53</v>
      </c>
      <c r="AW13" s="38">
        <f t="shared" si="6"/>
        <v>265.59599449587188</v>
      </c>
      <c r="AX13" s="14">
        <f t="shared" si="25"/>
        <v>7.7834194922383277</v>
      </c>
      <c r="AY13" s="3">
        <v>162.28</v>
      </c>
      <c r="AZ13" s="3">
        <v>182.06</v>
      </c>
      <c r="BA13" s="3">
        <v>189.25</v>
      </c>
      <c r="BB13" s="3">
        <v>176.7</v>
      </c>
      <c r="BC13" s="14">
        <f t="shared" si="26"/>
        <v>177.86333333333334</v>
      </c>
      <c r="BD13" s="14">
        <f t="shared" si="27"/>
        <v>13.966181773603456</v>
      </c>
      <c r="BE13" s="14">
        <f t="shared" si="7"/>
        <v>7.8521983771829245</v>
      </c>
      <c r="BF13" s="14">
        <f t="shared" si="28"/>
        <v>189.25</v>
      </c>
      <c r="BG13" s="38">
        <f t="shared" si="8"/>
        <v>207.1038107671267</v>
      </c>
      <c r="BH13" s="3">
        <f t="shared" si="29"/>
        <v>15.4389132173783</v>
      </c>
      <c r="BI13" s="4">
        <v>232.19</v>
      </c>
      <c r="BJ13" s="4">
        <v>232.19</v>
      </c>
      <c r="BK13" s="4">
        <v>216.52</v>
      </c>
      <c r="BL13" s="4"/>
      <c r="BM13" s="4">
        <v>107.87</v>
      </c>
      <c r="BN13" s="16">
        <f t="shared" ref="BN13:BN14" si="77">AVERAGE(BI13:BL13)</f>
        <v>226.96666666666667</v>
      </c>
      <c r="BO13" s="16">
        <f t="shared" ref="BO13:BO14" si="78">STDEV(BI13:BL13)</f>
        <v>9.0470787182014281</v>
      </c>
      <c r="BP13" s="16">
        <f t="shared" ref="BP13:BP14" si="79">(BO13/BN13)*100</f>
        <v>3.9860825605234664</v>
      </c>
      <c r="BQ13" s="16">
        <f t="shared" ref="BQ13:BQ14" si="80">MAX(BI13:BL13)</f>
        <v>232.19</v>
      </c>
      <c r="BR13" s="38">
        <f>BQ13+(BM13*BQ37)/BM37</f>
        <v>311.66117310012061</v>
      </c>
      <c r="BS13" s="16">
        <f t="shared" ref="BS13:BS14" si="81">(BR13-$K13)/$K13*100</f>
        <v>26.740627099284982</v>
      </c>
      <c r="BT13" s="16">
        <f t="shared" ref="BT13:BT14" si="82">(BR13-$AM13)/$AM13*100</f>
        <v>40.995168592327566</v>
      </c>
      <c r="BU13" s="4">
        <v>244.76</v>
      </c>
      <c r="BV13" s="4">
        <v>235.61</v>
      </c>
      <c r="BW13" s="4">
        <v>224.65</v>
      </c>
      <c r="BX13" s="4">
        <v>153.1</v>
      </c>
      <c r="BY13" s="16">
        <f t="shared" ref="BY13:BY14" si="83">AVERAGE(BU13:BW13)</f>
        <v>235.00666666666666</v>
      </c>
      <c r="BZ13" s="16">
        <f t="shared" ref="BZ13:BZ14" si="84">STDEV(BU13:BW13)</f>
        <v>10.068566597750307</v>
      </c>
      <c r="CA13" s="16">
        <f t="shared" ref="CA13:CA14" si="85">(BZ13/BY13)*100</f>
        <v>4.2843748820247534</v>
      </c>
      <c r="CB13" s="16">
        <f t="shared" ref="CB13:CB14" si="86">MAX(BU13:BW13)</f>
        <v>244.76</v>
      </c>
      <c r="CC13" s="38">
        <f>CB13+(BX13*CB37)/BX37</f>
        <v>361.45347109913143</v>
      </c>
      <c r="CD13" s="16">
        <f t="shared" ref="CD13:CD14" si="87">(CC13-$T13)/$T13*100</f>
        <v>46.684031046292212</v>
      </c>
      <c r="CE13" s="16">
        <f t="shared" ref="CE13:CE14" si="88">(CC13-$AW13)/$AW13*100</f>
        <v>36.091461689852203</v>
      </c>
      <c r="CF13" s="4">
        <v>187.59</v>
      </c>
      <c r="CG13" s="4">
        <v>189.27</v>
      </c>
      <c r="CH13" s="4">
        <v>197.57</v>
      </c>
      <c r="CI13" s="4">
        <v>160.86000000000001</v>
      </c>
      <c r="CJ13" s="4">
        <f t="shared" si="70"/>
        <v>191.47666666666669</v>
      </c>
      <c r="CK13" s="4">
        <f t="shared" si="71"/>
        <v>5.3434196291638241</v>
      </c>
      <c r="CL13" s="4">
        <f t="shared" si="72"/>
        <v>2.7906374819371327</v>
      </c>
      <c r="CM13" s="4">
        <f t="shared" si="73"/>
        <v>197.57</v>
      </c>
      <c r="CN13" s="61">
        <f>CM13+(CI13*CM37)/CI37</f>
        <v>304.28045711060952</v>
      </c>
      <c r="CO13" s="12">
        <f t="shared" si="74"/>
        <v>69.604823552147408</v>
      </c>
      <c r="CP13" s="4">
        <f t="shared" si="75"/>
        <v>46.921708482105593</v>
      </c>
      <c r="CQ13" s="5">
        <v>175.93</v>
      </c>
      <c r="CR13" s="5">
        <v>193.83</v>
      </c>
      <c r="CS13" s="5">
        <v>191.86</v>
      </c>
      <c r="CT13" s="5"/>
      <c r="CU13" s="5">
        <v>106.66</v>
      </c>
      <c r="CV13" s="17">
        <f t="shared" ref="CV13:CV14" si="89">AVERAGE(CQ13:CT13)</f>
        <v>187.20666666666668</v>
      </c>
      <c r="CW13" s="17">
        <f t="shared" ref="CW13:CW14" si="90">STDEV(CQ13:CT13)</f>
        <v>9.8154283316283966</v>
      </c>
      <c r="CX13" s="17">
        <f t="shared" ref="CX13:CX14" si="91">(CW13/CV13)*100</f>
        <v>5.2430976451844993</v>
      </c>
      <c r="CY13" s="17">
        <f t="shared" ref="CY13:CY14" si="92">MAX(CQ13:CT13)</f>
        <v>193.83</v>
      </c>
      <c r="CZ13" s="38">
        <f>CY13+(CU13*CY37)/CU37</f>
        <v>280.24968849332487</v>
      </c>
      <c r="DA13" s="17">
        <f t="shared" ref="DA13:DA14" si="93">(CZ13-$K13)/$K13*100</f>
        <v>13.966782935174413</v>
      </c>
      <c r="DB13" s="17">
        <f t="shared" ref="DB13:DB14" si="94">(CZ13-$AM13)/$AM13*100</f>
        <v>26.784647840524773</v>
      </c>
      <c r="DC13" s="17">
        <f t="shared" ref="DC13:DC14" si="95">(CZ13-$BR13)/$BR13*100</f>
        <v>-10.078728862611595</v>
      </c>
      <c r="DD13" s="5">
        <v>248.03</v>
      </c>
      <c r="DE13" s="29"/>
      <c r="DF13" s="5">
        <v>238.7</v>
      </c>
      <c r="DG13" s="5"/>
      <c r="DH13" s="5">
        <v>156.47</v>
      </c>
      <c r="DI13" s="17">
        <f t="shared" ref="DI13:DI14" si="96">AVERAGE(DD13:DG13)</f>
        <v>243.36500000000001</v>
      </c>
      <c r="DJ13" s="17">
        <f t="shared" ref="DJ13:DJ14" si="97">STDEV(DD13:DG13)</f>
        <v>6.5973062684704971</v>
      </c>
      <c r="DK13" s="17">
        <f t="shared" ref="DK13:DK14" si="98">(DJ13/DI13)*100</f>
        <v>2.7108689698479638</v>
      </c>
      <c r="DL13" s="17">
        <f t="shared" ref="DL13:DL14" si="99">MAX(DD13:DG13)</f>
        <v>248.03</v>
      </c>
      <c r="DM13" s="38">
        <f>DL13+(DH13*DL37)/DH37</f>
        <v>362.20456425406201</v>
      </c>
      <c r="DN13" s="17">
        <f t="shared" ref="DN13:DN14" si="100">(DM13-$T13)/$T13*100</f>
        <v>46.988837557961531</v>
      </c>
      <c r="DO13" s="17">
        <f t="shared" ref="DO13:DO14" si="101">(DM13-$AW13)/$AW13*100</f>
        <v>36.374257052167899</v>
      </c>
      <c r="DP13" s="17">
        <f t="shared" ref="DP13:DP14" si="102">(DM13-$CC13)/$CC13*100</f>
        <v>0.20779801965840833</v>
      </c>
      <c r="DQ13" s="5">
        <v>193.81</v>
      </c>
      <c r="DR13" s="5">
        <v>214.22</v>
      </c>
      <c r="DS13" s="5">
        <v>207.82</v>
      </c>
      <c r="DT13" s="5">
        <v>180.75</v>
      </c>
      <c r="DU13" s="17">
        <f t="shared" ref="DU13:DU14" si="103">AVERAGE(DQ13:DS13)</f>
        <v>205.2833333333333</v>
      </c>
      <c r="DV13" s="17">
        <f t="shared" ref="DV13:DV14" si="104">STDEV(DQ13:DS13)</f>
        <v>10.4387754709704</v>
      </c>
      <c r="DW13" s="17">
        <f t="shared" ref="DW13:DW14" si="105">(DV13/DU13)*100</f>
        <v>5.0850574673883582</v>
      </c>
      <c r="DX13" s="17">
        <f t="shared" ref="DX13:DX14" si="106">MAX(DQ13:DS13)</f>
        <v>214.22</v>
      </c>
      <c r="DY13" s="38">
        <f>DX13+(DT13*DX37)/DT37</f>
        <v>356.33475532873013</v>
      </c>
      <c r="DZ13" s="17">
        <f t="shared" ref="DZ13:DZ14" si="107">(DY13-$AC13)/$AC13*100</f>
        <v>98.619700643665283</v>
      </c>
      <c r="EA13" s="17">
        <f t="shared" ref="EA13:EA14" si="108">(DY13-$BG13)/$BG13*100</f>
        <v>72.056107518660212</v>
      </c>
      <c r="EB13" s="17">
        <f t="shared" ref="EB13:EB14" si="109">(DY13-$CN13)/$CN13*100</f>
        <v>17.107341928041819</v>
      </c>
    </row>
    <row r="14" spans="1:132" s="25" customFormat="1" ht="14" x14ac:dyDescent="0.15">
      <c r="A14" s="24" t="s">
        <v>12</v>
      </c>
      <c r="B14" s="10">
        <v>204.08</v>
      </c>
      <c r="C14" s="10">
        <v>211.71</v>
      </c>
      <c r="D14" s="10">
        <v>211.69</v>
      </c>
      <c r="E14" s="10"/>
      <c r="F14" s="10">
        <v>81.98</v>
      </c>
      <c r="G14" s="42">
        <f t="shared" si="9"/>
        <v>209.16</v>
      </c>
      <c r="H14" s="42">
        <f t="shared" si="10"/>
        <v>4.3994204163730419</v>
      </c>
      <c r="I14" s="42">
        <f t="shared" si="11"/>
        <v>2.1033756054566086</v>
      </c>
      <c r="J14" s="42">
        <f t="shared" si="12"/>
        <v>211.71</v>
      </c>
      <c r="K14" s="50">
        <f t="shared" si="0"/>
        <v>221.58410931174089</v>
      </c>
      <c r="L14" s="10">
        <v>227.42</v>
      </c>
      <c r="M14" s="10">
        <v>229.59</v>
      </c>
      <c r="N14" s="10">
        <v>241.5</v>
      </c>
      <c r="O14" s="10">
        <v>120.94</v>
      </c>
      <c r="P14" s="42">
        <f t="shared" si="13"/>
        <v>232.83666666666667</v>
      </c>
      <c r="Q14" s="42">
        <f t="shared" si="14"/>
        <v>7.5807145661430484</v>
      </c>
      <c r="R14" s="42">
        <f t="shared" si="15"/>
        <v>3.2558078908575601</v>
      </c>
      <c r="S14" s="42">
        <f t="shared" si="16"/>
        <v>241.5</v>
      </c>
      <c r="T14" s="50">
        <f t="shared" si="1"/>
        <v>257.48336857133143</v>
      </c>
      <c r="U14" s="10">
        <v>118.38</v>
      </c>
      <c r="V14" s="10">
        <v>122.67</v>
      </c>
      <c r="W14" s="10">
        <v>120.71</v>
      </c>
      <c r="X14" s="10">
        <v>141.4</v>
      </c>
      <c r="Y14" s="42">
        <f t="shared" si="17"/>
        <v>120.58666666666666</v>
      </c>
      <c r="Z14" s="42">
        <f t="shared" si="18"/>
        <v>2.1476576387621344</v>
      </c>
      <c r="AA14" s="42">
        <f t="shared" si="19"/>
        <v>1.7810075509416199</v>
      </c>
      <c r="AB14" s="42">
        <f t="shared" si="20"/>
        <v>122.67</v>
      </c>
      <c r="AC14" s="50">
        <f t="shared" si="2"/>
        <v>148.58428705177417</v>
      </c>
      <c r="AD14" s="11">
        <v>201.4</v>
      </c>
      <c r="AE14" s="11">
        <v>202.11</v>
      </c>
      <c r="AF14" s="11">
        <v>207.04</v>
      </c>
      <c r="AG14" s="11"/>
      <c r="AH14" s="11">
        <v>89.7</v>
      </c>
      <c r="AI14" s="51">
        <f t="shared" si="21"/>
        <v>203.51666666666665</v>
      </c>
      <c r="AJ14" s="51">
        <f t="shared" si="22"/>
        <v>3.0718778187508167</v>
      </c>
      <c r="AK14" s="51">
        <f t="shared" si="3"/>
        <v>1.509398649783384</v>
      </c>
      <c r="AL14" s="51">
        <f t="shared" si="23"/>
        <v>207.04</v>
      </c>
      <c r="AM14" s="50">
        <f t="shared" si="4"/>
        <v>218.97479428550113</v>
      </c>
      <c r="AN14" s="51">
        <f t="shared" si="24"/>
        <v>-1.1775731727083274</v>
      </c>
      <c r="AO14" s="11">
        <v>189.92</v>
      </c>
      <c r="AP14" s="11">
        <v>196.56</v>
      </c>
      <c r="AQ14" s="11">
        <v>202.2</v>
      </c>
      <c r="AR14" s="11">
        <v>113.47</v>
      </c>
      <c r="AS14" s="51">
        <f t="shared" ref="AS14" si="110">AVERAGE(AO14:AQ14)</f>
        <v>196.22666666666669</v>
      </c>
      <c r="AT14" s="51">
        <f t="shared" ref="AT14" si="111">STDEV(AO14:AQ14)</f>
        <v>6.1467823561057822</v>
      </c>
      <c r="AU14" s="11">
        <f t="shared" si="5"/>
        <v>3.1324908385400119</v>
      </c>
      <c r="AV14" s="11">
        <f t="shared" si="76"/>
        <v>202.2</v>
      </c>
      <c r="AW14" s="50">
        <f t="shared" si="6"/>
        <v>216.66950830616972</v>
      </c>
      <c r="AX14" s="51">
        <f t="shared" si="25"/>
        <v>-15.851066611261503</v>
      </c>
      <c r="AY14" s="11">
        <v>97.17</v>
      </c>
      <c r="AZ14" s="11">
        <v>96.38</v>
      </c>
      <c r="BA14" s="11">
        <v>101.01</v>
      </c>
      <c r="BB14" s="11">
        <v>127.83</v>
      </c>
      <c r="BC14" s="51">
        <f t="shared" si="26"/>
        <v>98.186666666666667</v>
      </c>
      <c r="BD14" s="51">
        <f t="shared" si="27"/>
        <v>2.4767788220455524</v>
      </c>
      <c r="BE14" s="51">
        <f t="shared" si="7"/>
        <v>2.5225205276129334</v>
      </c>
      <c r="BF14" s="51">
        <f t="shared" si="28"/>
        <v>101.01</v>
      </c>
      <c r="BG14" s="50">
        <f t="shared" si="8"/>
        <v>121.95082109378916</v>
      </c>
      <c r="BH14" s="11">
        <f t="shared" si="29"/>
        <v>-17.924819970165878</v>
      </c>
      <c r="BI14" s="12">
        <v>205.09</v>
      </c>
      <c r="BJ14" s="12">
        <v>210.48</v>
      </c>
      <c r="BK14" s="12">
        <v>206.95</v>
      </c>
      <c r="BL14" s="12"/>
      <c r="BM14" s="12">
        <v>83.41</v>
      </c>
      <c r="BN14" s="52">
        <f t="shared" si="77"/>
        <v>207.50666666666666</v>
      </c>
      <c r="BO14" s="52">
        <f t="shared" si="78"/>
        <v>2.7377789051224171</v>
      </c>
      <c r="BP14" s="52">
        <f t="shared" si="79"/>
        <v>1.3193691311712477</v>
      </c>
      <c r="BQ14" s="52">
        <f t="shared" si="80"/>
        <v>210.48</v>
      </c>
      <c r="BR14" s="50">
        <f>BQ14+(BM14*BQ38)/BM38</f>
        <v>269.36486033519554</v>
      </c>
      <c r="BS14" s="52">
        <f t="shared" si="81"/>
        <v>21.563257027710939</v>
      </c>
      <c r="BT14" s="52">
        <f t="shared" si="82"/>
        <v>23.011811114659814</v>
      </c>
      <c r="BU14" s="12">
        <v>208.38</v>
      </c>
      <c r="BV14" s="12">
        <v>204.44</v>
      </c>
      <c r="BW14" s="12">
        <v>210.57</v>
      </c>
      <c r="BX14" s="12">
        <v>108.14</v>
      </c>
      <c r="BY14" s="52">
        <f t="shared" si="83"/>
        <v>207.79666666666665</v>
      </c>
      <c r="BZ14" s="52">
        <f t="shared" si="84"/>
        <v>3.1063537038356275</v>
      </c>
      <c r="CA14" s="52">
        <f t="shared" si="85"/>
        <v>1.4949006418946218</v>
      </c>
      <c r="CB14" s="52">
        <f t="shared" si="86"/>
        <v>210.57</v>
      </c>
      <c r="CC14" s="50">
        <f>CB14+(BX14*CB38)/BX38</f>
        <v>283.57016771488469</v>
      </c>
      <c r="CD14" s="52">
        <f t="shared" si="87"/>
        <v>10.131450154741298</v>
      </c>
      <c r="CE14" s="52">
        <f t="shared" si="88"/>
        <v>30.876822461875662</v>
      </c>
      <c r="CF14" s="12">
        <v>106.16</v>
      </c>
      <c r="CG14" s="12">
        <v>107.7</v>
      </c>
      <c r="CH14" s="12">
        <v>111.89</v>
      </c>
      <c r="CI14" s="12">
        <v>125.64</v>
      </c>
      <c r="CJ14" s="52">
        <f t="shared" si="70"/>
        <v>108.58333333333333</v>
      </c>
      <c r="CK14" s="52">
        <f t="shared" si="71"/>
        <v>2.9653723768412865</v>
      </c>
      <c r="CL14" s="52">
        <f t="shared" si="72"/>
        <v>2.730964583430195</v>
      </c>
      <c r="CM14" s="12">
        <f t="shared" si="73"/>
        <v>111.89</v>
      </c>
      <c r="CN14" s="78">
        <f>CM14+(CI14*CM38)/CI38</f>
        <v>198.06688007213705</v>
      </c>
      <c r="CO14" s="12">
        <f t="shared" si="74"/>
        <v>33.302709190993177</v>
      </c>
      <c r="CP14" s="12">
        <f t="shared" si="75"/>
        <v>62.415372275196937</v>
      </c>
      <c r="CQ14" s="41">
        <v>226.19</v>
      </c>
      <c r="CR14" s="41">
        <v>213.01</v>
      </c>
      <c r="CS14" s="41">
        <v>225.03</v>
      </c>
      <c r="CT14" s="41"/>
      <c r="CU14" s="41">
        <v>81.96</v>
      </c>
      <c r="CV14" s="53">
        <f t="shared" si="89"/>
        <v>221.41</v>
      </c>
      <c r="CW14" s="53">
        <f t="shared" si="90"/>
        <v>7.2976982672620876</v>
      </c>
      <c r="CX14" s="53">
        <f t="shared" si="91"/>
        <v>3.2960111409882518</v>
      </c>
      <c r="CY14" s="53">
        <f t="shared" si="92"/>
        <v>226.19</v>
      </c>
      <c r="CZ14" s="50">
        <f>CY14+(CU14*CY38)/CU38</f>
        <v>281.17931359353969</v>
      </c>
      <c r="DA14" s="53">
        <f t="shared" si="93"/>
        <v>26.895071341941701</v>
      </c>
      <c r="DB14" s="53">
        <f t="shared" si="94"/>
        <v>28.407159605290367</v>
      </c>
      <c r="DC14" s="53">
        <f t="shared" si="95"/>
        <v>4.3860410165016814</v>
      </c>
      <c r="DD14" s="41">
        <v>179.89</v>
      </c>
      <c r="DE14" s="41">
        <v>177.43</v>
      </c>
      <c r="DF14" s="41">
        <v>173.63</v>
      </c>
      <c r="DG14" s="41"/>
      <c r="DH14" s="41">
        <v>105.32</v>
      </c>
      <c r="DI14" s="53">
        <f t="shared" si="96"/>
        <v>176.98333333333335</v>
      </c>
      <c r="DJ14" s="53">
        <f t="shared" si="97"/>
        <v>3.1538125076379084</v>
      </c>
      <c r="DK14" s="53">
        <f t="shared" si="98"/>
        <v>1.7819827710544731</v>
      </c>
      <c r="DL14" s="53">
        <f t="shared" si="99"/>
        <v>179.89</v>
      </c>
      <c r="DM14" s="50">
        <f>DL14+(DH14*DL38)/DH38</f>
        <v>247.33704871060172</v>
      </c>
      <c r="DN14" s="53">
        <f t="shared" si="100"/>
        <v>-3.9405729065249653</v>
      </c>
      <c r="DO14" s="53">
        <f t="shared" si="101"/>
        <v>14.154063783214271</v>
      </c>
      <c r="DP14" s="53">
        <f t="shared" si="102"/>
        <v>-12.777479131977493</v>
      </c>
      <c r="DQ14" s="41">
        <v>91.41</v>
      </c>
      <c r="DR14" s="41">
        <v>94.68</v>
      </c>
      <c r="DS14" s="41">
        <v>95.6</v>
      </c>
      <c r="DT14" s="41">
        <v>125.51</v>
      </c>
      <c r="DU14" s="53">
        <f t="shared" si="103"/>
        <v>93.896666666666661</v>
      </c>
      <c r="DV14" s="53">
        <f t="shared" si="104"/>
        <v>2.2020974849750266</v>
      </c>
      <c r="DW14" s="53">
        <f t="shared" si="105"/>
        <v>2.3452349941159008</v>
      </c>
      <c r="DX14" s="53">
        <f t="shared" si="106"/>
        <v>95.6</v>
      </c>
      <c r="DY14" s="50">
        <f>DX14+(DT14*DX38)/DT38</f>
        <v>192.54532071097373</v>
      </c>
      <c r="DZ14" s="53">
        <f t="shared" si="107"/>
        <v>29.586596625712748</v>
      </c>
      <c r="EA14" s="53">
        <f t="shared" si="108"/>
        <v>57.887678806928413</v>
      </c>
      <c r="EB14" s="53">
        <f t="shared" si="109"/>
        <v>-2.7877247115481114</v>
      </c>
    </row>
    <row r="15" spans="1:132" s="25" customFormat="1" ht="14" x14ac:dyDescent="0.15">
      <c r="A15" s="58" t="s">
        <v>13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</row>
    <row r="16" spans="1:132" x14ac:dyDescent="0.2">
      <c r="A16" s="58" t="s">
        <v>56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</row>
    <row r="17" spans="1:132" x14ac:dyDescent="0.2">
      <c r="A17" s="58" t="s">
        <v>54</v>
      </c>
      <c r="B17" s="67"/>
      <c r="C17" s="66">
        <v>266.89</v>
      </c>
      <c r="D17" s="66">
        <v>287.64</v>
      </c>
      <c r="E17" s="66"/>
      <c r="F17" s="66">
        <v>108.45</v>
      </c>
      <c r="G17" s="13">
        <f t="shared" ref="G17:G21" si="112">AVERAGE(B17:E17)</f>
        <v>277.26499999999999</v>
      </c>
      <c r="H17" s="13">
        <f t="shared" ref="H17:H21" si="113">STDEV(B17:E17)</f>
        <v>14.672465709620861</v>
      </c>
      <c r="I17" s="13">
        <f t="shared" ref="I17:I21" si="114">(H17/G17)*100</f>
        <v>5.2918564224192961</v>
      </c>
      <c r="J17" s="13">
        <f t="shared" ref="J17:J21" si="115">MAX(B17:E17)</f>
        <v>287.64</v>
      </c>
      <c r="K17" s="38">
        <f>J17+(F17*J41)/F41</f>
        <v>343.09325083892617</v>
      </c>
      <c r="L17" s="66">
        <v>350.74</v>
      </c>
      <c r="M17" s="66">
        <v>357.52</v>
      </c>
      <c r="N17" s="66">
        <v>348.97</v>
      </c>
      <c r="O17" s="66">
        <v>151.16999999999999</v>
      </c>
      <c r="P17" s="13">
        <f t="shared" ref="P17:P21" si="116">AVERAGE(L17:N17)</f>
        <v>352.41</v>
      </c>
      <c r="Q17" s="13">
        <f t="shared" ref="Q17:Q21" si="117">STDEV(L17:N17)</f>
        <v>4.513014513603939</v>
      </c>
      <c r="R17" s="13">
        <f t="shared" ref="R17:R21" si="118">(Q17/P17)*100</f>
        <v>1.2806147707510964</v>
      </c>
      <c r="S17" s="13">
        <f t="shared" ref="S17:S21" si="119">MAX(L17:N17)</f>
        <v>357.52</v>
      </c>
      <c r="T17" s="38">
        <f>S17+(O17*S41)/O41</f>
        <v>491.67929373650105</v>
      </c>
      <c r="U17" s="66">
        <v>226.57</v>
      </c>
      <c r="V17" s="66">
        <v>217.82</v>
      </c>
      <c r="W17" s="66">
        <v>207</v>
      </c>
      <c r="X17" s="66">
        <v>169.77</v>
      </c>
      <c r="Y17" s="13">
        <f t="shared" ref="Y17:Y21" si="120">AVERAGE(U17:W17)</f>
        <v>217.13</v>
      </c>
      <c r="Z17" s="13">
        <f t="shared" ref="Z17:Z21" si="121">STDEV(U17:W17)</f>
        <v>9.8032290598557346</v>
      </c>
      <c r="AA17" s="13">
        <f t="shared" ref="AA17:AA21" si="122">(Z17/Y17)*100</f>
        <v>4.5149122921087521</v>
      </c>
      <c r="AB17" s="13">
        <f t="shared" ref="AB17:AB21" si="123">MAX(U17:W17)</f>
        <v>226.57</v>
      </c>
      <c r="AC17" s="38">
        <f>AB17+(X17*AB41)/X41</f>
        <v>346.96584279475985</v>
      </c>
      <c r="AD17" s="68">
        <v>276.22000000000003</v>
      </c>
      <c r="AE17" s="68">
        <v>292.2</v>
      </c>
      <c r="AF17" s="68">
        <v>243.13</v>
      </c>
      <c r="AG17" s="68"/>
      <c r="AH17" s="68">
        <v>136.07</v>
      </c>
      <c r="AI17" s="14">
        <f t="shared" ref="AI17:AI21" si="124">AVERAGE(AD17:AG17)</f>
        <v>270.51666666666671</v>
      </c>
      <c r="AJ17" s="14">
        <f t="shared" ref="AJ17:AJ21" si="125">STDEV(AD17:AG17)</f>
        <v>25.027229837385786</v>
      </c>
      <c r="AK17" s="14">
        <f t="shared" ref="AK17:AK21" si="126">(AJ17/AI17)*100</f>
        <v>9.2516406274607039</v>
      </c>
      <c r="AL17" s="14">
        <f t="shared" ref="AL17:AL21" si="127">MAX(AD17:AG17)</f>
        <v>292.2</v>
      </c>
      <c r="AM17" s="38">
        <f>AL17+(AH17*AL41)/AH41</f>
        <v>348.93590106007065</v>
      </c>
      <c r="AN17" s="14">
        <f t="shared" ref="AN17:AN21" si="128">(AM17-$K17)/$K17*100</f>
        <v>1.7029335922109006</v>
      </c>
      <c r="AO17" s="68">
        <v>303.81</v>
      </c>
      <c r="AP17" s="68">
        <v>278.27999999999997</v>
      </c>
      <c r="AQ17" s="68">
        <v>297.73</v>
      </c>
      <c r="AR17" s="68">
        <v>155.6</v>
      </c>
      <c r="AS17" s="14">
        <f t="shared" ref="AS17:AS18" si="129">AVERAGE(AO17:AQ17)</f>
        <v>293.27333333333331</v>
      </c>
      <c r="AT17" s="14">
        <f t="shared" ref="AT17:AT18" si="130">STDEV(AO17:AQ17)</f>
        <v>13.335727701679195</v>
      </c>
      <c r="AU17" s="14">
        <f t="shared" ref="AU17:AU18" si="131">(AT17/AS17)*100</f>
        <v>4.5472009166690448</v>
      </c>
      <c r="AV17" s="14">
        <f t="shared" ref="AV17:AV18" si="132">MAX(AO17:AQ17)</f>
        <v>303.81</v>
      </c>
      <c r="AW17" s="38">
        <f>AV17+(AR17*AV41)/AR41</f>
        <v>390.30356060606061</v>
      </c>
      <c r="AX17" s="14">
        <f t="shared" ref="AX17:AX21" si="133">(AW17-$T17)/$T17*100</f>
        <v>-20.618263657197929</v>
      </c>
      <c r="AY17" s="68">
        <v>109.45</v>
      </c>
      <c r="AZ17" s="68">
        <v>123.86</v>
      </c>
      <c r="BA17" s="68">
        <v>135.88</v>
      </c>
      <c r="BB17" s="68">
        <v>176.1</v>
      </c>
      <c r="BC17" s="51">
        <f t="shared" ref="BC17:BC18" si="134">AVERAGE(AY17:BA17)</f>
        <v>123.06333333333333</v>
      </c>
      <c r="BD17" s="51">
        <f t="shared" ref="BD17:BD18" si="135">STDEV(AY17:BA17)</f>
        <v>13.232997896672289</v>
      </c>
      <c r="BE17" s="51">
        <f t="shared" ref="BE17:BE18" si="136">(BD17/BC17)*100</f>
        <v>10.752998101253249</v>
      </c>
      <c r="BF17" s="51">
        <f t="shared" ref="BF17:BF18" si="137">MAX(AY17:BA17)</f>
        <v>135.88</v>
      </c>
      <c r="BG17" s="50">
        <f t="shared" ref="BG17" si="138">BF17+(BB17*BF41)/BB41</f>
        <v>208.7033082706767</v>
      </c>
      <c r="BH17" s="51">
        <f t="shared" ref="BH17" si="139">(BG17-$AC17)/$AC17*100</f>
        <v>-39.849033383343546</v>
      </c>
      <c r="BI17" s="69">
        <v>306.83999999999997</v>
      </c>
      <c r="BJ17" s="69">
        <v>302.27</v>
      </c>
      <c r="BK17" s="69">
        <v>323.66000000000003</v>
      </c>
      <c r="BL17" s="69"/>
      <c r="BM17" s="69">
        <v>118.19</v>
      </c>
      <c r="BN17" s="52">
        <f t="shared" ref="BN17" si="140">AVERAGE(BI17:BL17)</f>
        <v>310.92333333333335</v>
      </c>
      <c r="BO17" s="52">
        <f t="shared" ref="BO17" si="141">STDEV(BI17:BL17)</f>
        <v>11.264467734133465</v>
      </c>
      <c r="BP17" s="52">
        <f t="shared" ref="BP17" si="142">(BO17/BN17)*100</f>
        <v>3.6229084557179574</v>
      </c>
      <c r="BQ17" s="52">
        <f t="shared" ref="BQ17" si="143">MAX(BI17:BL17)</f>
        <v>323.66000000000003</v>
      </c>
      <c r="BR17" s="50">
        <f>BQ17+(BM17*BQ41)/BM41</f>
        <v>368.35517617866009</v>
      </c>
      <c r="BS17" s="52">
        <f t="shared" ref="BS17" si="144">(BR17-$K17)/$K17*100</f>
        <v>7.3629910463012207</v>
      </c>
      <c r="BT17" s="52">
        <f t="shared" ref="BT17" si="145">(BR17-$AM17)/$AM17*100</f>
        <v>5.5652843572683386</v>
      </c>
      <c r="BU17" s="69">
        <v>307.13</v>
      </c>
      <c r="BV17" s="69">
        <v>298.91000000000003</v>
      </c>
      <c r="BW17" s="69">
        <v>298.56</v>
      </c>
      <c r="BX17" s="39">
        <v>148.33000000000001</v>
      </c>
      <c r="BY17" s="52">
        <f>AVERAGE(BU17:BX17)</f>
        <v>263.23249999999996</v>
      </c>
      <c r="BZ17" s="52">
        <f>STDEV(BU17:BX17)</f>
        <v>76.703957470698327</v>
      </c>
      <c r="CA17" s="52">
        <f t="shared" ref="CA17" si="146">(BZ17/BY17)*100</f>
        <v>29.139242863513566</v>
      </c>
      <c r="CB17" s="52">
        <f t="shared" ref="CB17" si="147">MAX(BU17:BW17)</f>
        <v>307.13</v>
      </c>
      <c r="CC17" s="50">
        <f>CB17+(BX17*CB41)/BX41</f>
        <v>395.15592188919163</v>
      </c>
      <c r="CD17" s="52">
        <f t="shared" ref="CD17" si="148">(CC17-$T17)/$T17*100</f>
        <v>-19.631368063882281</v>
      </c>
      <c r="CE17" s="52">
        <f t="shared" ref="CE17" si="149">(CC17-$AW17)/$AW17*100</f>
        <v>1.2432275215722617</v>
      </c>
      <c r="CF17" s="69">
        <v>134.44</v>
      </c>
      <c r="CG17" s="69">
        <v>122.5</v>
      </c>
      <c r="CH17" s="69">
        <v>125.96</v>
      </c>
      <c r="CI17" s="69">
        <v>166.59</v>
      </c>
      <c r="CJ17" s="4">
        <f t="shared" ref="CJ17" si="150">AVERAGE(CF17:CH17)</f>
        <v>127.63333333333333</v>
      </c>
      <c r="CK17" s="4">
        <f t="shared" ref="CK17" si="151">STDEV(CF17:CH17)</f>
        <v>6.1433649845449789</v>
      </c>
      <c r="CL17" s="4">
        <f t="shared" ref="CL17" si="152">(CK17/CJ17)*100</f>
        <v>4.8132919701318722</v>
      </c>
      <c r="CM17" s="12">
        <f t="shared" ref="CM17" si="153">MAX(CF17:CH17)</f>
        <v>134.44</v>
      </c>
      <c r="CN17" s="78">
        <f>CM17+(CI17*CM41)/CI41</f>
        <v>207.68475307525324</v>
      </c>
      <c r="CO17" s="12">
        <f t="shared" ref="CO17" si="154">(CN17-$AC17)/$AC17*100</f>
        <v>-40.142594036812817</v>
      </c>
      <c r="CP17" s="12">
        <f t="shared" ref="CP17" si="155">(CN17-$BG17)/$BG17*100</f>
        <v>-0.4880397938409532</v>
      </c>
      <c r="CQ17" s="40">
        <v>289.33999999999997</v>
      </c>
      <c r="CR17" s="40">
        <v>287.77</v>
      </c>
      <c r="CS17" s="40">
        <v>313.77</v>
      </c>
      <c r="CT17" s="70"/>
      <c r="CU17" s="70">
        <v>103.22</v>
      </c>
      <c r="CV17" s="53">
        <f t="shared" ref="CV17" si="156">AVERAGE(CQ17:CT17)</f>
        <v>296.95999999999998</v>
      </c>
      <c r="CW17" s="53">
        <f t="shared" ref="CW17" si="157">STDEV(CQ17:CT17)</f>
        <v>14.579036319318229</v>
      </c>
      <c r="CX17" s="53">
        <f t="shared" ref="CX17" si="158">(CW17/CV17)*100</f>
        <v>4.9094276398566237</v>
      </c>
      <c r="CY17" s="53">
        <f t="shared" ref="CY17" si="159">MAX(CQ17:CT17)</f>
        <v>313.77</v>
      </c>
      <c r="CZ17" s="50">
        <f>CY17+(CU17*CY41)/CU41</f>
        <v>393.04707688270793</v>
      </c>
      <c r="DA17" s="53">
        <f t="shared" ref="DA17" si="160">(CZ17-$K17)/$K17*100</f>
        <v>14.559839321127843</v>
      </c>
      <c r="DB17" s="53">
        <f t="shared" ref="DB17" si="161">(CZ17-$AM17)/$AM17*100</f>
        <v>12.641627212512985</v>
      </c>
      <c r="DC17" s="53">
        <f t="shared" ref="DC17" si="162">(CZ17-$BR17)/$BR17*100</f>
        <v>6.7032859318560902</v>
      </c>
      <c r="DD17" s="70">
        <v>283.05</v>
      </c>
      <c r="DE17" s="70">
        <v>256.44</v>
      </c>
      <c r="DF17" s="70">
        <v>288.55</v>
      </c>
      <c r="DG17" s="70"/>
      <c r="DH17" s="81">
        <v>128.15</v>
      </c>
      <c r="DI17" s="53">
        <f t="shared" ref="DI17" si="163">AVERAGE(DD17:DG17)</f>
        <v>276.01333333333332</v>
      </c>
      <c r="DJ17" s="53">
        <f t="shared" ref="DJ17" si="164">STDEV(DD17:DG17)</f>
        <v>17.172624532474167</v>
      </c>
      <c r="DK17" s="53">
        <f t="shared" ref="DK17" si="165">(DJ17/DI17)*100</f>
        <v>6.2216648467975579</v>
      </c>
      <c r="DL17" s="53">
        <f t="shared" ref="DL17" si="166">MAX(DD17:DG17)</f>
        <v>288.55</v>
      </c>
      <c r="DM17" s="50">
        <f>DL17+(DH17*DL41)/DH41</f>
        <v>361.36701550387602</v>
      </c>
      <c r="DN17" s="53">
        <f t="shared" ref="DN17" si="167">(DM17-$T17)/$T17*100</f>
        <v>-26.503511515061177</v>
      </c>
      <c r="DO17" s="53">
        <f t="shared" ref="DO17" si="168">(DM17-$AW17)/$AW17*100</f>
        <v>-7.413856296174222</v>
      </c>
      <c r="DP17" s="53">
        <f t="shared" ref="DP17" si="169">(DM17-$CC17)/$CC17*100</f>
        <v>-8.5507781899800523</v>
      </c>
      <c r="DQ17" s="70">
        <v>118.07</v>
      </c>
      <c r="DR17" s="70">
        <v>110.41</v>
      </c>
      <c r="DS17" s="70">
        <v>116.59</v>
      </c>
      <c r="DT17" s="70">
        <v>150.9</v>
      </c>
      <c r="DU17" s="53">
        <f t="shared" ref="DU17" si="170">AVERAGE(DQ17:DS17)</f>
        <v>115.02333333333333</v>
      </c>
      <c r="DV17" s="53">
        <f t="shared" ref="DV17" si="171">STDEV(DQ17:DS17)</f>
        <v>4.0632171161941777</v>
      </c>
      <c r="DW17" s="53">
        <f t="shared" ref="DW17" si="172">(DV17/DU17)*100</f>
        <v>3.5325155326694682</v>
      </c>
      <c r="DX17" s="53">
        <f t="shared" ref="DX17" si="173">MAX(DQ17:DS17)</f>
        <v>118.07</v>
      </c>
      <c r="DY17" s="50">
        <f>DX17+(DT17*DX41)/DT41</f>
        <v>183.3774443141852</v>
      </c>
      <c r="DZ17" s="53">
        <f t="shared" ref="DZ17" si="174">(DY17-$AC17)/$AC17*100</f>
        <v>-47.148271761535284</v>
      </c>
      <c r="EA17" s="53">
        <f t="shared" ref="EA17" si="175">(DY17-$BG17)/$BG17*100</f>
        <v>-12.134864639349775</v>
      </c>
      <c r="EB17" s="53">
        <f>(DY17-$CN17)/$CN17*100</f>
        <v>-11.703944753354351</v>
      </c>
    </row>
    <row r="18" spans="1:132" x14ac:dyDescent="0.2">
      <c r="A18" s="58" t="s">
        <v>53</v>
      </c>
      <c r="B18" s="76">
        <v>115.27</v>
      </c>
      <c r="C18" s="76">
        <v>115.27</v>
      </c>
      <c r="D18" s="76">
        <v>105.27</v>
      </c>
      <c r="E18" s="76"/>
      <c r="F18" s="76">
        <v>37.299999999999997</v>
      </c>
      <c r="G18" s="13">
        <f t="shared" si="112"/>
        <v>111.93666666666667</v>
      </c>
      <c r="H18" s="13">
        <f t="shared" si="113"/>
        <v>5.7735026918962573</v>
      </c>
      <c r="I18" s="13">
        <f t="shared" si="114"/>
        <v>5.157829747681359</v>
      </c>
      <c r="J18" s="13">
        <f t="shared" si="115"/>
        <v>115.27</v>
      </c>
      <c r="K18" s="38">
        <f>J18+(F18*J42)/F42</f>
        <v>125.46968203497615</v>
      </c>
      <c r="L18" s="76">
        <v>122.14</v>
      </c>
      <c r="M18" s="76">
        <v>126.52</v>
      </c>
      <c r="N18" s="76">
        <v>141.91999999999999</v>
      </c>
      <c r="O18" s="76">
        <v>73.17</v>
      </c>
      <c r="P18" s="13">
        <f t="shared" si="116"/>
        <v>130.19333333333333</v>
      </c>
      <c r="Q18" s="13">
        <f t="shared" si="117"/>
        <v>10.389039095764979</v>
      </c>
      <c r="R18" s="13">
        <f t="shared" si="118"/>
        <v>7.9797012871357822</v>
      </c>
      <c r="S18" s="13">
        <f t="shared" si="119"/>
        <v>141.91999999999999</v>
      </c>
      <c r="T18" s="38">
        <f>S18+(O18*S42)/O42</f>
        <v>175.98603278688523</v>
      </c>
      <c r="U18" s="76">
        <v>70.599999999999994</v>
      </c>
      <c r="V18" s="76">
        <v>58.43</v>
      </c>
      <c r="W18" s="75"/>
      <c r="X18" s="76">
        <v>69.34</v>
      </c>
      <c r="Y18" s="13">
        <f t="shared" si="120"/>
        <v>64.515000000000001</v>
      </c>
      <c r="Z18" s="13">
        <f t="shared" si="121"/>
        <v>8.6054895270402803</v>
      </c>
      <c r="AA18" s="13">
        <f t="shared" si="122"/>
        <v>13.338742194900846</v>
      </c>
      <c r="AB18" s="13">
        <f t="shared" si="123"/>
        <v>70.599999999999994</v>
      </c>
      <c r="AC18" s="38">
        <f>AB18+(X18*AB42)/X42</f>
        <v>109.15419087136929</v>
      </c>
      <c r="AD18" s="21">
        <v>80.430000000000007</v>
      </c>
      <c r="AE18" s="21">
        <v>98.82</v>
      </c>
      <c r="AF18" s="21">
        <v>83.94</v>
      </c>
      <c r="AG18" s="21"/>
      <c r="AH18" s="21">
        <v>47.9</v>
      </c>
      <c r="AI18" s="14">
        <f t="shared" si="124"/>
        <v>87.73</v>
      </c>
      <c r="AJ18" s="14">
        <f t="shared" si="125"/>
        <v>9.763252531815402</v>
      </c>
      <c r="AK18" s="14">
        <f t="shared" si="126"/>
        <v>11.128750178747751</v>
      </c>
      <c r="AL18" s="14">
        <f t="shared" si="127"/>
        <v>98.82</v>
      </c>
      <c r="AM18" s="38">
        <f>AL18+(AH18*AL42)/AH42</f>
        <v>107.13089287795779</v>
      </c>
      <c r="AN18" s="14">
        <f t="shared" si="128"/>
        <v>-14.616111924079158</v>
      </c>
      <c r="AO18" s="21">
        <v>107.91</v>
      </c>
      <c r="AP18" s="21">
        <v>115.4</v>
      </c>
      <c r="AQ18" s="21">
        <v>121.18</v>
      </c>
      <c r="AR18" s="21">
        <v>71.150000000000006</v>
      </c>
      <c r="AS18" s="3">
        <f t="shared" si="129"/>
        <v>114.83</v>
      </c>
      <c r="AT18" s="3">
        <f t="shared" si="130"/>
        <v>6.6533375083487289</v>
      </c>
      <c r="AU18" s="3">
        <f t="shared" si="131"/>
        <v>5.7940760326994072</v>
      </c>
      <c r="AV18" s="3">
        <f t="shared" si="132"/>
        <v>121.18</v>
      </c>
      <c r="AW18" s="61">
        <f>AV18+(AR18*AV42)/AR42</f>
        <v>133.64341399263546</v>
      </c>
      <c r="AX18" s="14">
        <f t="shared" si="133"/>
        <v>-24.060215531721003</v>
      </c>
      <c r="AY18" s="21">
        <v>43.71</v>
      </c>
      <c r="AZ18" s="21">
        <v>53.8</v>
      </c>
      <c r="BA18" s="21">
        <v>56.57</v>
      </c>
      <c r="BB18" s="21">
        <v>70.3</v>
      </c>
      <c r="BC18" s="3">
        <f t="shared" si="134"/>
        <v>51.359999999999992</v>
      </c>
      <c r="BD18" s="3">
        <f t="shared" si="135"/>
        <v>6.7683158909732528</v>
      </c>
      <c r="BE18" s="3">
        <f t="shared" si="136"/>
        <v>13.178185145975963</v>
      </c>
      <c r="BF18" s="3">
        <f t="shared" si="137"/>
        <v>56.57</v>
      </c>
      <c r="BG18" s="61">
        <f>BF18+(BB18*BF42)/BB42</f>
        <v>71.830812603648425</v>
      </c>
      <c r="BH18" s="3">
        <f>(BG18-$AC18)/$AC18*100</f>
        <v>-34.193261815942463</v>
      </c>
      <c r="BI18" s="148">
        <v>105.85</v>
      </c>
      <c r="BJ18" s="148">
        <v>115.56</v>
      </c>
      <c r="BK18" s="148">
        <v>120.82</v>
      </c>
      <c r="BL18" s="148"/>
      <c r="BM18" s="148">
        <v>62.02</v>
      </c>
      <c r="BN18" s="12">
        <f t="shared" ref="BN18" si="176">AVERAGE(BI18:BL18)</f>
        <v>114.07666666666667</v>
      </c>
      <c r="BO18" s="12">
        <f t="shared" ref="BO18" si="177">STDEV(BI18:BL18)</f>
        <v>7.5944343655951982</v>
      </c>
      <c r="BP18" s="12">
        <f t="shared" ref="BP18" si="178">(BO18/BN18)*100</f>
        <v>6.6573073946718857</v>
      </c>
      <c r="BQ18" s="12">
        <f t="shared" ref="BQ18" si="179">MAX(BI18:BL18)</f>
        <v>120.82</v>
      </c>
      <c r="BR18" s="78">
        <f>BQ18+(BM18*BQ42)/BM42</f>
        <v>139.50398942198714</v>
      </c>
      <c r="BS18" s="12">
        <f t="shared" ref="BS18" si="180">(BR18-$K18)/$K18*100</f>
        <v>11.185417193532674</v>
      </c>
      <c r="BT18" s="12">
        <f t="shared" ref="BT18" si="181">(BR18-$AM18)/$AM18*100</f>
        <v>30.218264474756491</v>
      </c>
      <c r="BU18" s="148">
        <v>122</v>
      </c>
      <c r="BV18" s="148">
        <v>137.41999999999999</v>
      </c>
      <c r="BW18" s="148">
        <v>137.22</v>
      </c>
      <c r="BX18" s="148">
        <v>76.319999999999993</v>
      </c>
      <c r="BY18" s="12">
        <f t="shared" ref="BY18" si="182">AVERAGE(BU18:BW18)</f>
        <v>132.21333333333334</v>
      </c>
      <c r="BZ18" s="12">
        <f t="shared" ref="BZ18" si="183">STDEV(BU18:BW18)</f>
        <v>8.8455713966556893</v>
      </c>
      <c r="CA18" s="12">
        <f t="shared" ref="CA18" si="184">(BZ18/BY18)*100</f>
        <v>6.6903777203426458</v>
      </c>
      <c r="CB18" s="12">
        <f t="shared" ref="CB18" si="185">MAX(BU18:BW18)</f>
        <v>137.41999999999999</v>
      </c>
      <c r="CC18" s="78">
        <f>CB18+(BX18*CB42)/BX42</f>
        <v>157.1317880794702</v>
      </c>
      <c r="CD18" s="12">
        <f t="shared" ref="CD18" si="186">(CC18-$T18)/$T18*100</f>
        <v>-10.713489251869813</v>
      </c>
      <c r="CE18" s="12">
        <f t="shared" ref="CE18" si="187">(CC18-$AW18)/$AW18*100</f>
        <v>17.575407111441411</v>
      </c>
      <c r="CF18" s="148">
        <v>59.84</v>
      </c>
      <c r="CG18" s="148">
        <v>49.84</v>
      </c>
      <c r="CH18" s="148">
        <v>60.38</v>
      </c>
      <c r="CI18" s="148">
        <v>77.510000000000005</v>
      </c>
      <c r="CJ18" s="12">
        <f t="shared" ref="CJ18" si="188">AVERAGE(CF18:CH18)</f>
        <v>56.686666666666667</v>
      </c>
      <c r="CK18" s="12">
        <f t="shared" ref="CK18" si="189">STDEV(CF18:CH18)</f>
        <v>5.9355314280469722</v>
      </c>
      <c r="CL18" s="12">
        <f t="shared" ref="CL18" si="190">(CK18/CJ18)*100</f>
        <v>10.470771659497187</v>
      </c>
      <c r="CM18" s="12">
        <f t="shared" ref="CM18" si="191">MAX(CF18:CH18)</f>
        <v>60.38</v>
      </c>
      <c r="CN18" s="78">
        <f>CM18+(CI18*CM42)/CI42</f>
        <v>78.965529070799079</v>
      </c>
      <c r="CO18" s="12">
        <f t="shared" ref="CO18" si="192">(CN18-$AC18)/$AC18*100</f>
        <v>-27.656896688598497</v>
      </c>
      <c r="CP18" s="12">
        <f t="shared" ref="CP18" si="193">(CN18-$BG18)/$BG18*100</f>
        <v>9.9326684587559129</v>
      </c>
      <c r="CQ18" s="149">
        <v>90</v>
      </c>
      <c r="CR18" s="149">
        <v>87.25</v>
      </c>
      <c r="CS18" s="149">
        <v>88.77</v>
      </c>
      <c r="CT18" s="149"/>
      <c r="CU18" s="149">
        <v>38.97</v>
      </c>
      <c r="CV18" s="41">
        <f t="shared" ref="CV18" si="194">AVERAGE(CQ18:CT18)</f>
        <v>88.673333333333332</v>
      </c>
      <c r="CW18" s="41">
        <f t="shared" ref="CW18" si="195">STDEV(CQ18:CT18)</f>
        <v>1.3775461274793426</v>
      </c>
      <c r="CX18" s="41">
        <f t="shared" ref="CX18" si="196">(CW18/CV18)*100</f>
        <v>1.5535066470333161</v>
      </c>
      <c r="CY18" s="41">
        <f t="shared" ref="CY18" si="197">MAX(CQ18:CT18)</f>
        <v>90</v>
      </c>
      <c r="CZ18" s="78">
        <f>CY18+(CU18*CY42)/CU42</f>
        <v>104.47782411604715</v>
      </c>
      <c r="DA18" s="41">
        <f t="shared" ref="DA18" si="198">(CZ18-$K18)/$K18*100</f>
        <v>-16.730621755363398</v>
      </c>
      <c r="DB18" s="41">
        <f t="shared" ref="DB18" si="199">(CZ18-$AM18)/$AM18*100</f>
        <v>-2.4764740502377682</v>
      </c>
      <c r="DC18" s="41">
        <f t="shared" ref="DC18" si="200">(CZ18-$BR18)/$BR18*100</f>
        <v>-25.107644197893848</v>
      </c>
      <c r="DD18" s="149">
        <v>110.73</v>
      </c>
      <c r="DE18" s="149">
        <v>80.25</v>
      </c>
      <c r="DF18" s="149">
        <v>85.73</v>
      </c>
      <c r="DG18" s="149"/>
      <c r="DH18" s="149">
        <v>60.9</v>
      </c>
      <c r="DI18" s="41">
        <f t="shared" ref="DI18" si="201">AVERAGE(DD18:DG18)</f>
        <v>92.236666666666679</v>
      </c>
      <c r="DJ18" s="41">
        <f t="shared" ref="DJ18" si="202">STDEV(DD18:DG18)</f>
        <v>16.248388638056742</v>
      </c>
      <c r="DK18" s="41">
        <f t="shared" ref="DK18" si="203">(DJ18/DI18)*100</f>
        <v>17.615975539073478</v>
      </c>
      <c r="DL18" s="41">
        <f t="shared" ref="DL18" si="204">MAX(DD18:DG18)</f>
        <v>110.73</v>
      </c>
      <c r="DM18" s="78">
        <f>DL18+(DH18*DL42)/DH42</f>
        <v>122.27756209104342</v>
      </c>
      <c r="DN18" s="41">
        <f t="shared" ref="DN18" si="205">(DM18-$T18)/$T18*100</f>
        <v>-30.518598462232198</v>
      </c>
      <c r="DO18" s="41">
        <f t="shared" ref="DO18" si="206">(DM18-$AW18)/$AW18*100</f>
        <v>-8.504610561818156</v>
      </c>
      <c r="DP18" s="41">
        <f t="shared" ref="DP18" si="207">(DM18-$CC18)/$CC18*100</f>
        <v>-22.18152444799971</v>
      </c>
      <c r="DQ18" s="149">
        <v>53.04</v>
      </c>
      <c r="DR18" s="149">
        <v>53.42</v>
      </c>
      <c r="DS18" s="149">
        <v>69.510000000000005</v>
      </c>
      <c r="DT18" s="149">
        <v>73.790000000000006</v>
      </c>
      <c r="DU18" s="41">
        <f t="shared" ref="DU18" si="208">AVERAGE(DQ18:DS18)</f>
        <v>58.656666666666673</v>
      </c>
      <c r="DV18" s="41">
        <f t="shared" ref="DV18" si="209">STDEV(DQ18:DS18)</f>
        <v>9.4011825497291515</v>
      </c>
      <c r="DW18" s="41">
        <f t="shared" ref="DW18" si="210">(DV18/DU18)*100</f>
        <v>16.02747493844829</v>
      </c>
      <c r="DX18" s="41">
        <f t="shared" ref="DX18" si="211">MAX(DQ18:DS18)</f>
        <v>69.510000000000005</v>
      </c>
      <c r="DY18" s="78">
        <f>DX18+(DT18*DX42)/DT42</f>
        <v>89.125307375710463</v>
      </c>
      <c r="DZ18" s="41">
        <f t="shared" ref="DZ18" si="212">(DY18-$AC18)/$AC18*100</f>
        <v>-18.349165832085635</v>
      </c>
      <c r="EA18" s="41">
        <f t="shared" ref="EA18" si="213">(DY18-$BG18)/$BG18*100</f>
        <v>24.076707676259279</v>
      </c>
      <c r="EB18" s="41">
        <f t="shared" ref="EB18" si="214">(DY18-$CN18)/$CN18*100</f>
        <v>12.866092869209183</v>
      </c>
    </row>
    <row r="19" spans="1:132" x14ac:dyDescent="0.2">
      <c r="A19" s="58" t="s">
        <v>55</v>
      </c>
      <c r="B19" s="76">
        <v>238.94</v>
      </c>
      <c r="C19" s="76">
        <v>234.18</v>
      </c>
      <c r="D19" s="75"/>
      <c r="E19" s="76"/>
      <c r="F19" s="76">
        <v>99.64</v>
      </c>
      <c r="G19" s="13">
        <f t="shared" ref="G19" si="215">AVERAGE(B19:E19)</f>
        <v>236.56</v>
      </c>
      <c r="H19" s="13">
        <f t="shared" ref="H19" si="216">STDEV(B19:E19)</f>
        <v>3.3658282784479598</v>
      </c>
      <c r="I19" s="13">
        <f t="shared" ref="I19" si="217">(H19/G19)*100</f>
        <v>1.4228222347176023</v>
      </c>
      <c r="J19" s="13">
        <f t="shared" ref="J19" si="218">MAX(B19:E19)</f>
        <v>238.94</v>
      </c>
      <c r="K19" s="38">
        <f>J19+(F19*J43)/F43</f>
        <v>249.08769955616251</v>
      </c>
      <c r="L19" s="76">
        <v>210.82</v>
      </c>
      <c r="M19" s="76">
        <v>233.55</v>
      </c>
      <c r="N19" s="76">
        <v>253.13</v>
      </c>
      <c r="O19" s="76">
        <v>143.22999999999999</v>
      </c>
      <c r="P19" s="13">
        <f t="shared" ref="P19" si="219">AVERAGE(L19:N19)</f>
        <v>232.5</v>
      </c>
      <c r="Q19" s="13">
        <f t="shared" ref="Q19" si="220">STDEV(L19:N19)</f>
        <v>21.17453423336627</v>
      </c>
      <c r="R19" s="13">
        <f t="shared" ref="R19" si="221">(Q19/P19)*100</f>
        <v>9.1073265519854925</v>
      </c>
      <c r="S19" s="13">
        <f t="shared" ref="S19" si="222">MAX(L19:N19)</f>
        <v>253.13</v>
      </c>
      <c r="T19" s="38">
        <f>S19+(O19*S43)/O43</f>
        <v>262.32815701474385</v>
      </c>
      <c r="U19" s="76">
        <v>141.19999999999999</v>
      </c>
      <c r="V19" s="76">
        <v>152.46</v>
      </c>
      <c r="W19" s="76">
        <v>160.44999999999999</v>
      </c>
      <c r="X19" s="76">
        <v>177.62</v>
      </c>
      <c r="Y19" s="13">
        <f t="shared" ref="Y19" si="223">AVERAGE(U19:W19)</f>
        <v>151.36999999999998</v>
      </c>
      <c r="Z19" s="13">
        <f t="shared" ref="Z19" si="224">STDEV(U19:W19)</f>
        <v>9.6711788319728651</v>
      </c>
      <c r="AA19" s="13">
        <f t="shared" ref="AA19:AA20" si="225">(Z19/Y19)*100</f>
        <v>6.3890987857388293</v>
      </c>
      <c r="AB19" s="13">
        <f t="shared" ref="AB19:AB20" si="226">MAX(U19:W19)</f>
        <v>160.44999999999999</v>
      </c>
      <c r="AC19" s="38">
        <f t="shared" ref="AC19:AC20" si="227">AB19+(X19*AB43)/X43</f>
        <v>177.49555558749964</v>
      </c>
      <c r="AD19" s="21">
        <v>208.36</v>
      </c>
      <c r="AE19" s="21">
        <v>214.06</v>
      </c>
      <c r="AF19" s="21">
        <v>212.72</v>
      </c>
      <c r="AG19" s="21"/>
      <c r="AH19" s="21">
        <v>97.53</v>
      </c>
      <c r="AI19" s="14">
        <f t="shared" ref="AI19" si="228">AVERAGE(AD19:AG19)</f>
        <v>211.71333333333334</v>
      </c>
      <c r="AJ19" s="14">
        <f t="shared" ref="AJ19" si="229">STDEV(AD19:AG19)</f>
        <v>2.980357920339987</v>
      </c>
      <c r="AK19" s="14">
        <f t="shared" ref="AK19" si="230">(AJ19/AI19)*100</f>
        <v>1.4077327456970055</v>
      </c>
      <c r="AL19" s="14">
        <f t="shared" ref="AL19" si="231">MAX(AD19:AG19)</f>
        <v>214.06</v>
      </c>
      <c r="AM19" s="38">
        <f>AL19+(AH19*AL43)/AH43</f>
        <v>231.28133919081699</v>
      </c>
      <c r="AN19" s="14">
        <f t="shared" ref="AN19" si="232">(AM19-$K19)/$K19*100</f>
        <v>-7.1486309428662338</v>
      </c>
      <c r="AO19" s="21">
        <v>226.61</v>
      </c>
      <c r="AP19" s="21">
        <v>210.17</v>
      </c>
      <c r="AQ19" s="21">
        <v>225</v>
      </c>
      <c r="AR19" s="21">
        <v>141.71</v>
      </c>
      <c r="AS19" s="3">
        <f t="shared" ref="AS19" si="233">AVERAGE(AO19:AQ19)</f>
        <v>220.59333333333333</v>
      </c>
      <c r="AT19" s="3">
        <f t="shared" ref="AT19" si="234">STDEV(AO19:AQ19)</f>
        <v>9.0626945956119229</v>
      </c>
      <c r="AU19" s="3">
        <f t="shared" ref="AU19" si="235">(AT19/AS19)*100</f>
        <v>4.1083266020181588</v>
      </c>
      <c r="AV19" s="3">
        <f t="shared" ref="AV19" si="236">MAX(AO19:AQ19)</f>
        <v>226.61</v>
      </c>
      <c r="AW19" s="61">
        <f>AV19+(AR19*AV43)/AR43</f>
        <v>246.98435525000002</v>
      </c>
      <c r="AX19" s="14">
        <f t="shared" ref="AX19" si="237">(AW19-$T19)/$T19*100</f>
        <v>-5.8490868610346887</v>
      </c>
      <c r="AY19" s="21">
        <v>134.56</v>
      </c>
      <c r="AZ19" s="21">
        <v>138.76</v>
      </c>
      <c r="BA19" s="21">
        <v>137.41999999999999</v>
      </c>
      <c r="BB19" s="21">
        <v>142.18</v>
      </c>
      <c r="BC19" s="3">
        <f t="shared" ref="BC19" si="238">AVERAGE(AY19:BA19)</f>
        <v>136.91333333333333</v>
      </c>
      <c r="BD19" s="3">
        <f t="shared" ref="BD19" si="239">STDEV(AY19:BA19)</f>
        <v>2.1453515640410328</v>
      </c>
      <c r="BE19" s="3">
        <f t="shared" ref="BE19" si="240">(BD19/BC19)*100</f>
        <v>1.5669412991486338</v>
      </c>
      <c r="BF19" s="3">
        <f t="shared" ref="BF19" si="241">MAX(AY19:BA19)</f>
        <v>138.76</v>
      </c>
      <c r="BG19" s="61">
        <f t="shared" ref="BG19" si="242">BF19+(BB19*BF43)/BB43</f>
        <v>189.65976133651552</v>
      </c>
      <c r="BH19" s="8">
        <f t="shared" ref="BH19" si="243">(BG19-$AC19)/$AC19*100</f>
        <v>6.8532452594393627</v>
      </c>
      <c r="BI19" s="150"/>
      <c r="BJ19" s="150"/>
      <c r="BK19" s="150"/>
      <c r="BL19" s="150"/>
      <c r="BM19" s="150"/>
      <c r="BN19" s="151"/>
      <c r="BO19" s="151"/>
      <c r="BP19" s="151"/>
      <c r="BQ19" s="151"/>
      <c r="BR19" s="151"/>
      <c r="BS19" s="151"/>
      <c r="BT19" s="151"/>
      <c r="BU19" s="150"/>
      <c r="BV19" s="150"/>
      <c r="BW19" s="150"/>
      <c r="BX19" s="150"/>
      <c r="BY19" s="151"/>
      <c r="BZ19" s="151"/>
      <c r="CA19" s="151"/>
      <c r="CB19" s="151"/>
      <c r="CC19" s="151"/>
      <c r="CD19" s="151"/>
      <c r="CE19" s="151"/>
      <c r="CF19" s="150"/>
      <c r="CG19" s="150"/>
      <c r="CH19" s="150"/>
      <c r="CI19" s="150"/>
      <c r="CJ19" s="151"/>
      <c r="CK19" s="151"/>
      <c r="CL19" s="151"/>
      <c r="CM19" s="151"/>
      <c r="CN19" s="151"/>
      <c r="CO19" s="151"/>
      <c r="CP19" s="151"/>
      <c r="CQ19" s="150"/>
      <c r="CR19" s="150"/>
      <c r="CS19" s="150"/>
      <c r="CT19" s="150"/>
      <c r="CU19" s="150"/>
      <c r="CV19" s="151"/>
      <c r="CW19" s="151"/>
      <c r="CX19" s="151"/>
      <c r="CY19" s="151"/>
      <c r="CZ19" s="151"/>
      <c r="DA19" s="151"/>
      <c r="DB19" s="151"/>
      <c r="DC19" s="151"/>
      <c r="DD19" s="150"/>
      <c r="DE19" s="150"/>
      <c r="DF19" s="150"/>
      <c r="DG19" s="150"/>
      <c r="DH19" s="150"/>
      <c r="DI19" s="151"/>
      <c r="DJ19" s="151"/>
      <c r="DK19" s="151"/>
      <c r="DL19" s="151"/>
      <c r="DM19" s="151"/>
      <c r="DN19" s="151"/>
      <c r="DO19" s="151"/>
      <c r="DP19" s="151"/>
      <c r="DQ19" s="150"/>
      <c r="DR19" s="150"/>
      <c r="DS19" s="150"/>
      <c r="DT19" s="150"/>
      <c r="DU19" s="151"/>
      <c r="DV19" s="151"/>
      <c r="DW19" s="151"/>
      <c r="DX19" s="151"/>
      <c r="DY19" s="151"/>
      <c r="DZ19" s="151"/>
      <c r="EA19" s="151"/>
      <c r="EB19" s="151"/>
    </row>
    <row r="20" spans="1:132" x14ac:dyDescent="0.2">
      <c r="A20" s="58" t="s">
        <v>59</v>
      </c>
      <c r="B20" s="67"/>
      <c r="C20" s="66">
        <v>214.71</v>
      </c>
      <c r="D20" s="66">
        <v>204.45</v>
      </c>
      <c r="E20" s="66"/>
      <c r="F20" s="66">
        <v>88.66</v>
      </c>
      <c r="G20" s="13">
        <f t="shared" ref="G20" si="244">AVERAGE(B20:E20)</f>
        <v>209.57999999999998</v>
      </c>
      <c r="H20" s="13">
        <f t="shared" ref="H20" si="245">STDEV(B20:E20)</f>
        <v>7.2549155749739915</v>
      </c>
      <c r="I20" s="13">
        <f t="shared" ref="I20" si="246">(H20/G20)*100</f>
        <v>3.4616449923532744</v>
      </c>
      <c r="J20" s="13">
        <f t="shared" ref="J20" si="247">MAX(B20:E20)</f>
        <v>214.71</v>
      </c>
      <c r="K20" s="38">
        <f>J20+(F20*J44)/F44</f>
        <v>231.35836319218242</v>
      </c>
      <c r="L20" s="66">
        <v>273.97000000000003</v>
      </c>
      <c r="M20" s="66">
        <v>288.29000000000002</v>
      </c>
      <c r="N20" s="66">
        <v>283.99</v>
      </c>
      <c r="O20" s="66">
        <v>144.88</v>
      </c>
      <c r="P20" s="13">
        <f>AVERAGE(L20:O20)</f>
        <v>247.7825</v>
      </c>
      <c r="Q20" s="13">
        <f>STDEV(L20:O20)</f>
        <v>68.863513016691314</v>
      </c>
      <c r="R20" s="13">
        <f t="shared" ref="R20" si="248">(Q20/P20)*100</f>
        <v>27.791919532933644</v>
      </c>
      <c r="S20" s="13">
        <f t="shared" ref="S20" si="249">MAX(L20:N20)</f>
        <v>288.29000000000002</v>
      </c>
      <c r="T20" s="38">
        <f>S20+(O20*S44)/O44</f>
        <v>319.74858192296767</v>
      </c>
      <c r="U20" s="66">
        <v>183.08</v>
      </c>
      <c r="V20" s="66">
        <v>213.82</v>
      </c>
      <c r="W20" s="66">
        <v>203.17</v>
      </c>
      <c r="X20" s="66">
        <v>143.96</v>
      </c>
      <c r="Y20" s="13">
        <f>AVERAGE(U20:X20)</f>
        <v>186.00749999999999</v>
      </c>
      <c r="Z20" s="13">
        <f>STDEV(U20:X20)</f>
        <v>30.793121932232388</v>
      </c>
      <c r="AA20" s="13">
        <f t="shared" si="225"/>
        <v>16.554774367825161</v>
      </c>
      <c r="AB20" s="13">
        <f t="shared" si="226"/>
        <v>213.82</v>
      </c>
      <c r="AC20" s="38">
        <f t="shared" si="227"/>
        <v>250.01232091230324</v>
      </c>
      <c r="AD20" s="68">
        <v>201.81</v>
      </c>
      <c r="AE20" s="68">
        <v>196.19</v>
      </c>
      <c r="AF20" s="68">
        <v>187.29</v>
      </c>
      <c r="AG20" s="68"/>
      <c r="AH20" s="68">
        <v>96.78</v>
      </c>
      <c r="AI20" s="14">
        <f t="shared" ref="AI20" si="250">AVERAGE(AD20:AG20)</f>
        <v>195.09666666666666</v>
      </c>
      <c r="AJ20" s="14">
        <f t="shared" ref="AJ20" si="251">STDEV(AD20:AG20)</f>
        <v>7.3214843668025003</v>
      </c>
      <c r="AK20" s="14">
        <f t="shared" ref="AK20" si="252">(AJ20/AI20)*100</f>
        <v>3.7527470314557743</v>
      </c>
      <c r="AL20" s="14">
        <f t="shared" ref="AL20" si="253">MAX(AD20:AG20)</f>
        <v>201.81</v>
      </c>
      <c r="AM20" s="38">
        <f>AL20+(AH20*AL44)/AH44</f>
        <v>216.15978789114854</v>
      </c>
      <c r="AN20" s="14">
        <f t="shared" ref="AN20" si="254">(AM20-$K20)/$K20*100</f>
        <v>-6.5692785388565724</v>
      </c>
      <c r="AO20" s="68">
        <v>235.14</v>
      </c>
      <c r="AP20" s="68">
        <v>232.86</v>
      </c>
      <c r="AQ20" s="68">
        <v>195.48</v>
      </c>
      <c r="AR20" s="68">
        <v>133.66999999999999</v>
      </c>
      <c r="AS20" s="3">
        <f t="shared" ref="AS20" si="255">AVERAGE(AO20:AQ20)</f>
        <v>221.16</v>
      </c>
      <c r="AT20" s="3">
        <f t="shared" ref="AT20" si="256">STDEV(AO20:AQ20)</f>
        <v>22.268731441193506</v>
      </c>
      <c r="AU20" s="3">
        <f t="shared" ref="AU20" si="257">(AT20/AS20)*100</f>
        <v>10.069059251760493</v>
      </c>
      <c r="AV20" s="3">
        <f t="shared" ref="AV20" si="258">MAX(AO20:AQ20)</f>
        <v>235.14</v>
      </c>
      <c r="AW20" s="61">
        <f>AV20+(AR20*AV44)/AR44</f>
        <v>254.9390169705423</v>
      </c>
      <c r="AX20" s="14">
        <f t="shared" ref="AX20" si="259">(AW20-$T20)/$T20*100</f>
        <v>-20.26891395816698</v>
      </c>
      <c r="AY20" s="68">
        <v>165.05</v>
      </c>
      <c r="AZ20" s="68">
        <v>179.8</v>
      </c>
      <c r="BA20" s="68">
        <v>148.25</v>
      </c>
      <c r="BB20" s="68">
        <v>147.47</v>
      </c>
      <c r="BC20" s="3">
        <f t="shared" ref="BC20" si="260">AVERAGE(AY20:BA20)</f>
        <v>164.36666666666667</v>
      </c>
      <c r="BD20" s="3">
        <f t="shared" ref="BD20" si="261">STDEV(AY20:BA20)</f>
        <v>15.786096203093832</v>
      </c>
      <c r="BE20" s="3">
        <f t="shared" ref="BE20" si="262">(BD20/BC20)*100</f>
        <v>9.6041956214320621</v>
      </c>
      <c r="BF20" s="3">
        <f t="shared" ref="BF20" si="263">MAX(AY20:BA20)</f>
        <v>179.8</v>
      </c>
      <c r="BG20" s="61">
        <f t="shared" ref="BG20" si="264">BF20+(BB20*BF44)/BB44</f>
        <v>207.8224070963999</v>
      </c>
      <c r="BH20" s="3">
        <f t="shared" ref="BH20" si="265">(BG20-$AC20)/$AC20*100</f>
        <v>-16.875133858183847</v>
      </c>
      <c r="BI20" s="69">
        <v>255.23</v>
      </c>
      <c r="BJ20" s="69">
        <v>250.16</v>
      </c>
      <c r="BK20" s="69">
        <v>235.71</v>
      </c>
      <c r="BL20" s="69"/>
      <c r="BM20" s="69">
        <v>66.63</v>
      </c>
      <c r="BN20" s="16">
        <f t="shared" ref="BN20" si="266">AVERAGE(BI20:BL20)</f>
        <v>247.03333333333333</v>
      </c>
      <c r="BO20" s="16">
        <f t="shared" ref="BO20" si="267">STDEV(BI20:BL20)</f>
        <v>10.128654073139884</v>
      </c>
      <c r="BP20" s="16">
        <f t="shared" ref="BP20" si="268">(BO20/BN20)*100</f>
        <v>4.1001163431952037</v>
      </c>
      <c r="BQ20" s="16">
        <f t="shared" ref="BQ20" si="269">MAX(BI20:BL20)</f>
        <v>255.23</v>
      </c>
      <c r="BR20" s="38">
        <f t="shared" ref="BR20" si="270">BQ20+(BM20*BQ44)/BM44</f>
        <v>263.96329642457795</v>
      </c>
      <c r="BS20" s="16">
        <f t="shared" ref="BS20" si="271">(BR20-$K20)/$K20*100</f>
        <v>14.092826722374236</v>
      </c>
      <c r="BT20" s="16">
        <f t="shared" ref="BT20" si="272">(BR20-$AM20)/$AM20*100</f>
        <v>22.114894264007049</v>
      </c>
      <c r="BU20" s="69">
        <v>288.42</v>
      </c>
      <c r="BV20" s="69">
        <v>282.29000000000002</v>
      </c>
      <c r="BW20" s="69">
        <v>278.06</v>
      </c>
      <c r="BX20" s="69">
        <v>125.48</v>
      </c>
      <c r="BY20" s="16">
        <f t="shared" ref="BY20" si="273">AVERAGE(BU20:BW20)</f>
        <v>282.92333333333335</v>
      </c>
      <c r="BZ20" s="16">
        <f t="shared" ref="BZ20" si="274">STDEV(BU20:BW20)</f>
        <v>5.208957029322991</v>
      </c>
      <c r="CA20" s="16">
        <f t="shared" ref="CA20" si="275">(BZ20/BY20)*100</f>
        <v>1.8411196305205146</v>
      </c>
      <c r="CB20" s="16">
        <f t="shared" ref="CB20" si="276">MAX(BU20:BW20)</f>
        <v>288.42</v>
      </c>
      <c r="CC20" s="38">
        <f t="shared" ref="CC20" si="277">CB20+(BX20*CB44)/BX44</f>
        <v>305.46494890778928</v>
      </c>
      <c r="CD20" s="16">
        <f t="shared" ref="CD20" si="278">(CC20-$T20)/$T20*100</f>
        <v>-4.4671450704414823</v>
      </c>
      <c r="CE20" s="16">
        <f t="shared" ref="CE20" si="279">(CC20-$AW20)/$AW20*100</f>
        <v>19.818830611983238</v>
      </c>
      <c r="CF20" s="69">
        <v>187.6</v>
      </c>
      <c r="CG20" s="69">
        <v>176.64</v>
      </c>
      <c r="CH20" s="69">
        <v>199.03</v>
      </c>
      <c r="CI20" s="69">
        <v>145.30000000000001</v>
      </c>
      <c r="CJ20" s="16">
        <f t="shared" ref="CJ20" si="280">AVERAGE(CF20:CH20)</f>
        <v>187.75666666666666</v>
      </c>
      <c r="CK20" s="16">
        <f t="shared" ref="CK20" si="281">STDEV(CF20:CH20)</f>
        <v>11.195822137446338</v>
      </c>
      <c r="CL20" s="16">
        <f t="shared" ref="CL20" si="282">(CK20/CJ20)*100</f>
        <v>5.9629425341912432</v>
      </c>
      <c r="CM20" s="16">
        <f t="shared" ref="CM20" si="283">MAX(CF20:CH20)</f>
        <v>199.03</v>
      </c>
      <c r="CN20" s="38">
        <f t="shared" ref="CN20" si="284">CM20+(CI20*CM44)/CI44</f>
        <v>216.63547401381084</v>
      </c>
      <c r="CO20" s="16">
        <f t="shared" ref="CO20" si="285">(CN20-$AC20)/$AC20*100</f>
        <v>-13.350080818696927</v>
      </c>
      <c r="CP20" s="16">
        <f t="shared" ref="CP20" si="286">(CN20-$BG20)/$BG20*100</f>
        <v>4.2406721395171463</v>
      </c>
      <c r="CQ20" s="70">
        <v>199.75</v>
      </c>
      <c r="CR20" s="70">
        <v>189.68</v>
      </c>
      <c r="CS20" s="70">
        <v>186.98</v>
      </c>
      <c r="CT20" s="70"/>
      <c r="CU20" s="70">
        <v>69.540000000000006</v>
      </c>
      <c r="CV20" s="17">
        <f t="shared" ref="CV20" si="287">AVERAGE(CQ20:CT20)</f>
        <v>192.13666666666666</v>
      </c>
      <c r="CW20" s="17">
        <f t="shared" ref="CW20" si="288">STDEV(CQ20:CT20)</f>
        <v>6.7301287753900638</v>
      </c>
      <c r="CX20" s="17">
        <f t="shared" ref="CX20" si="289">(CW20/CV20)*100</f>
        <v>3.5027821040874021</v>
      </c>
      <c r="CY20" s="17">
        <f t="shared" ref="CY20" si="290">MAX(CQ20:CT20)</f>
        <v>199.75</v>
      </c>
      <c r="CZ20" s="38">
        <f t="shared" ref="CZ20" si="291">CY20+(CU20*CY44)/CU44</f>
        <v>208.95346164432038</v>
      </c>
      <c r="DA20" s="17">
        <f t="shared" ref="DA20" si="292">(CZ20-$K20)/$K20*100</f>
        <v>-9.6840681437787328</v>
      </c>
      <c r="DB20" s="17">
        <f t="shared" ref="DB20" si="293">(CZ20-$AM20)/$AM20*100</f>
        <v>-3.3337959465694151</v>
      </c>
      <c r="DC20" s="17">
        <f t="shared" ref="DC20" si="294">(CZ20-$BR20)/$BR20*100</f>
        <v>-20.839955980764728</v>
      </c>
      <c r="DD20" s="70">
        <v>229.23</v>
      </c>
      <c r="DE20" s="70">
        <v>231.89</v>
      </c>
      <c r="DF20" s="70">
        <v>222.34</v>
      </c>
      <c r="DG20" s="70"/>
      <c r="DH20" s="70">
        <v>120.43</v>
      </c>
      <c r="DI20" s="17">
        <f t="shared" ref="DI20" si="295">AVERAGE(DD20:DG20)</f>
        <v>227.82000000000002</v>
      </c>
      <c r="DJ20" s="17">
        <f t="shared" ref="DJ20" si="296">STDEV(DD20:DG20)</f>
        <v>4.9286610757892362</v>
      </c>
      <c r="DK20" s="17">
        <f t="shared" ref="DK20" si="297">(DJ20/DI20)*100</f>
        <v>2.1634014027693951</v>
      </c>
      <c r="DL20" s="17">
        <f t="shared" ref="DL20" si="298">MAX(DD20:DG20)</f>
        <v>231.89</v>
      </c>
      <c r="DM20" s="38">
        <f t="shared" ref="DM20" si="299">DL20+(DH20*DL44)/DH44</f>
        <v>249.86604643816142</v>
      </c>
      <c r="DN20" s="17">
        <f t="shared" ref="DN20" si="300">(DM20-$T20)/$T20*100</f>
        <v>-21.85546377235913</v>
      </c>
      <c r="DO20" s="17">
        <f t="shared" ref="DO20" si="301">(DM20-$AW20)/$AW20*100</f>
        <v>-1.9898760859217757</v>
      </c>
      <c r="DP20" s="17">
        <f t="shared" ref="DP20" si="302">(DM20-$CC20)/$CC20*100</f>
        <v>-18.201401721678877</v>
      </c>
      <c r="DQ20" s="70">
        <v>153.11000000000001</v>
      </c>
      <c r="DR20" s="70">
        <v>145.19</v>
      </c>
      <c r="DS20" s="70">
        <v>156.16999999999999</v>
      </c>
      <c r="DT20" s="70">
        <v>144.68</v>
      </c>
      <c r="DU20" s="17">
        <f>AVERAGE(DQ20:DS20)</f>
        <v>151.49</v>
      </c>
      <c r="DV20" s="17">
        <f>STDEV(DQ20:DS20)</f>
        <v>5.6664274459309878</v>
      </c>
      <c r="DW20" s="17">
        <f>(DV20/DU20)*100</f>
        <v>3.7404630311776272</v>
      </c>
      <c r="DX20" s="17">
        <f>MAX(DQ20:DS20)</f>
        <v>156.16999999999999</v>
      </c>
      <c r="DY20" s="38">
        <f>DX20+(DT20*DX44)/DT44</f>
        <v>177.43411716278868</v>
      </c>
      <c r="DZ20" s="17">
        <f>(DY20-$AC20)/$AC20*100</f>
        <v>-29.029850802822153</v>
      </c>
      <c r="EA20" s="17">
        <f>(DY20-$BG20)/$BG20*100</f>
        <v>-14.622239419792397</v>
      </c>
      <c r="EB20" s="17">
        <f>(DY20-$CN20)/$CN20*100</f>
        <v>-18.095539075249981</v>
      </c>
    </row>
    <row r="21" spans="1:132" x14ac:dyDescent="0.2">
      <c r="A21" s="24" t="s">
        <v>51</v>
      </c>
      <c r="B21" s="66">
        <v>237.67</v>
      </c>
      <c r="C21" s="67"/>
      <c r="D21" s="66">
        <v>217.52</v>
      </c>
      <c r="E21" s="66"/>
      <c r="F21" s="66">
        <v>97.16</v>
      </c>
      <c r="G21" s="13">
        <f t="shared" si="112"/>
        <v>227.595</v>
      </c>
      <c r="H21" s="13">
        <f t="shared" si="113"/>
        <v>14.248201640908917</v>
      </c>
      <c r="I21" s="13">
        <f t="shared" si="114"/>
        <v>6.2603315718310668</v>
      </c>
      <c r="J21" s="13">
        <f t="shared" si="115"/>
        <v>237.67</v>
      </c>
      <c r="K21" s="38">
        <f t="shared" ref="K21" si="303">J21+(F21*J45)/F45</f>
        <v>258.61251708428244</v>
      </c>
      <c r="L21" s="66">
        <v>300.41000000000003</v>
      </c>
      <c r="M21" s="66">
        <v>311.44</v>
      </c>
      <c r="N21" s="66">
        <v>260.57</v>
      </c>
      <c r="O21" s="66">
        <v>141.81</v>
      </c>
      <c r="P21" s="13">
        <f t="shared" si="116"/>
        <v>290.80666666666667</v>
      </c>
      <c r="Q21" s="13">
        <f t="shared" si="117"/>
        <v>26.760179994412102</v>
      </c>
      <c r="R21" s="13">
        <f t="shared" si="118"/>
        <v>9.2020517621370779</v>
      </c>
      <c r="S21" s="13">
        <f t="shared" si="119"/>
        <v>311.44</v>
      </c>
      <c r="T21" s="38">
        <f t="shared" ref="T21" si="304">S21+(O21*S45)/O45</f>
        <v>364.01214828897338</v>
      </c>
      <c r="U21" s="66">
        <v>162.63999999999999</v>
      </c>
      <c r="V21" s="66">
        <v>172.19</v>
      </c>
      <c r="W21" s="66">
        <v>143.96</v>
      </c>
      <c r="X21" s="66">
        <v>158.61000000000001</v>
      </c>
      <c r="Y21" s="13">
        <f t="shared" si="120"/>
        <v>159.59666666666666</v>
      </c>
      <c r="Z21" s="13">
        <f t="shared" si="121"/>
        <v>14.358956554476134</v>
      </c>
      <c r="AA21" s="13">
        <f t="shared" si="122"/>
        <v>8.9970278542635391</v>
      </c>
      <c r="AB21" s="13">
        <f t="shared" si="123"/>
        <v>172.19</v>
      </c>
      <c r="AC21" s="38">
        <f t="shared" ref="AC21" si="305">AB21+(X21*AB45)/X45</f>
        <v>223.16527911784976</v>
      </c>
      <c r="AD21" s="68">
        <v>203.84</v>
      </c>
      <c r="AE21" s="68">
        <v>107.03</v>
      </c>
      <c r="AF21" s="68">
        <v>111.84</v>
      </c>
      <c r="AG21" s="68"/>
      <c r="AH21" s="68">
        <v>86.51</v>
      </c>
      <c r="AI21" s="14">
        <f t="shared" si="124"/>
        <v>140.90333333333334</v>
      </c>
      <c r="AJ21" s="14">
        <f t="shared" si="125"/>
        <v>54.557786184314054</v>
      </c>
      <c r="AK21" s="14">
        <f t="shared" si="126"/>
        <v>38.720011012973941</v>
      </c>
      <c r="AL21" s="14">
        <f t="shared" si="127"/>
        <v>203.84</v>
      </c>
      <c r="AM21" s="38">
        <f t="shared" ref="AM21" si="306">AL21+(AH21*AL45)/AH45</f>
        <v>234.37058741905645</v>
      </c>
      <c r="AN21" s="14">
        <f t="shared" si="128"/>
        <v>-9.3738423563332365</v>
      </c>
      <c r="AO21" s="68">
        <v>219.55</v>
      </c>
      <c r="AP21" s="68">
        <v>201.54</v>
      </c>
      <c r="AQ21" s="68">
        <v>205.97</v>
      </c>
      <c r="AR21" s="68">
        <v>128.21</v>
      </c>
      <c r="AS21" s="14">
        <f t="shared" ref="AS21" si="307">AVERAGE(AO21:AQ21)</f>
        <v>209.02</v>
      </c>
      <c r="AT21" s="14">
        <f t="shared" ref="AT21" si="308">STDEV(AO21:AQ21)</f>
        <v>9.3843966241842196</v>
      </c>
      <c r="AU21" s="14">
        <f t="shared" ref="AU21" si="309">(AT21/AS21)*100</f>
        <v>4.4897122879074827</v>
      </c>
      <c r="AV21" s="14">
        <f t="shared" ref="AV21" si="310">MAX(AO21:AQ21)</f>
        <v>219.55</v>
      </c>
      <c r="AW21" s="38">
        <f>AV21+(AR21*AV45)/AR45</f>
        <v>265.85507999123388</v>
      </c>
      <c r="AX21" s="14">
        <f t="shared" si="133"/>
        <v>-26.965327602148285</v>
      </c>
      <c r="AY21" s="68">
        <v>130.09</v>
      </c>
      <c r="AZ21" s="68">
        <v>143.66999999999999</v>
      </c>
      <c r="BA21" s="68">
        <v>132.97999999999999</v>
      </c>
      <c r="BB21" s="68">
        <v>156.97999999999999</v>
      </c>
      <c r="BC21" s="14">
        <f t="shared" ref="BC21" si="311">AVERAGE(AY21:BA21)</f>
        <v>135.58000000000001</v>
      </c>
      <c r="BD21" s="14">
        <f t="shared" ref="BD21" si="312">STDEV(AY21:BA21)</f>
        <v>7.1536074815438333</v>
      </c>
      <c r="BE21" s="14">
        <f t="shared" ref="BE21" si="313">(BD21/BC21)*100</f>
        <v>5.2762999568843725</v>
      </c>
      <c r="BF21" s="14">
        <f t="shared" ref="BF21" si="314">MAX(AY21:BA21)</f>
        <v>143.66999999999999</v>
      </c>
      <c r="BG21" s="38">
        <f>BF21+(BB21*BF45)/BB45</f>
        <v>202.0034372256365</v>
      </c>
      <c r="BH21" s="14">
        <f>(BG21-$AC21)/$AC21*100</f>
        <v>-9.4825870654538758</v>
      </c>
      <c r="BI21" s="69">
        <v>221.96</v>
      </c>
      <c r="BJ21" s="69">
        <v>210.44</v>
      </c>
      <c r="BK21" s="69">
        <v>219.23</v>
      </c>
      <c r="BL21" s="69"/>
      <c r="BM21" s="39">
        <v>120.09</v>
      </c>
      <c r="BN21" s="4">
        <f t="shared" ref="BN21" si="315">AVERAGE(BI21:BL21)</f>
        <v>217.21</v>
      </c>
      <c r="BO21" s="4">
        <f t="shared" ref="BO21" si="316">STDEV(BI21:BL21)</f>
        <v>6.0197923552228971</v>
      </c>
      <c r="BP21" s="4">
        <f t="shared" ref="BP21" si="317">(BO21/BN21)*100</f>
        <v>2.7714158442166092</v>
      </c>
      <c r="BQ21" s="4">
        <f t="shared" ref="BQ21" si="318">MAX(BI21:BL21)</f>
        <v>221.96</v>
      </c>
      <c r="BR21" s="38">
        <f t="shared" ref="BR21" si="319">BQ21+(BM21*BQ45)/BM45</f>
        <v>281.05441952506595</v>
      </c>
      <c r="BS21" s="16">
        <f t="shared" ref="BS21" si="320">(BR21-$K21)/$K21*100</f>
        <v>8.6778098344983192</v>
      </c>
      <c r="BT21" s="16">
        <f t="shared" ref="BT21" si="321">(BR21-$AM21)/$AM21*100</f>
        <v>19.918810043573618</v>
      </c>
      <c r="BU21" s="69">
        <v>283.5</v>
      </c>
      <c r="BV21" s="69">
        <v>255.05</v>
      </c>
      <c r="BW21" s="69">
        <v>228.27</v>
      </c>
      <c r="BX21" s="69">
        <v>155.05000000000001</v>
      </c>
      <c r="BY21" s="16">
        <f t="shared" ref="BY21" si="322">AVERAGE(BU21:BW21)</f>
        <v>255.60666666666665</v>
      </c>
      <c r="BZ21" s="16">
        <f t="shared" ref="BZ21" si="323">STDEV(BU21:BW21)</f>
        <v>27.619207688370299</v>
      </c>
      <c r="CA21" s="16">
        <f t="shared" ref="CA21" si="324">(BZ21/BY21)*100</f>
        <v>10.805354980974792</v>
      </c>
      <c r="CB21" s="16">
        <f t="shared" ref="CB21" si="325">MAX(BU21:BW21)</f>
        <v>283.5</v>
      </c>
      <c r="CC21" s="38">
        <f t="shared" ref="CC21" si="326">CB21+(BX21*CB45)/BX45</f>
        <v>352.74948761742104</v>
      </c>
      <c r="CD21" s="16">
        <f t="shared" ref="CD21" si="327">(CC21-$T21)/$T21*100</f>
        <v>-3.0940342855292302</v>
      </c>
      <c r="CE21" s="16">
        <f t="shared" ref="CE21" si="328">(CC21-$AW21)/$AW21*100</f>
        <v>32.684877651783957</v>
      </c>
      <c r="CF21" s="69">
        <v>130.78</v>
      </c>
      <c r="CG21" s="69">
        <v>129.04</v>
      </c>
      <c r="CH21" s="69">
        <v>132.75</v>
      </c>
      <c r="CI21" s="69">
        <v>166.73</v>
      </c>
      <c r="CJ21" s="4">
        <f t="shared" ref="CJ21" si="329">AVERAGE(CF21:CH21)</f>
        <v>130.85666666666665</v>
      </c>
      <c r="CK21" s="4">
        <f t="shared" ref="CK21" si="330">STDEV(CF21:CH21)</f>
        <v>1.8561878496890738</v>
      </c>
      <c r="CL21" s="4">
        <f t="shared" ref="CL21" si="331">(CK21/CJ21)*100</f>
        <v>1.4184893265066669</v>
      </c>
      <c r="CM21" s="4">
        <f t="shared" ref="CM21" si="332">MAX(CF21:CH21)</f>
        <v>132.75</v>
      </c>
      <c r="CN21" s="61">
        <f t="shared" ref="CN21" si="333">CM21+(CI21*CM45)/CI45</f>
        <v>220.57017813943258</v>
      </c>
      <c r="CO21" s="4">
        <f t="shared" ref="CO21" si="334">(CN21-$AC21)/$AC21*100</f>
        <v>-1.1628605438423736</v>
      </c>
      <c r="CP21" s="4">
        <f t="shared" ref="CP21" si="335">(CN21-$BG21)/$BG21*100</f>
        <v>9.1912994990561252</v>
      </c>
      <c r="CQ21" s="67">
        <v>185</v>
      </c>
      <c r="CR21" s="67">
        <v>186</v>
      </c>
      <c r="CS21" s="67">
        <v>189</v>
      </c>
      <c r="CT21" s="40">
        <v>224.31</v>
      </c>
      <c r="CU21" s="40">
        <v>101.7</v>
      </c>
      <c r="CV21" s="17">
        <f t="shared" ref="CV21" si="336">AVERAGE(CQ21:CT21)</f>
        <v>196.07749999999999</v>
      </c>
      <c r="CW21" s="17">
        <f t="shared" ref="CW21" si="337">STDEV(CQ21:CT21)</f>
        <v>18.898254549031773</v>
      </c>
      <c r="CX21" s="17">
        <f t="shared" ref="CX21" si="338">(CW21/CV21)*100</f>
        <v>9.6381556012453107</v>
      </c>
      <c r="CY21" s="17">
        <f t="shared" ref="CY21" si="339">MAX(CQ21:CT21)</f>
        <v>224.31</v>
      </c>
      <c r="CZ21" s="38">
        <f t="shared" ref="CZ21" si="340">CY21+(CU21*CY45)/CU45</f>
        <v>265.05979814291481</v>
      </c>
      <c r="DA21" s="17">
        <f t="shared" ref="DA21" si="341">(CZ21-$K21)/$K21*100</f>
        <v>2.493027457186531</v>
      </c>
      <c r="DB21" s="17">
        <f t="shared" ref="DB21" si="342">(CZ21-$AM21)/$AM21*100</f>
        <v>13.094309768907058</v>
      </c>
      <c r="DC21" s="17">
        <f t="shared" ref="DC21" si="343">(CZ21-$BR21)/$BR21*100</f>
        <v>-5.6909339512181738</v>
      </c>
      <c r="DD21" s="40">
        <v>195.81</v>
      </c>
      <c r="DE21" s="75"/>
      <c r="DF21" s="40">
        <v>213.37</v>
      </c>
      <c r="DG21" s="40">
        <v>229.08</v>
      </c>
      <c r="DH21" s="40">
        <v>141.47999999999999</v>
      </c>
      <c r="DI21" s="17">
        <f t="shared" ref="DI21" si="344">AVERAGE(DD21:DG21)</f>
        <v>212.75333333333333</v>
      </c>
      <c r="DJ21" s="17">
        <f t="shared" ref="DJ21" si="345">STDEV(DD21:DG21)</f>
        <v>16.643570330110471</v>
      </c>
      <c r="DK21" s="17">
        <f t="shared" ref="DK21" si="346">(DJ21/DI21)*100</f>
        <v>7.8229422163900946</v>
      </c>
      <c r="DL21" s="17">
        <f t="shared" ref="DL21" si="347">MAX(DD21:DG21)</f>
        <v>229.08</v>
      </c>
      <c r="DM21" s="38">
        <f t="shared" ref="DM21" si="348">DL21+(DH21*DL45)/DH45</f>
        <v>282.0014636979671</v>
      </c>
      <c r="DN21" s="17">
        <f t="shared" ref="DN21" si="349">(DM21-$T21)/$T21*100</f>
        <v>-22.529655940466466</v>
      </c>
      <c r="DO21" s="17">
        <f t="shared" ref="DO21" si="350">(DM21-$AW21)/$AW21*100</f>
        <v>6.0733779122315878</v>
      </c>
      <c r="DP21" s="17">
        <f t="shared" ref="DP21" si="351">(DM21-$CC21)/$CC21*100</f>
        <v>-20.056166317152702</v>
      </c>
      <c r="DQ21" s="40">
        <v>122.08</v>
      </c>
      <c r="DR21" s="40">
        <v>118.19</v>
      </c>
      <c r="DS21" s="40">
        <v>127.88</v>
      </c>
      <c r="DT21" s="40">
        <v>151.32</v>
      </c>
      <c r="DU21" s="17">
        <f>AVERAGE(DQ21:DS21)</f>
        <v>122.71666666666665</v>
      </c>
      <c r="DV21" s="17">
        <f>STDEV(DQ21:DS21)</f>
        <v>4.8762724834993918</v>
      </c>
      <c r="DW21" s="17">
        <f>(DV21/DU21)*100</f>
        <v>3.9736024583724507</v>
      </c>
      <c r="DX21" s="17">
        <f>MAX(DQ21:DS21)</f>
        <v>127.88</v>
      </c>
      <c r="DY21" s="38">
        <f>DX21+(DT21*DX45)/DT45</f>
        <v>187.08063157894736</v>
      </c>
      <c r="DZ21" s="17">
        <f>(DY21-$AC21)/$AC21*100</f>
        <v>-16.169472097783956</v>
      </c>
      <c r="EA21" s="17">
        <f>(DY21-$BG21)/$BG21*100</f>
        <v>-7.3874018440688545</v>
      </c>
      <c r="EB21" s="17">
        <f>(DY21-$CN21)/$CN21*100</f>
        <v>-15.183170654790393</v>
      </c>
    </row>
    <row r="22" spans="1:132" s="22" customFormat="1" x14ac:dyDescent="0.2">
      <c r="A22" s="59" t="s">
        <v>37</v>
      </c>
      <c r="E22" s="35"/>
      <c r="F22" s="44"/>
      <c r="G22" s="48">
        <f>AVERAGE(G8:G21)</f>
        <v>223.34294916666667</v>
      </c>
      <c r="J22" s="34">
        <f>AVERAGE(J8:J21)</f>
        <v>230.13916666666668</v>
      </c>
      <c r="K22" s="48">
        <f>AVERAGE(K8:K21)</f>
        <v>244.80787025584598</v>
      </c>
      <c r="N22" s="35"/>
      <c r="P22" s="34">
        <f>AVERAGE(P8:P21)</f>
        <v>235.59873638888891</v>
      </c>
      <c r="S22" s="34">
        <f>AVERAGE(S8:S21)</f>
        <v>251.02937166666666</v>
      </c>
      <c r="T22" s="34">
        <f>AVERAGE(T8:T21)</f>
        <v>282.50347717098629</v>
      </c>
      <c r="W22" s="35"/>
      <c r="Y22" s="34">
        <f>AVERAGE(Y8:Y21)</f>
        <v>140.4730911111111</v>
      </c>
      <c r="AB22" s="34">
        <f>AVERAGE(AB8:AB21)</f>
        <v>148.83532749999998</v>
      </c>
      <c r="AC22" s="34">
        <f>AVERAGE(AC8:AC21)</f>
        <v>182.61947713780839</v>
      </c>
      <c r="AI22" s="34">
        <f>AVERAGE(AI8:AI21)</f>
        <v>184.98172833333334</v>
      </c>
      <c r="AL22" s="34">
        <f>AVERAGE(AL8:AL21)</f>
        <v>198.39191583333334</v>
      </c>
      <c r="AM22" s="34">
        <f>AVERAGE(AM8:AM21)</f>
        <v>217.63382797355305</v>
      </c>
      <c r="AN22" s="34">
        <f>AVERAGE(AN8:AN21)</f>
        <v>-11.833656601237202</v>
      </c>
      <c r="AV22" s="34">
        <f>AVERAGE(AV8:AV21)</f>
        <v>217.07578833333335</v>
      </c>
      <c r="AW22" s="34">
        <f>AVERAGE(AW8:AW21)</f>
        <v>241.37215387078672</v>
      </c>
      <c r="AX22" s="34">
        <f>AVERAGE(AX8:AX21)</f>
        <v>-12.870841151313918</v>
      </c>
      <c r="BF22" s="34">
        <f>AVERAGE(BF8:BF21)</f>
        <v>133.30362916666667</v>
      </c>
      <c r="BG22" s="34">
        <f>AVERAGE(BG8:BG21)</f>
        <v>163.12741381017773</v>
      </c>
      <c r="BH22" s="34">
        <f>AVERAGE(BH8:BH21)</f>
        <v>-8.0269591058692207</v>
      </c>
      <c r="BQ22" s="34">
        <f>AVERAGE(BQ8:BQ21)</f>
        <v>250.51300000000001</v>
      </c>
      <c r="BR22" s="34">
        <f>AVERAGE(BR8:BR21)</f>
        <v>293.12567268440665</v>
      </c>
      <c r="BS22" s="34">
        <f>AVERAGE(BS8:BS21)</f>
        <v>13.977162806353471</v>
      </c>
      <c r="BT22" s="34">
        <f>AVERAGE(BT8:BT21)</f>
        <v>31.323887352075381</v>
      </c>
      <c r="CB22" s="34">
        <f>AVERAGE(CB8:CB21)</f>
        <v>251.21100000000001</v>
      </c>
      <c r="CC22" s="34">
        <f>AVERAGE(CC8:CC21)</f>
        <v>307.50258613032207</v>
      </c>
      <c r="CD22" s="34">
        <f>AVERAGE(CD8:CD21)</f>
        <v>6.8524532482174747</v>
      </c>
      <c r="CE22" s="34">
        <f>AVERAGE(CE8:CE21)</f>
        <v>23.506645723424452</v>
      </c>
      <c r="CM22" s="47">
        <f>AVERAGE(CM8:CM21)</f>
        <v>146.46200000000002</v>
      </c>
      <c r="CN22" s="47">
        <f>AVERAGE(CN8:CN21)</f>
        <v>199.97702252750372</v>
      </c>
      <c r="CO22" s="47">
        <f>AVERAGE(CO8:CO21)</f>
        <v>11.576358863613137</v>
      </c>
      <c r="CP22" s="47">
        <f>AVERAGE(CP8:CP21)</f>
        <v>20.375386922088857</v>
      </c>
      <c r="CY22" s="34">
        <f>AVERAGE(CY8:CY21)</f>
        <v>216.98600000000002</v>
      </c>
      <c r="CZ22" s="34">
        <f>AVERAGE(CZ8:CZ21)</f>
        <v>262.77037534182534</v>
      </c>
      <c r="DA22" s="34">
        <f>AVERAGE(DA8:DA21)</f>
        <v>0.70119239368042952</v>
      </c>
      <c r="DB22" s="34">
        <f>AVERAGE(DB8:DB21)</f>
        <v>14.680186833035307</v>
      </c>
      <c r="DC22" s="34">
        <f>AVERAGE(DC8:DC21)</f>
        <v>-11.924431269270464</v>
      </c>
      <c r="DL22" s="34">
        <f>AVERAGE(DL8:DL21)</f>
        <v>219.79000000000002</v>
      </c>
      <c r="DM22" s="34">
        <f>AVERAGE(DM8:DM21)</f>
        <v>276.84113337456631</v>
      </c>
      <c r="DN22" s="34">
        <f>AVERAGE(DN8:DN21)</f>
        <v>-5.4253060647863993</v>
      </c>
      <c r="DO22" s="34">
        <f>AVERAGE(DO8:DO21)</f>
        <v>8.9532187352641142</v>
      </c>
      <c r="DP22" s="34">
        <f>AVERAGE(DP8:DP21)</f>
        <v>-11.428631846022983</v>
      </c>
      <c r="DX22" s="34">
        <f>AVERAGE(DX8:DX21)</f>
        <v>130.60100000000003</v>
      </c>
      <c r="DY22" s="34">
        <f>AVERAGE(DY8:DY21)</f>
        <v>183.77649188733014</v>
      </c>
      <c r="DZ22" s="34">
        <f>AVERAGE(DZ8:DZ21)</f>
        <v>2.2258366086246379</v>
      </c>
      <c r="EA22" s="34">
        <f>AVERAGE(EA8:EA21)</f>
        <v>11.043005615455439</v>
      </c>
      <c r="EB22" s="34">
        <f>AVERAGE(EB8:EB21)</f>
        <v>-7.7837376617865788</v>
      </c>
    </row>
    <row r="23" spans="1:132" s="22" customFormat="1" x14ac:dyDescent="0.2">
      <c r="A23" s="36" t="s">
        <v>0</v>
      </c>
      <c r="E23" s="35"/>
      <c r="F23" s="44"/>
      <c r="G23" s="43">
        <f>STDEV(G8:G21)</f>
        <v>67.403929103301735</v>
      </c>
      <c r="J23" s="34">
        <f>STDEV(J8:J21)</f>
        <v>66.173453405471136</v>
      </c>
      <c r="K23" s="43">
        <f>STDEV(K8:K21)</f>
        <v>72.836281503696142</v>
      </c>
      <c r="N23" s="35"/>
      <c r="P23" s="34">
        <f>STDEV(P8:P21)</f>
        <v>73.581754293834493</v>
      </c>
      <c r="S23" s="34">
        <f>STDEV(S8:S21)</f>
        <v>76.342580373730044</v>
      </c>
      <c r="T23" s="34">
        <f>STDEV(T8:T21)</f>
        <v>99.923691481172582</v>
      </c>
      <c r="W23" s="35"/>
      <c r="Y23" s="34">
        <f>STDEV(Y8:Y21)</f>
        <v>49.607979872377413</v>
      </c>
      <c r="AB23" s="34">
        <f>STDEV(AB8:AB21)</f>
        <v>52.685486422092865</v>
      </c>
      <c r="AC23" s="34">
        <f>STDEV(AC8:AC21)</f>
        <v>72.651446445767419</v>
      </c>
      <c r="AI23" s="34">
        <f>STDEV(AI8:AI21)</f>
        <v>63.655660771987577</v>
      </c>
      <c r="AL23" s="34">
        <f>STDEV(AL8:AL21)</f>
        <v>63.50391638996124</v>
      </c>
      <c r="AM23" s="34">
        <f>STDEV(AM8:AM21)</f>
        <v>74.176602378476133</v>
      </c>
      <c r="AN23" s="34">
        <f>STDEV(AN8:AN21)</f>
        <v>9.8139361222332866</v>
      </c>
      <c r="AV23" s="34">
        <f>STDEV(AV8:AV21)</f>
        <v>62.715721131753021</v>
      </c>
      <c r="AW23" s="34">
        <f>STDEV(AW8:AW21)</f>
        <v>75.78318900329937</v>
      </c>
      <c r="AX23" s="34">
        <f>STDEV(AX8:AX21)</f>
        <v>11.214700800242685</v>
      </c>
      <c r="BF23" s="34">
        <f>STDEV(BF8:BF21)</f>
        <v>48.425280848251397</v>
      </c>
      <c r="BG23" s="34">
        <f>STDEV(BG8:BG21)</f>
        <v>55.990220164332825</v>
      </c>
      <c r="BH23" s="34">
        <f>STDEV(BH8:BH21)</f>
        <v>19.443762683861955</v>
      </c>
      <c r="BQ23" s="34">
        <f>STDEV(BQ8:BQ21)</f>
        <v>69.636160154844006</v>
      </c>
      <c r="BR23" s="34">
        <f>STDEV(BR8:BR21)</f>
        <v>81.5243726486231</v>
      </c>
      <c r="BS23" s="34">
        <f>STDEV(BS8:BS21)</f>
        <v>11.2329195711966</v>
      </c>
      <c r="BT23" s="34">
        <f>STDEV(BT8:BT21)</f>
        <v>19.255785016932869</v>
      </c>
      <c r="CB23" s="34">
        <f>STDEV(CB8:CB21)</f>
        <v>65.426815849636284</v>
      </c>
      <c r="CC23" s="34">
        <f>STDEV(CC8:CC21)</f>
        <v>89.800622659032143</v>
      </c>
      <c r="CD23" s="34">
        <f>STDEV(CD8:CD21)</f>
        <v>21.130167323886095</v>
      </c>
      <c r="CE23" s="34">
        <f>STDEV(CE8:CE21)</f>
        <v>13.731458873139085</v>
      </c>
      <c r="CM23" s="34">
        <f>STDEV(CM8:CM21)</f>
        <v>51.381193879127046</v>
      </c>
      <c r="CN23" s="34">
        <f>STDEV(CN8:CN21)</f>
        <v>72.465111214182514</v>
      </c>
      <c r="CO23" s="34">
        <f>STDEV(CO8:CO21)</f>
        <v>36.424715904046785</v>
      </c>
      <c r="CP23" s="34">
        <f>STDEV(CP8:CP21)</f>
        <v>21.256387498094885</v>
      </c>
      <c r="CY23" s="34">
        <f>STDEV(CY8:CY21)</f>
        <v>67.697545040011875</v>
      </c>
      <c r="CZ23" s="34">
        <f>STDEV(CZ8:CZ21)</f>
        <v>91.380245934020508</v>
      </c>
      <c r="DA23" s="34">
        <f>STDEV(DA8:DA21)</f>
        <v>18.252858830567376</v>
      </c>
      <c r="DB23" s="34">
        <f>STDEV(DB8:DB21)</f>
        <v>15.455468550969556</v>
      </c>
      <c r="DC23" s="34">
        <f>STDEV(DC8:DC21)</f>
        <v>11.835693251748554</v>
      </c>
      <c r="DL23" s="34">
        <f>STDEV(DL8:DL21)</f>
        <v>65.901157130289562</v>
      </c>
      <c r="DM23" s="34">
        <f>STDEV(DM8:DM21)</f>
        <v>95.878349670829778</v>
      </c>
      <c r="DN23" s="34">
        <f>STDEV(DN8:DN21)</f>
        <v>23.334615857931439</v>
      </c>
      <c r="DO23" s="34">
        <f>STDEV(DO8:DO21)</f>
        <v>16.628066834063624</v>
      </c>
      <c r="DP23" s="34">
        <f>STDEV(DP8:DP21)</f>
        <v>12.588667553430563</v>
      </c>
      <c r="DX23" s="34">
        <f>STDEV(DX8:DX21)</f>
        <v>51.059161426286067</v>
      </c>
      <c r="DY23" s="34">
        <f>STDEV(DY8:DY21)</f>
        <v>78.090723036139792</v>
      </c>
      <c r="DZ23" s="34">
        <f>STDEV(DZ8:DZ21)</f>
        <v>41.370665116782938</v>
      </c>
      <c r="EA23" s="34">
        <f>STDEV(EA8:EA21)</f>
        <v>31.873121810457743</v>
      </c>
      <c r="EB23" s="34">
        <f>STDEV(EB8:EB21)</f>
        <v>18.974841807484985</v>
      </c>
    </row>
    <row r="24" spans="1:132" s="22" customFormat="1" x14ac:dyDescent="0.2">
      <c r="A24" s="36" t="s">
        <v>38</v>
      </c>
      <c r="E24" s="35"/>
      <c r="F24" s="44"/>
      <c r="G24" s="43">
        <f>STDEV(G8:G21)/SQRT(COUNT(G8:G21))</f>
        <v>19.457838306114855</v>
      </c>
      <c r="J24" s="34">
        <f>STDEV(J8:J21)/SQRT(COUNT(J8:J21))</f>
        <v>19.102630568427958</v>
      </c>
      <c r="K24" s="43">
        <f>STDEV(K8:K21)/SQRT(COUNT(K8:K21))</f>
        <v>21.026023366465164</v>
      </c>
      <c r="N24" s="35"/>
      <c r="P24" s="34">
        <f>STDEV(P8:P21)/SQRT(COUNT(P8:P21))</f>
        <v>21.241222824495125</v>
      </c>
      <c r="S24" s="34">
        <f>STDEV(S8:S21)/SQRT(COUNT(S8:S21))</f>
        <v>22.038204664701841</v>
      </c>
      <c r="T24" s="34">
        <f>STDEV(T8:T21)/SQRT(COUNT(T8:T21))</f>
        <v>28.845485087538055</v>
      </c>
      <c r="W24" s="35"/>
      <c r="Y24" s="34">
        <f>STDEV(Y8:Y21)/SQRT(COUNT(Y8:Y21))</f>
        <v>14.320590266635319</v>
      </c>
      <c r="AB24" s="34">
        <f>STDEV(AB8:AB21)/SQRT(COUNT(AB8:AB21))</f>
        <v>15.208989884090846</v>
      </c>
      <c r="AC24" s="34">
        <f>STDEV(AC8:AC21)/SQRT(COUNT(AC8:AC21))</f>
        <v>20.972666081239751</v>
      </c>
      <c r="AI24" s="34">
        <f>STDEV(AI8:AI21)/SQRT(COUNT(AI8:AI21))</f>
        <v>18.375806441075266</v>
      </c>
      <c r="AL24" s="34">
        <f>STDEV(AL8:AL21)/SQRT(COUNT(AL8:AL21))</f>
        <v>18.332001611169805</v>
      </c>
      <c r="AM24" s="34">
        <f>STDEV(AM8:AM21)/SQRT(COUNT(AM8:AM21))</f>
        <v>21.412940675392516</v>
      </c>
      <c r="AN24" s="34">
        <f>STDEV(AN8:AN21)/SQRT(COUNT(AN8:AN21))</f>
        <v>2.8330393309905904</v>
      </c>
      <c r="AV24" s="34">
        <f>STDEV(AV8:AV21)/SQRT(COUNT(AV8:AV21))</f>
        <v>18.104469238919556</v>
      </c>
      <c r="AW24" s="34">
        <f>STDEV(AW8:AW21)/SQRT(COUNT(AW8:AW21))</f>
        <v>21.87672228555159</v>
      </c>
      <c r="AX24" s="34">
        <f>STDEV(AX8:AX21)/SQRT(COUNT(AX8:AX21))</f>
        <v>3.2374052629506131</v>
      </c>
      <c r="BF24" s="34">
        <f>STDEV(BF8:BF21)/SQRT(COUNT(BF8:BF21))</f>
        <v>13.979174466660588</v>
      </c>
      <c r="BG24" s="34">
        <f>STDEV(BG8:BG21)/SQRT(COUNT(BG8:BG21))</f>
        <v>16.162984341931985</v>
      </c>
      <c r="BH24" s="34">
        <f>STDEV(BH8:BH21)/SQRT(COUNT(BH8:BH21))</f>
        <v>5.6129308097934505</v>
      </c>
      <c r="BQ24" s="34">
        <f>STDEV(BQ8:BQ21)/SQRT(COUNT(BQ8:BQ21))</f>
        <v>22.020887359757062</v>
      </c>
      <c r="BR24" s="34">
        <f>STDEV(BR8:BR21)/SQRT(COUNT(BR8:BR21))</f>
        <v>25.780270238598288</v>
      </c>
      <c r="BS24" s="34">
        <f>STDEV(BS8:BS21)/SQRT(COUNT(BS8:BS21))</f>
        <v>3.5521610618463177</v>
      </c>
      <c r="BT24" s="34">
        <f>STDEV(BT8:BT21)/SQRT(COUNT(BT8:BT21))</f>
        <v>6.0892138788051806</v>
      </c>
      <c r="CB24" s="34">
        <f>STDEV(CB8:CB21)/SQRT(COUNT(CB8:CB21))</f>
        <v>20.689775813725525</v>
      </c>
      <c r="CC24" s="34">
        <f>STDEV(CC8:CC21)/SQRT(COUNT(CC8:CC21))</f>
        <v>28.397450290386768</v>
      </c>
      <c r="CD24" s="34">
        <f>STDEV(CD8:CD21)/SQRT(COUNT(CD8:CD21))</f>
        <v>6.6819456083944866</v>
      </c>
      <c r="CE24" s="34">
        <f>STDEV(CE8:CE21)/SQRT(COUNT(CE8:CE21))</f>
        <v>4.3422685636048595</v>
      </c>
      <c r="CM24" s="34">
        <f>STDEV(CM8:CM21)/SQRT(COUNT(CM8:CM21))</f>
        <v>16.248160155674373</v>
      </c>
      <c r="CN24" s="34">
        <f>STDEV(CN8:CN21)/SQRT(COUNT(CN8:CN21))</f>
        <v>22.915480233422645</v>
      </c>
      <c r="CO24" s="34">
        <f>STDEV(CO8:CO21)/SQRT(COUNT(CO8:CO21))</f>
        <v>11.518506538134702</v>
      </c>
      <c r="CP24" s="34">
        <f>STDEV(CP8:CP21)/SQRT(COUNT(CP8:CP21))</f>
        <v>6.7218599321107879</v>
      </c>
      <c r="CY24" s="34">
        <f>STDEV(CY8:CY21)/SQRT(COUNT(CY8:CY21))</f>
        <v>21.407843432827221</v>
      </c>
      <c r="CZ24" s="34">
        <f>STDEV(CZ8:CZ21)/SQRT(COUNT(CZ8:CZ21))</f>
        <v>28.896971029784542</v>
      </c>
      <c r="DA24" s="34">
        <f>STDEV(DA8:DA21)/SQRT(COUNT(DA8:DA21))</f>
        <v>5.7720607714110344</v>
      </c>
      <c r="DB24" s="34">
        <f>STDEV(DB8:DB21)/SQRT(COUNT(DB8:DB21))</f>
        <v>4.8874482926165976</v>
      </c>
      <c r="DC24" s="34">
        <f>STDEV(DC8:DC21)/SQRT(COUNT(DC8:DC21))</f>
        <v>3.7427748362610092</v>
      </c>
      <c r="DL24" s="34">
        <f>STDEV(DL8:DL21)/SQRT(COUNT(DL8:DL21))</f>
        <v>20.839775697236078</v>
      </c>
      <c r="DM24" s="34">
        <f>STDEV(DM8:DM21)/SQRT(COUNT(DM8:DM21))</f>
        <v>30.319396325787729</v>
      </c>
      <c r="DN24" s="34">
        <f>STDEV(DN8:DN21)/SQRT(COUNT(DN8:DN21))</f>
        <v>7.3790534436147386</v>
      </c>
      <c r="DO24" s="34">
        <f>STDEV(DO8:DO21)/SQRT(COUNT(DO8:DO21))</f>
        <v>5.2582564281146142</v>
      </c>
      <c r="DP24" s="34">
        <f>STDEV(DP8:DP21)/SQRT(COUNT(DP8:DP21))</f>
        <v>3.9808862175499993</v>
      </c>
      <c r="DX24" s="34">
        <f>STDEV(DX8:DX21)/SQRT(COUNT(DX8:DX21))</f>
        <v>16.146324552527545</v>
      </c>
      <c r="DY24" s="34">
        <f>STDEV(DY8:DY21)/SQRT(COUNT(DY8:DY21))</f>
        <v>24.69445489235811</v>
      </c>
      <c r="DZ24" s="34">
        <f>STDEV(DZ8:DZ21)/SQRT(COUNT(DZ8:DZ21))</f>
        <v>13.082553008510994</v>
      </c>
      <c r="EA24" s="34">
        <f>STDEV(EA8:EA21)/SQRT(COUNT(EA8:EA21))</f>
        <v>10.079166106103605</v>
      </c>
      <c r="EB24" s="34">
        <f>STDEV(EB8:EB21)/SQRT(COUNT(EB8:EB21))</f>
        <v>6.0003718353038753</v>
      </c>
    </row>
    <row r="25" spans="1:132" s="22" customFormat="1" x14ac:dyDescent="0.2"/>
    <row r="26" spans="1:132" s="22" customFormat="1" x14ac:dyDescent="0.2">
      <c r="A26" s="26" t="s">
        <v>24</v>
      </c>
    </row>
    <row r="27" spans="1:132" s="25" customFormat="1" x14ac:dyDescent="0.2">
      <c r="A27" s="19"/>
      <c r="B27" s="126" t="s">
        <v>25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8"/>
      <c r="AD27" s="129" t="s">
        <v>27</v>
      </c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30" t="s">
        <v>32</v>
      </c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1" t="s">
        <v>47</v>
      </c>
      <c r="CR27" s="131"/>
      <c r="CS27" s="131"/>
      <c r="CT27" s="131"/>
      <c r="CU27" s="131"/>
      <c r="CV27" s="131"/>
      <c r="CW27" s="131"/>
      <c r="CX27" s="131"/>
      <c r="CY27" s="131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131"/>
      <c r="DN27" s="131"/>
      <c r="DO27" s="131"/>
      <c r="DP27" s="131"/>
      <c r="DQ27" s="131"/>
      <c r="DR27" s="131"/>
      <c r="DS27" s="131"/>
      <c r="DT27" s="131"/>
      <c r="DU27" s="131"/>
      <c r="DV27" s="131"/>
      <c r="DW27" s="131"/>
      <c r="DX27" s="131"/>
      <c r="DY27" s="131"/>
      <c r="DZ27" s="131"/>
      <c r="EA27" s="131"/>
      <c r="EB27" s="131"/>
    </row>
    <row r="28" spans="1:132" s="25" customFormat="1" ht="14" x14ac:dyDescent="0.15">
      <c r="A28" s="24"/>
      <c r="B28" s="132" t="s">
        <v>17</v>
      </c>
      <c r="C28" s="133"/>
      <c r="D28" s="133"/>
      <c r="E28" s="133"/>
      <c r="F28" s="133"/>
      <c r="G28" s="133"/>
      <c r="H28" s="133"/>
      <c r="I28" s="133"/>
      <c r="J28" s="133"/>
      <c r="K28" s="134"/>
      <c r="L28" s="132" t="s">
        <v>16</v>
      </c>
      <c r="M28" s="133"/>
      <c r="N28" s="133"/>
      <c r="O28" s="133"/>
      <c r="P28" s="133"/>
      <c r="Q28" s="133"/>
      <c r="R28" s="133"/>
      <c r="S28" s="133"/>
      <c r="T28" s="134"/>
      <c r="U28" s="132" t="s">
        <v>15</v>
      </c>
      <c r="V28" s="133"/>
      <c r="W28" s="133"/>
      <c r="X28" s="133"/>
      <c r="Y28" s="133"/>
      <c r="Z28" s="133"/>
      <c r="AA28" s="133"/>
      <c r="AB28" s="133"/>
      <c r="AC28" s="134"/>
      <c r="AD28" s="135" t="s">
        <v>17</v>
      </c>
      <c r="AE28" s="136"/>
      <c r="AF28" s="136"/>
      <c r="AG28" s="136"/>
      <c r="AH28" s="136"/>
      <c r="AI28" s="136"/>
      <c r="AJ28" s="136"/>
      <c r="AK28" s="136"/>
      <c r="AL28" s="136"/>
      <c r="AM28" s="136"/>
      <c r="AN28" s="137"/>
      <c r="AO28" s="135" t="s">
        <v>16</v>
      </c>
      <c r="AP28" s="136"/>
      <c r="AQ28" s="136"/>
      <c r="AR28" s="136"/>
      <c r="AS28" s="136"/>
      <c r="AT28" s="136"/>
      <c r="AU28" s="136"/>
      <c r="AV28" s="136"/>
      <c r="AW28" s="136"/>
      <c r="AX28" s="137"/>
      <c r="AY28" s="135" t="s">
        <v>15</v>
      </c>
      <c r="AZ28" s="136"/>
      <c r="BA28" s="136"/>
      <c r="BB28" s="136"/>
      <c r="BC28" s="136"/>
      <c r="BD28" s="136"/>
      <c r="BE28" s="136"/>
      <c r="BF28" s="136"/>
      <c r="BG28" s="136"/>
      <c r="BH28" s="137"/>
      <c r="BI28" s="138" t="s">
        <v>17</v>
      </c>
      <c r="BJ28" s="139"/>
      <c r="BK28" s="139"/>
      <c r="BL28" s="139"/>
      <c r="BM28" s="139"/>
      <c r="BN28" s="139"/>
      <c r="BO28" s="139"/>
      <c r="BP28" s="139"/>
      <c r="BQ28" s="139"/>
      <c r="BR28" s="139"/>
      <c r="BS28" s="139"/>
      <c r="BT28" s="140"/>
      <c r="BU28" s="138" t="s">
        <v>16</v>
      </c>
      <c r="BV28" s="139"/>
      <c r="BW28" s="139"/>
      <c r="BX28" s="139"/>
      <c r="BY28" s="139"/>
      <c r="BZ28" s="139"/>
      <c r="CA28" s="139"/>
      <c r="CB28" s="139"/>
      <c r="CC28" s="139"/>
      <c r="CD28" s="139"/>
      <c r="CE28" s="140"/>
      <c r="CF28" s="141" t="s">
        <v>15</v>
      </c>
      <c r="CG28" s="141"/>
      <c r="CH28" s="141"/>
      <c r="CI28" s="141"/>
      <c r="CJ28" s="141"/>
      <c r="CK28" s="141"/>
      <c r="CL28" s="141"/>
      <c r="CM28" s="141"/>
      <c r="CN28" s="141"/>
      <c r="CO28" s="141"/>
      <c r="CP28" s="141"/>
      <c r="CQ28" s="142" t="s">
        <v>17</v>
      </c>
      <c r="CR28" s="143"/>
      <c r="CS28" s="143"/>
      <c r="CT28" s="143"/>
      <c r="CU28" s="143"/>
      <c r="CV28" s="143"/>
      <c r="CW28" s="143"/>
      <c r="CX28" s="143"/>
      <c r="CY28" s="143"/>
      <c r="CZ28" s="143"/>
      <c r="DA28" s="143"/>
      <c r="DB28" s="143"/>
      <c r="DC28" s="144"/>
      <c r="DD28" s="142" t="s">
        <v>16</v>
      </c>
      <c r="DE28" s="143"/>
      <c r="DF28" s="143"/>
      <c r="DG28" s="143"/>
      <c r="DH28" s="143"/>
      <c r="DI28" s="143"/>
      <c r="DJ28" s="143"/>
      <c r="DK28" s="143"/>
      <c r="DL28" s="143"/>
      <c r="DM28" s="143"/>
      <c r="DN28" s="143"/>
      <c r="DO28" s="143"/>
      <c r="DP28" s="144"/>
      <c r="DQ28" s="125" t="s">
        <v>15</v>
      </c>
      <c r="DR28" s="125"/>
      <c r="DS28" s="125"/>
      <c r="DT28" s="125"/>
      <c r="DU28" s="125"/>
      <c r="DV28" s="125"/>
      <c r="DW28" s="125"/>
      <c r="DX28" s="125"/>
      <c r="DY28" s="125"/>
      <c r="DZ28" s="125"/>
      <c r="EA28" s="125"/>
      <c r="EB28" s="125"/>
    </row>
    <row r="29" spans="1:132" s="25" customFormat="1" ht="14" x14ac:dyDescent="0.15">
      <c r="A29" s="28" t="s">
        <v>3</v>
      </c>
      <c r="B29" s="23" t="s">
        <v>18</v>
      </c>
      <c r="C29" s="23" t="s">
        <v>19</v>
      </c>
      <c r="D29" s="23" t="s">
        <v>20</v>
      </c>
      <c r="E29" s="23" t="s">
        <v>33</v>
      </c>
      <c r="F29" s="23" t="s">
        <v>21</v>
      </c>
      <c r="G29" s="23" t="s">
        <v>1</v>
      </c>
      <c r="H29" s="23" t="s">
        <v>0</v>
      </c>
      <c r="I29" s="23" t="s">
        <v>2</v>
      </c>
      <c r="J29" s="23" t="s">
        <v>28</v>
      </c>
      <c r="K29" s="23"/>
      <c r="L29" s="23" t="s">
        <v>18</v>
      </c>
      <c r="M29" s="23" t="s">
        <v>19</v>
      </c>
      <c r="N29" s="23" t="s">
        <v>20</v>
      </c>
      <c r="O29" s="23" t="s">
        <v>21</v>
      </c>
      <c r="P29" s="23" t="s">
        <v>1</v>
      </c>
      <c r="Q29" s="23" t="s">
        <v>0</v>
      </c>
      <c r="R29" s="23" t="s">
        <v>2</v>
      </c>
      <c r="S29" s="23" t="s">
        <v>28</v>
      </c>
      <c r="T29" s="23"/>
      <c r="U29" s="23" t="s">
        <v>18</v>
      </c>
      <c r="V29" s="23" t="s">
        <v>19</v>
      </c>
      <c r="W29" s="23" t="s">
        <v>20</v>
      </c>
      <c r="X29" s="23" t="s">
        <v>21</v>
      </c>
      <c r="Y29" s="23" t="s">
        <v>1</v>
      </c>
      <c r="Z29" s="23" t="s">
        <v>0</v>
      </c>
      <c r="AA29" s="23" t="s">
        <v>2</v>
      </c>
      <c r="AB29" s="23" t="s">
        <v>28</v>
      </c>
      <c r="AC29" s="23"/>
      <c r="AD29" s="27" t="s">
        <v>18</v>
      </c>
      <c r="AE29" s="27" t="s">
        <v>19</v>
      </c>
      <c r="AF29" s="27" t="s">
        <v>20</v>
      </c>
      <c r="AG29" s="27" t="s">
        <v>33</v>
      </c>
      <c r="AH29" s="27" t="s">
        <v>21</v>
      </c>
      <c r="AI29" s="27" t="s">
        <v>1</v>
      </c>
      <c r="AJ29" s="27" t="s">
        <v>0</v>
      </c>
      <c r="AK29" s="27" t="s">
        <v>2</v>
      </c>
      <c r="AL29" s="27" t="s">
        <v>28</v>
      </c>
      <c r="AM29" s="27"/>
      <c r="AN29" s="27" t="s">
        <v>14</v>
      </c>
      <c r="AO29" s="27" t="s">
        <v>18</v>
      </c>
      <c r="AP29" s="27" t="s">
        <v>19</v>
      </c>
      <c r="AQ29" s="27" t="s">
        <v>20</v>
      </c>
      <c r="AR29" s="27" t="s">
        <v>21</v>
      </c>
      <c r="AS29" s="27" t="s">
        <v>1</v>
      </c>
      <c r="AT29" s="27" t="s">
        <v>0</v>
      </c>
      <c r="AU29" s="27" t="s">
        <v>2</v>
      </c>
      <c r="AV29" s="27" t="s">
        <v>28</v>
      </c>
      <c r="AW29" s="27"/>
      <c r="AX29" s="27" t="s">
        <v>14</v>
      </c>
      <c r="AY29" s="27" t="s">
        <v>18</v>
      </c>
      <c r="AZ29" s="27" t="s">
        <v>19</v>
      </c>
      <c r="BA29" s="27" t="s">
        <v>20</v>
      </c>
      <c r="BB29" s="27" t="s">
        <v>21</v>
      </c>
      <c r="BC29" s="27" t="s">
        <v>1</v>
      </c>
      <c r="BD29" s="27" t="s">
        <v>0</v>
      </c>
      <c r="BE29" s="27" t="s">
        <v>2</v>
      </c>
      <c r="BF29" s="27" t="s">
        <v>28</v>
      </c>
      <c r="BG29" s="27"/>
      <c r="BH29" s="27" t="s">
        <v>14</v>
      </c>
      <c r="BI29" s="55" t="s">
        <v>18</v>
      </c>
      <c r="BJ29" s="55" t="s">
        <v>19</v>
      </c>
      <c r="BK29" s="55" t="s">
        <v>20</v>
      </c>
      <c r="BL29" s="55" t="s">
        <v>33</v>
      </c>
      <c r="BM29" s="55" t="s">
        <v>21</v>
      </c>
      <c r="BN29" s="55" t="s">
        <v>1</v>
      </c>
      <c r="BO29" s="55" t="s">
        <v>0</v>
      </c>
      <c r="BP29" s="55" t="s">
        <v>2</v>
      </c>
      <c r="BQ29" s="55" t="s">
        <v>28</v>
      </c>
      <c r="BR29" s="55"/>
      <c r="BS29" s="55" t="s">
        <v>14</v>
      </c>
      <c r="BT29" s="55" t="s">
        <v>30</v>
      </c>
      <c r="BU29" s="55" t="s">
        <v>18</v>
      </c>
      <c r="BV29" s="55" t="s">
        <v>19</v>
      </c>
      <c r="BW29" s="55" t="s">
        <v>20</v>
      </c>
      <c r="BX29" s="55" t="s">
        <v>21</v>
      </c>
      <c r="BY29" s="55" t="s">
        <v>1</v>
      </c>
      <c r="BZ29" s="55" t="s">
        <v>0</v>
      </c>
      <c r="CA29" s="55" t="s">
        <v>2</v>
      </c>
      <c r="CB29" s="55" t="s">
        <v>28</v>
      </c>
      <c r="CC29" s="55"/>
      <c r="CD29" s="55" t="s">
        <v>14</v>
      </c>
      <c r="CE29" s="55" t="s">
        <v>30</v>
      </c>
      <c r="CF29" s="55" t="s">
        <v>18</v>
      </c>
      <c r="CG29" s="55" t="s">
        <v>19</v>
      </c>
      <c r="CH29" s="55" t="s">
        <v>20</v>
      </c>
      <c r="CI29" s="55" t="s">
        <v>21</v>
      </c>
      <c r="CJ29" s="55" t="s">
        <v>1</v>
      </c>
      <c r="CK29" s="55" t="s">
        <v>0</v>
      </c>
      <c r="CL29" s="55" t="s">
        <v>2</v>
      </c>
      <c r="CM29" s="55" t="s">
        <v>28</v>
      </c>
      <c r="CN29" s="55"/>
      <c r="CO29" s="55" t="s">
        <v>14</v>
      </c>
      <c r="CP29" s="55" t="s">
        <v>30</v>
      </c>
      <c r="CQ29" s="54" t="s">
        <v>18</v>
      </c>
      <c r="CR29" s="54" t="s">
        <v>19</v>
      </c>
      <c r="CS29" s="54" t="s">
        <v>20</v>
      </c>
      <c r="CT29" s="54" t="s">
        <v>33</v>
      </c>
      <c r="CU29" s="54" t="s">
        <v>21</v>
      </c>
      <c r="CV29" s="54" t="s">
        <v>1</v>
      </c>
      <c r="CW29" s="54" t="s">
        <v>0</v>
      </c>
      <c r="CX29" s="54" t="s">
        <v>2</v>
      </c>
      <c r="CY29" s="54" t="s">
        <v>28</v>
      </c>
      <c r="CZ29" s="54"/>
      <c r="DA29" s="54" t="s">
        <v>14</v>
      </c>
      <c r="DB29" s="54" t="s">
        <v>30</v>
      </c>
      <c r="DC29" s="54" t="s">
        <v>45</v>
      </c>
      <c r="DD29" s="54" t="s">
        <v>18</v>
      </c>
      <c r="DE29" s="54" t="s">
        <v>19</v>
      </c>
      <c r="DF29" s="54" t="s">
        <v>20</v>
      </c>
      <c r="DG29" s="54" t="s">
        <v>33</v>
      </c>
      <c r="DH29" s="54" t="s">
        <v>52</v>
      </c>
      <c r="DI29" s="54" t="s">
        <v>1</v>
      </c>
      <c r="DJ29" s="54" t="s">
        <v>0</v>
      </c>
      <c r="DK29" s="54" t="s">
        <v>2</v>
      </c>
      <c r="DL29" s="54" t="s">
        <v>28</v>
      </c>
      <c r="DM29" s="54"/>
      <c r="DN29" s="54" t="s">
        <v>14</v>
      </c>
      <c r="DO29" s="54" t="s">
        <v>30</v>
      </c>
      <c r="DP29" s="54" t="s">
        <v>45</v>
      </c>
      <c r="DQ29" s="54" t="s">
        <v>18</v>
      </c>
      <c r="DR29" s="54" t="s">
        <v>19</v>
      </c>
      <c r="DS29" s="54" t="s">
        <v>20</v>
      </c>
      <c r="DT29" s="54" t="s">
        <v>21</v>
      </c>
      <c r="DU29" s="54" t="s">
        <v>1</v>
      </c>
      <c r="DV29" s="54" t="s">
        <v>0</v>
      </c>
      <c r="DW29" s="54" t="s">
        <v>2</v>
      </c>
      <c r="DX29" s="54" t="s">
        <v>28</v>
      </c>
      <c r="DY29" s="54"/>
      <c r="DZ29" s="54" t="s">
        <v>14</v>
      </c>
      <c r="EA29" s="54" t="s">
        <v>30</v>
      </c>
      <c r="EB29" s="54" t="s">
        <v>45</v>
      </c>
    </row>
    <row r="30" spans="1:132" s="25" customFormat="1" ht="14" x14ac:dyDescent="0.15">
      <c r="A30" s="24" t="s">
        <v>4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</row>
    <row r="31" spans="1:132" s="25" customFormat="1" ht="14" x14ac:dyDescent="0.15">
      <c r="A31" s="24" t="s">
        <v>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</row>
    <row r="32" spans="1:132" s="25" customFormat="1" ht="14" x14ac:dyDescent="0.15">
      <c r="A32" s="24" t="s">
        <v>6</v>
      </c>
      <c r="B32" s="13">
        <v>2.6329999999999999E-2</v>
      </c>
      <c r="C32" s="13">
        <v>2.657E-2</v>
      </c>
      <c r="D32" s="13">
        <v>2.862E-2</v>
      </c>
      <c r="E32" s="13"/>
      <c r="F32" s="13">
        <v>0.28733999999999998</v>
      </c>
      <c r="G32" s="13">
        <f>AVERAGE(B32:E32)</f>
        <v>2.7173333333333338E-2</v>
      </c>
      <c r="H32" s="13">
        <f>STDEV(B32:E32)</f>
        <v>1.2585838602704761E-3</v>
      </c>
      <c r="I32" s="13">
        <f t="shared" ref="I32:I38" si="352">(H32/G32)*100</f>
        <v>4.6316874151268745</v>
      </c>
      <c r="J32" s="13">
        <f>MAX(B32:E32)</f>
        <v>2.862E-2</v>
      </c>
      <c r="K32" s="13"/>
      <c r="L32" s="13">
        <v>2.392E-2</v>
      </c>
      <c r="M32" s="13">
        <v>2.733E-2</v>
      </c>
      <c r="N32" s="13">
        <v>2.5569999999999999E-2</v>
      </c>
      <c r="O32" s="13">
        <v>0.20116999999999999</v>
      </c>
      <c r="P32" s="13">
        <f>AVERAGE(L32:N32)</f>
        <v>2.5606666666666666E-2</v>
      </c>
      <c r="Q32" s="13">
        <f>STDEV(L32:N32)</f>
        <v>1.7052956732875777E-3</v>
      </c>
      <c r="R32" s="13">
        <f>(Q32/P32)*100</f>
        <v>6.6595769589465421</v>
      </c>
      <c r="S32" s="13">
        <f>MAX(L32:N32)</f>
        <v>2.733E-2</v>
      </c>
      <c r="T32" s="13"/>
      <c r="U32" s="13">
        <v>2.5430000000000001E-2</v>
      </c>
      <c r="V32" s="13">
        <v>2.4330000000000001E-2</v>
      </c>
      <c r="W32" s="13">
        <v>3.3050000000000003E-2</v>
      </c>
      <c r="X32" s="13">
        <v>0.18504000000000001</v>
      </c>
      <c r="Y32" s="13">
        <f>AVERAGE(U32:W32)</f>
        <v>2.760333333333333E-2</v>
      </c>
      <c r="Z32" s="13">
        <f>STDEV(U32:W32)</f>
        <v>4.7489086465558952E-3</v>
      </c>
      <c r="AA32" s="13">
        <f>(Z32/Y32)*100</f>
        <v>17.204112956971002</v>
      </c>
      <c r="AB32" s="13">
        <f>MAX(U32:W32)</f>
        <v>3.3050000000000003E-2</v>
      </c>
      <c r="AC32" s="13"/>
      <c r="AD32" s="14">
        <v>3.6069999999999998E-2</v>
      </c>
      <c r="AE32" s="14">
        <v>3.354E-2</v>
      </c>
      <c r="AF32" s="14">
        <v>3.4160000000000003E-2</v>
      </c>
      <c r="AG32" s="14"/>
      <c r="AH32" s="14">
        <v>0.20105000000000001</v>
      </c>
      <c r="AI32" s="14">
        <f>AVERAGE(AD32:AG32)</f>
        <v>3.4590000000000003E-2</v>
      </c>
      <c r="AJ32" s="14">
        <f>STDEV(AD32:AG32)</f>
        <v>1.3186735759845934E-3</v>
      </c>
      <c r="AK32" s="14">
        <f t="shared" ref="AK32:AK38" si="353">(AJ32/AI32)*100</f>
        <v>3.8122971262925507</v>
      </c>
      <c r="AL32" s="14">
        <f>MAX(AD32:AG32)</f>
        <v>3.6069999999999998E-2</v>
      </c>
      <c r="AM32" s="14"/>
      <c r="AN32" s="14">
        <f t="shared" ref="AN32:AN38" si="354">(AL32-$J32)/$J32*100</f>
        <v>26.030747728860931</v>
      </c>
      <c r="AO32" s="14">
        <v>4.1459999999999997E-2</v>
      </c>
      <c r="AP32" s="14">
        <v>4.2279999999999998E-2</v>
      </c>
      <c r="AQ32" s="14">
        <v>4.1200000000000001E-2</v>
      </c>
      <c r="AR32" s="14">
        <v>0.23188</v>
      </c>
      <c r="AS32" s="14">
        <f>AVERAGE(AO32:AQ32)</f>
        <v>4.1646666666666665E-2</v>
      </c>
      <c r="AT32" s="14">
        <f>STDEV(AO32:AQ32)</f>
        <v>5.6367839530474507E-4</v>
      </c>
      <c r="AU32" s="14">
        <f>(AT32/AS32)*100</f>
        <v>1.3534778180840685</v>
      </c>
      <c r="AV32" s="14">
        <f>MAX(AO32:AQ32)</f>
        <v>4.2279999999999998E-2</v>
      </c>
      <c r="AW32" s="14"/>
      <c r="AX32" s="14">
        <f>(AV32-$S32)/$S32*100</f>
        <v>54.701792901573356</v>
      </c>
      <c r="AY32" s="14">
        <v>2.836E-2</v>
      </c>
      <c r="AZ32" s="14">
        <v>3.2500000000000001E-2</v>
      </c>
      <c r="BA32" s="14">
        <v>3.4410000000000003E-2</v>
      </c>
      <c r="BB32" s="14">
        <v>0.19749</v>
      </c>
      <c r="BC32" s="14">
        <f>AVERAGE(AY32:BA32)</f>
        <v>3.1756666666666662E-2</v>
      </c>
      <c r="BD32" s="14">
        <f>STDEV(AY32:BA32)</f>
        <v>3.0927388078098904E-3</v>
      </c>
      <c r="BE32" s="14">
        <f>(BD32/BC32)*100</f>
        <v>9.738864724918308</v>
      </c>
      <c r="BF32" s="14">
        <f>MAX(AY32:BA32)</f>
        <v>3.4410000000000003E-2</v>
      </c>
      <c r="BG32" s="14"/>
      <c r="BH32" s="14">
        <f>(BF32-$AB32)/$AB32*100</f>
        <v>4.114977307110439</v>
      </c>
      <c r="BI32" s="16">
        <v>0.04</v>
      </c>
      <c r="BJ32" s="16">
        <v>0.09</v>
      </c>
      <c r="BK32" s="16">
        <v>0.1</v>
      </c>
      <c r="BL32" s="16"/>
      <c r="BM32" s="16">
        <v>0.37</v>
      </c>
      <c r="BN32" s="16">
        <f>AVERAGE(BI32:BL32)</f>
        <v>7.6666666666666675E-2</v>
      </c>
      <c r="BO32" s="16">
        <f>STDEV(BI32:BL32)</f>
        <v>3.2145502536643195E-2</v>
      </c>
      <c r="BP32" s="16">
        <f t="shared" ref="BP32:BP34" si="355">(BO32/BN32)*100</f>
        <v>41.92891635214329</v>
      </c>
      <c r="BQ32" s="16">
        <f>MAX(BI32:BL32)</f>
        <v>0.1</v>
      </c>
      <c r="BR32" s="16"/>
      <c r="BS32" s="16">
        <f>(BQ32-$J32)/$J32*100</f>
        <v>249.40600978336826</v>
      </c>
      <c r="BT32" s="16">
        <f>(BQ32-$AL32)/$AL32*100</f>
        <v>177.23870252287225</v>
      </c>
      <c r="BU32" s="16">
        <v>0.06</v>
      </c>
      <c r="BV32" s="16">
        <v>0.06</v>
      </c>
      <c r="BW32" s="16">
        <v>0.06</v>
      </c>
      <c r="BX32" s="16">
        <v>0.31</v>
      </c>
      <c r="BY32" s="16">
        <f>AVERAGE(BU32:BW32)</f>
        <v>0.06</v>
      </c>
      <c r="BZ32" s="16">
        <f>STDEV(BU32:BW32)</f>
        <v>0</v>
      </c>
      <c r="CA32" s="16">
        <f>(BZ32/BY32)*100</f>
        <v>0</v>
      </c>
      <c r="CB32" s="16">
        <f>MAX(BU32:BW32)</f>
        <v>0.06</v>
      </c>
      <c r="CC32" s="16"/>
      <c r="CD32" s="16">
        <f>(CB32-$S32)/$S32*100</f>
        <v>119.53896816684961</v>
      </c>
      <c r="CE32" s="16">
        <f>(CB32-$AV32)/$AV32*100</f>
        <v>41.911069063386947</v>
      </c>
      <c r="CF32" s="16">
        <v>0.06</v>
      </c>
      <c r="CG32" s="16">
        <v>0.06</v>
      </c>
      <c r="CH32" s="16">
        <v>7.0000000000000007E-2</v>
      </c>
      <c r="CI32" s="16">
        <v>0.24</v>
      </c>
      <c r="CJ32" s="16">
        <f>AVERAGE(CF32:CH32)</f>
        <v>6.3333333333333339E-2</v>
      </c>
      <c r="CK32" s="16">
        <f>STDEV(CF32:CH32)</f>
        <v>5.7735026918962623E-3</v>
      </c>
      <c r="CL32" s="16">
        <f>(CK32/CJ32)*100</f>
        <v>9.116056881941466</v>
      </c>
      <c r="CM32" s="16">
        <f>MAX(CF32:CH32)</f>
        <v>7.0000000000000007E-2</v>
      </c>
      <c r="CN32" s="16"/>
      <c r="CO32" s="16">
        <f>(CM32-$AB32)/$AB32*100</f>
        <v>111.80030257186083</v>
      </c>
      <c r="CP32" s="16">
        <f>(CM32-$BH32)/$BH32*100</f>
        <v>-98.298897058823513</v>
      </c>
      <c r="CQ32" s="17">
        <v>5.6770000000000001E-2</v>
      </c>
      <c r="CR32" s="17">
        <v>5.6460000000000003E-2</v>
      </c>
      <c r="CS32" s="17">
        <v>3.9719999999999998E-2</v>
      </c>
      <c r="CT32" s="17"/>
      <c r="CU32" s="17">
        <v>0.31274000000000002</v>
      </c>
      <c r="CV32" s="17">
        <f>AVERAGE(CQ32:CS32)</f>
        <v>5.0983333333333332E-2</v>
      </c>
      <c r="CW32" s="17">
        <f>STDEV(CQ32:CS32)</f>
        <v>9.7555642242431496E-3</v>
      </c>
      <c r="CX32" s="17">
        <f>(CW32/CV32)*100</f>
        <v>19.134810508486076</v>
      </c>
      <c r="CY32" s="17">
        <f>MAX(CQ32:CS32)</f>
        <v>5.6770000000000001E-2</v>
      </c>
      <c r="CZ32" s="17"/>
      <c r="DA32" s="17">
        <f>(CY32-$J32)/$J32*100</f>
        <v>98.35779175401818</v>
      </c>
      <c r="DB32" s="17">
        <f>(CY32-$AL32)/$AL32*100</f>
        <v>57.388411422234554</v>
      </c>
      <c r="DC32" s="17">
        <f>(CY32-$BQ32)/$BQ32*100</f>
        <v>-43.230000000000004</v>
      </c>
      <c r="DD32" s="17">
        <v>6.8070000000000006E-2</v>
      </c>
      <c r="DE32" s="17">
        <v>6.4350000000000004E-2</v>
      </c>
      <c r="DF32" s="17">
        <v>6.5329999999999999E-2</v>
      </c>
      <c r="DG32" s="17"/>
      <c r="DH32" s="17">
        <v>0.35647000000000001</v>
      </c>
      <c r="DI32" s="17">
        <f>AVERAGE(DD32:DG32)</f>
        <v>6.5916666666666665E-2</v>
      </c>
      <c r="DJ32" s="17">
        <f>STDEV(DD32:DG32)</f>
        <v>1.9281424567010963E-3</v>
      </c>
      <c r="DK32" s="17">
        <f>(DJ32/DI32)*100</f>
        <v>2.9251212996729654</v>
      </c>
      <c r="DL32" s="17">
        <f>MAX(DD32:DG32)</f>
        <v>6.8070000000000006E-2</v>
      </c>
      <c r="DM32" s="17"/>
      <c r="DN32" s="17">
        <f>(DL32-$S32)/$S32*100</f>
        <v>149.06695938529091</v>
      </c>
      <c r="DO32" s="17">
        <f>(DL32-$AV32)/$AV32*100</f>
        <v>60.99810785241251</v>
      </c>
      <c r="DP32" s="17">
        <f>(DL32-$CB32)/$CB32*100</f>
        <v>13.450000000000015</v>
      </c>
      <c r="DQ32" s="17">
        <v>6.2390000000000001E-2</v>
      </c>
      <c r="DR32" s="17">
        <v>7.5609999999999997E-2</v>
      </c>
      <c r="DS32" s="17">
        <v>5.3409999999999999E-2</v>
      </c>
      <c r="DT32" s="17">
        <v>0.32684000000000002</v>
      </c>
      <c r="DU32" s="17">
        <f>AVERAGE(DQ32:DS32)</f>
        <v>6.3803333333333337E-2</v>
      </c>
      <c r="DV32" s="17">
        <f>STDEV(DQ32:DS32)</f>
        <v>1.1167279585168931E-2</v>
      </c>
      <c r="DW32" s="17">
        <f>(DV32/DU32)*100</f>
        <v>17.502658563035784</v>
      </c>
      <c r="DX32" s="17">
        <f>MAX(DQ32:DS32)</f>
        <v>7.5609999999999997E-2</v>
      </c>
      <c r="DY32" s="17"/>
      <c r="DZ32" s="17">
        <f>(DX32-$AB32)/$AB32*100</f>
        <v>128.77458396369136</v>
      </c>
      <c r="EA32" s="17">
        <f>(DX32-$BF32)/$BF32*100</f>
        <v>119.73263586166809</v>
      </c>
      <c r="EB32" s="17">
        <f>(DX32-$CM32)/$CM32*100</f>
        <v>8.0142857142856982</v>
      </c>
    </row>
    <row r="33" spans="1:132" s="25" customFormat="1" ht="14" x14ac:dyDescent="0.15">
      <c r="A33" s="24" t="s">
        <v>7</v>
      </c>
      <c r="B33" s="9">
        <v>2.368E-2</v>
      </c>
      <c r="C33" s="9">
        <v>2.656E-2</v>
      </c>
      <c r="D33" s="9">
        <v>2.5420000000000002E-2</v>
      </c>
      <c r="E33" s="13"/>
      <c r="F33" s="9">
        <v>0.36260999999999999</v>
      </c>
      <c r="G33" s="13">
        <f t="shared" ref="G33:G38" si="356">AVERAGE(B33:E33)</f>
        <v>2.5220000000000003E-2</v>
      </c>
      <c r="H33" s="13">
        <f t="shared" ref="H33:H38" si="357">STDEV(B33:E33)</f>
        <v>1.4503792607452718E-3</v>
      </c>
      <c r="I33" s="13">
        <f t="shared" si="352"/>
        <v>5.7509090433991741</v>
      </c>
      <c r="J33" s="13">
        <f t="shared" ref="J33:J38" si="358">MAX(B33:E33)</f>
        <v>2.656E-2</v>
      </c>
      <c r="K33" s="13"/>
      <c r="L33" s="13">
        <v>2.392E-2</v>
      </c>
      <c r="M33" s="13">
        <v>2.733E-2</v>
      </c>
      <c r="N33" s="13">
        <v>2.5569999999999999E-2</v>
      </c>
      <c r="O33" s="13">
        <v>0.20116999999999999</v>
      </c>
      <c r="P33" s="13">
        <f t="shared" ref="P33:P38" si="359">AVERAGE(L33:N33)</f>
        <v>2.5606666666666666E-2</v>
      </c>
      <c r="Q33" s="13">
        <f t="shared" ref="Q33:Q38" si="360">STDEV(L33:N33)</f>
        <v>1.7052956732875777E-3</v>
      </c>
      <c r="R33" s="13">
        <f t="shared" ref="R33:R38" si="361">(Q33/P33)*100</f>
        <v>6.6595769589465421</v>
      </c>
      <c r="S33" s="13">
        <f t="shared" ref="S33:S38" si="362">MAX(L33:N33)</f>
        <v>2.733E-2</v>
      </c>
      <c r="T33" s="13"/>
      <c r="U33" s="9">
        <v>3.0169999999999999E-2</v>
      </c>
      <c r="V33" s="9">
        <v>4.0489999999999998E-2</v>
      </c>
      <c r="W33" s="9">
        <v>3.6540000000000003E-2</v>
      </c>
      <c r="X33" s="9">
        <v>0.16138</v>
      </c>
      <c r="Y33" s="13">
        <f t="shared" ref="Y33:Y38" si="363">AVERAGE(U33:W33)</f>
        <v>3.5733333333333332E-2</v>
      </c>
      <c r="Z33" s="13">
        <f t="shared" ref="Z33:Z38" si="364">STDEV(U33:W33)</f>
        <v>5.2070753147360309E-3</v>
      </c>
      <c r="AA33" s="13">
        <f t="shared" ref="AA33:AA38" si="365">(Z33/Y33)*100</f>
        <v>14.572039127059789</v>
      </c>
      <c r="AB33" s="13">
        <f t="shared" ref="AB33:AB38" si="366">MAX(U33:W33)</f>
        <v>4.0489999999999998E-2</v>
      </c>
      <c r="AC33" s="13"/>
      <c r="AD33" s="3">
        <v>5.4370000000000002E-2</v>
      </c>
      <c r="AE33" s="3">
        <v>4.4749999999999998E-2</v>
      </c>
      <c r="AF33" s="3">
        <v>5.4370000000000002E-2</v>
      </c>
      <c r="AG33" s="3"/>
      <c r="AH33" s="3">
        <v>0.26452999999999999</v>
      </c>
      <c r="AI33" s="14">
        <f t="shared" ref="AI33:AI38" si="367">AVERAGE(AD33:AG33)</f>
        <v>5.1163333333333338E-2</v>
      </c>
      <c r="AJ33" s="14">
        <f t="shared" ref="AJ33:AJ38" si="368">STDEV(AD33:AG33)</f>
        <v>5.554109589604202E-3</v>
      </c>
      <c r="AK33" s="14">
        <f t="shared" si="353"/>
        <v>10.855644516784549</v>
      </c>
      <c r="AL33" s="14">
        <f t="shared" ref="AL33:AL38" si="369">MAX(AD33:AG33)</f>
        <v>5.4370000000000002E-2</v>
      </c>
      <c r="AM33" s="3"/>
      <c r="AN33" s="14">
        <f t="shared" si="354"/>
        <v>104.70632530120483</v>
      </c>
      <c r="AO33" s="3">
        <v>2.5950000000000001E-2</v>
      </c>
      <c r="AP33" s="3">
        <v>2.7640000000000001E-2</v>
      </c>
      <c r="AQ33" s="3">
        <v>2.4639999999999999E-2</v>
      </c>
      <c r="AR33" s="3">
        <v>0.27243000000000001</v>
      </c>
      <c r="AS33" s="14">
        <f t="shared" ref="AS33:AS38" si="370">AVERAGE(AO33:AQ33)</f>
        <v>2.6076666666666665E-2</v>
      </c>
      <c r="AT33" s="14">
        <f t="shared" ref="AT33:AT38" si="371">STDEV(AO33:AQ33)</f>
        <v>1.5040057624003099E-3</v>
      </c>
      <c r="AU33" s="14">
        <f t="shared" ref="AU33:AU38" si="372">(AT33/AS33)*100</f>
        <v>5.7676304323161576</v>
      </c>
      <c r="AV33" s="14">
        <f t="shared" ref="AV33:AV38" si="373">MAX(AO33:AQ33)</f>
        <v>2.7640000000000001E-2</v>
      </c>
      <c r="AW33" s="3"/>
      <c r="AX33" s="14">
        <f t="shared" ref="AX33:AX38" si="374">(AV33-$S33)/$S33*100</f>
        <v>1.1342846688620609</v>
      </c>
      <c r="AY33" s="3">
        <v>2.477E-2</v>
      </c>
      <c r="AZ33" s="3">
        <v>2.563E-2</v>
      </c>
      <c r="BA33" s="3">
        <v>2.5149999999999999E-2</v>
      </c>
      <c r="BB33" s="3">
        <v>0.16741</v>
      </c>
      <c r="BC33" s="14">
        <f t="shared" ref="BC33:BC38" si="375">AVERAGE(AY33:BA33)</f>
        <v>2.5183333333333335E-2</v>
      </c>
      <c r="BD33" s="14">
        <f t="shared" ref="BD33:BD38" si="376">STDEV(AY33:BA33)</f>
        <v>4.3096790290383951E-4</v>
      </c>
      <c r="BE33" s="14">
        <f t="shared" ref="BE33:BE38" si="377">(BD33/BC33)*100</f>
        <v>1.7113219175533003</v>
      </c>
      <c r="BF33" s="14">
        <f t="shared" ref="BF33:BF38" si="378">MAX(AY33:BA33)</f>
        <v>2.563E-2</v>
      </c>
      <c r="BG33" s="3"/>
      <c r="BH33" s="14">
        <f t="shared" ref="BH33:BH38" si="379">(BF33-$AB33)/$AB33*100</f>
        <v>-36.700419856754749</v>
      </c>
      <c r="BI33" s="4">
        <v>8.3330000000000001E-2</v>
      </c>
      <c r="BJ33" s="4">
        <v>8.48E-2</v>
      </c>
      <c r="BK33" s="4">
        <v>8.7319999999999995E-2</v>
      </c>
      <c r="BL33" s="4"/>
      <c r="BM33" s="4">
        <v>0.27422999999999997</v>
      </c>
      <c r="BN33" s="16">
        <f t="shared" ref="BN33:BN34" si="380">AVERAGE(BI33:BL33)</f>
        <v>8.5150000000000003E-2</v>
      </c>
      <c r="BO33" s="16">
        <f t="shared" ref="BO33:BO34" si="381">STDEV(BI33:BL33)</f>
        <v>2.0178949427559372E-3</v>
      </c>
      <c r="BP33" s="16">
        <f t="shared" si="355"/>
        <v>2.369812029073326</v>
      </c>
      <c r="BQ33" s="16">
        <f t="shared" ref="BQ33:BQ34" si="382">MAX(BI33:BL33)</f>
        <v>8.7319999999999995E-2</v>
      </c>
      <c r="BR33" s="16"/>
      <c r="BS33" s="16">
        <f t="shared" ref="BS33:BS34" si="383">(BQ33-$J33)/$J33*100</f>
        <v>228.76506024096383</v>
      </c>
      <c r="BT33" s="16">
        <f t="shared" ref="BT33:BT34" si="384">(BQ33-$AL33)/$AL33*100</f>
        <v>60.603273864263365</v>
      </c>
      <c r="BU33" s="29"/>
      <c r="BV33" s="4">
        <v>8.9340000000000003E-2</v>
      </c>
      <c r="BW33" s="29"/>
      <c r="BX33" s="4">
        <v>0.27412999999999998</v>
      </c>
      <c r="BY33" s="16">
        <f>AVERAGE(BU33:BW33)</f>
        <v>8.9340000000000003E-2</v>
      </c>
      <c r="BZ33" s="16" t="e">
        <f>STDEV(BU33:BW33)</f>
        <v>#DIV/0!</v>
      </c>
      <c r="CA33" s="16" t="e">
        <f>(BZ33/BY33)*100</f>
        <v>#DIV/0!</v>
      </c>
      <c r="CB33" s="16">
        <f>MAX(BU33:BW33)</f>
        <v>8.9340000000000003E-2</v>
      </c>
      <c r="CC33" s="16"/>
      <c r="CD33" s="16">
        <f>(CB33-$S33)/$S33*100</f>
        <v>226.8935236004391</v>
      </c>
      <c r="CE33" s="16">
        <f>(CB33-$AV33)/$AV33*100</f>
        <v>223.22720694645443</v>
      </c>
      <c r="CF33" s="29"/>
      <c r="CG33" s="29"/>
      <c r="CH33" s="29"/>
      <c r="CI33" s="29"/>
      <c r="CJ33" s="45" t="e">
        <f t="shared" ref="CJ33:CJ34" si="385">AVERAGE(CF33:CH33)</f>
        <v>#DIV/0!</v>
      </c>
      <c r="CK33" s="45" t="e">
        <f t="shared" ref="CK33:CK34" si="386">STDEV(CF33:CH33)</f>
        <v>#DIV/0!</v>
      </c>
      <c r="CL33" s="45" t="e">
        <f t="shared" ref="CL33:CL34" si="387">(CK33/CJ33)*100</f>
        <v>#DIV/0!</v>
      </c>
      <c r="CM33" s="16">
        <f t="shared" ref="CM33:CM34" si="388">MAX(CF33:CH33)</f>
        <v>0</v>
      </c>
      <c r="CN33" s="4"/>
      <c r="CO33" s="29"/>
      <c r="CP33" s="45"/>
      <c r="CQ33" s="5">
        <v>9.3950000000000006E-2</v>
      </c>
      <c r="CR33" s="29"/>
      <c r="CS33" s="5">
        <v>9.3380000000000005E-2</v>
      </c>
      <c r="CT33" s="5"/>
      <c r="CU33" s="5">
        <v>0.27243000000000001</v>
      </c>
      <c r="CV33" s="17">
        <f t="shared" ref="CV33:CV34" si="389">AVERAGE(CQ33:CS33)</f>
        <v>9.3664999999999998E-2</v>
      </c>
      <c r="CW33" s="17">
        <f t="shared" ref="CW33:CW34" si="390">STDEV(CQ33:CS33)</f>
        <v>4.0305086527633286E-4</v>
      </c>
      <c r="CX33" s="17">
        <f t="shared" ref="CX33:CX34" si="391">(CW33/CV33)*100</f>
        <v>0.43031107166639926</v>
      </c>
      <c r="CY33" s="17">
        <f t="shared" ref="CY33:CY34" si="392">MAX(CQ33:CS33)</f>
        <v>9.3950000000000006E-2</v>
      </c>
      <c r="CZ33" s="17"/>
      <c r="DA33" s="17">
        <f t="shared" ref="DA33:DA34" si="393">(CY33-$J33)/$J33*100</f>
        <v>253.72740963855424</v>
      </c>
      <c r="DB33" s="17">
        <f t="shared" ref="DB33:DB34" si="394">(CY33-$AL33)/$AL33*100</f>
        <v>72.79749862056282</v>
      </c>
      <c r="DC33" s="17">
        <f t="shared" ref="DC33:DC34" si="395">(CY33-$BQ33)/$BQ33*100</f>
        <v>7.5927622537792159</v>
      </c>
      <c r="DD33" s="5">
        <v>6.6710000000000005E-2</v>
      </c>
      <c r="DE33" s="29"/>
      <c r="DF33" s="5">
        <v>7.8409999999999994E-2</v>
      </c>
      <c r="DG33" s="5"/>
      <c r="DH33" s="5">
        <v>0.26086999999999999</v>
      </c>
      <c r="DI33" s="17">
        <f t="shared" ref="DI33:DI34" si="396">AVERAGE(DD33:DG33)</f>
        <v>7.2559999999999999E-2</v>
      </c>
      <c r="DJ33" s="17">
        <f t="shared" ref="DJ33:DJ34" si="397">STDEV(DD33:DG33)</f>
        <v>8.2731493398825982E-3</v>
      </c>
      <c r="DK33" s="17">
        <f t="shared" ref="DK33:DK34" si="398">(DJ33/DI33)*100</f>
        <v>11.401804492671717</v>
      </c>
      <c r="DL33" s="17">
        <f t="shared" ref="DL33:DL34" si="399">MAX(DD33:DG33)</f>
        <v>7.8409999999999994E-2</v>
      </c>
      <c r="DM33" s="17"/>
      <c r="DN33" s="17">
        <f t="shared" ref="DN33:DN34" si="400">(DL33-$S33)/$S33*100</f>
        <v>186.90084156604462</v>
      </c>
      <c r="DO33" s="17">
        <f t="shared" ref="DO33:DO34" si="401">(DL33-$AV33)/$AV33*100</f>
        <v>183.68306801736611</v>
      </c>
      <c r="DP33" s="17">
        <f t="shared" ref="DP33:DP34" si="402">(DL33-$CB33)/$CB33*100</f>
        <v>-12.234161629729135</v>
      </c>
      <c r="DQ33" s="5">
        <v>2.7890000000000002E-2</v>
      </c>
      <c r="DR33" s="5">
        <v>2.9479999999999999E-2</v>
      </c>
      <c r="DS33" s="5">
        <v>3.073E-2</v>
      </c>
      <c r="DT33" s="5">
        <v>0.18861</v>
      </c>
      <c r="DU33" s="17">
        <f t="shared" ref="DU33:DU34" si="403">AVERAGE(DQ33:DS33)</f>
        <v>2.9366666666666669E-2</v>
      </c>
      <c r="DV33" s="17">
        <f t="shared" ref="DV33:DV34" si="404">STDEV(DQ33:DS33)</f>
        <v>1.4233879770931507E-3</v>
      </c>
      <c r="DW33" s="17">
        <f t="shared" ref="DW33:DW34" si="405">(DV33/DU33)*100</f>
        <v>4.8469511138245762</v>
      </c>
      <c r="DX33" s="17">
        <f t="shared" ref="DX33:DX34" si="406">MAX(DQ33:DS33)</f>
        <v>3.073E-2</v>
      </c>
      <c r="DY33" s="5"/>
      <c r="DZ33" s="17">
        <f t="shared" ref="DZ33:DZ34" si="407">(DX33-$AB33)/$AB33*100</f>
        <v>-24.104717214126943</v>
      </c>
      <c r="EA33" s="17">
        <f t="shared" ref="EA33:EA34" si="408">(DX33-$BF33)/$BF33*100</f>
        <v>19.898556379243075</v>
      </c>
      <c r="EB33" s="45"/>
    </row>
    <row r="34" spans="1:132" s="25" customFormat="1" ht="14" x14ac:dyDescent="0.15">
      <c r="A34" s="24" t="s">
        <v>8</v>
      </c>
      <c r="B34" s="9">
        <v>7.0000000000000007E-2</v>
      </c>
      <c r="C34" s="9">
        <v>7.0000000000000007E-2</v>
      </c>
      <c r="D34" s="9">
        <v>0.08</v>
      </c>
      <c r="E34" s="9"/>
      <c r="F34" s="9">
        <v>0.48</v>
      </c>
      <c r="G34" s="13">
        <f t="shared" si="356"/>
        <v>7.3333333333333348E-2</v>
      </c>
      <c r="H34" s="13">
        <f t="shared" si="357"/>
        <v>5.7735026918962545E-3</v>
      </c>
      <c r="I34" s="13">
        <f t="shared" si="352"/>
        <v>7.8729582162221634</v>
      </c>
      <c r="J34" s="13">
        <f t="shared" si="358"/>
        <v>0.08</v>
      </c>
      <c r="K34" s="13"/>
      <c r="L34" s="9">
        <v>0.05</v>
      </c>
      <c r="M34" s="9">
        <v>0.04</v>
      </c>
      <c r="N34" s="9">
        <v>0.04</v>
      </c>
      <c r="O34" s="9">
        <v>0.25</v>
      </c>
      <c r="P34" s="13">
        <f t="shared" si="359"/>
        <v>4.3333333333333335E-2</v>
      </c>
      <c r="Q34" s="13">
        <f t="shared" si="360"/>
        <v>5.773502691896258E-3</v>
      </c>
      <c r="R34" s="13">
        <f t="shared" si="361"/>
        <v>13.323467750529824</v>
      </c>
      <c r="S34" s="13">
        <f t="shared" si="362"/>
        <v>0.05</v>
      </c>
      <c r="T34" s="13"/>
      <c r="U34" s="9">
        <v>0.04</v>
      </c>
      <c r="V34" s="9">
        <v>0.04</v>
      </c>
      <c r="W34" s="9">
        <v>0.04</v>
      </c>
      <c r="X34" s="9">
        <v>0.23</v>
      </c>
      <c r="Y34" s="13">
        <f t="shared" si="363"/>
        <v>0.04</v>
      </c>
      <c r="Z34" s="13">
        <f t="shared" si="364"/>
        <v>0</v>
      </c>
      <c r="AA34" s="13">
        <f t="shared" si="365"/>
        <v>0</v>
      </c>
      <c r="AB34" s="13">
        <f t="shared" si="366"/>
        <v>0.04</v>
      </c>
      <c r="AC34" s="13"/>
      <c r="AD34" s="3">
        <v>6.6220000000000001E-2</v>
      </c>
      <c r="AE34" s="3">
        <v>6.762E-2</v>
      </c>
      <c r="AF34" s="3">
        <v>6.5519999999999995E-2</v>
      </c>
      <c r="AG34" s="3"/>
      <c r="AH34" s="3">
        <v>0.22375999999999999</v>
      </c>
      <c r="AI34" s="14">
        <f t="shared" si="367"/>
        <v>6.6453333333333336E-2</v>
      </c>
      <c r="AJ34" s="14">
        <f t="shared" si="368"/>
        <v>1.0692676621563645E-3</v>
      </c>
      <c r="AK34" s="14">
        <f t="shared" si="353"/>
        <v>1.609050454689553</v>
      </c>
      <c r="AL34" s="14">
        <f t="shared" si="369"/>
        <v>6.762E-2</v>
      </c>
      <c r="AM34" s="3"/>
      <c r="AN34" s="14">
        <f t="shared" si="354"/>
        <v>-15.475000000000003</v>
      </c>
      <c r="AO34" s="3">
        <v>3.44E-2</v>
      </c>
      <c r="AP34" s="3">
        <v>3.8580000000000003E-2</v>
      </c>
      <c r="AQ34" s="3">
        <v>3.032E-2</v>
      </c>
      <c r="AR34" s="3">
        <v>0.24523</v>
      </c>
      <c r="AS34" s="14">
        <f t="shared" si="370"/>
        <v>3.4433333333333337E-2</v>
      </c>
      <c r="AT34" s="14">
        <f t="shared" si="371"/>
        <v>4.1301008865805375E-3</v>
      </c>
      <c r="AU34" s="14">
        <f t="shared" si="372"/>
        <v>11.994484665771163</v>
      </c>
      <c r="AV34" s="14">
        <f t="shared" si="373"/>
        <v>3.8580000000000003E-2</v>
      </c>
      <c r="AW34" s="3"/>
      <c r="AX34" s="14">
        <f t="shared" si="374"/>
        <v>-22.84</v>
      </c>
      <c r="AY34" s="3">
        <v>3.0249999999999999E-2</v>
      </c>
      <c r="AZ34" s="3">
        <v>3.0890000000000001E-2</v>
      </c>
      <c r="BA34" s="3">
        <v>3.0419999999999999E-2</v>
      </c>
      <c r="BB34" s="3">
        <v>0.18870000000000001</v>
      </c>
      <c r="BC34" s="14">
        <f t="shared" si="375"/>
        <v>3.0520000000000002E-2</v>
      </c>
      <c r="BD34" s="14">
        <f t="shared" si="376"/>
        <v>3.3151168908501647E-4</v>
      </c>
      <c r="BE34" s="14">
        <f t="shared" si="377"/>
        <v>1.0862113010649295</v>
      </c>
      <c r="BF34" s="14">
        <f t="shared" si="378"/>
        <v>3.0890000000000001E-2</v>
      </c>
      <c r="BG34" s="3"/>
      <c r="BH34" s="14">
        <f t="shared" si="379"/>
        <v>-22.775000000000002</v>
      </c>
      <c r="BI34" s="46">
        <v>7.3510000000000006E-2</v>
      </c>
      <c r="BJ34" s="46">
        <v>6.037E-2</v>
      </c>
      <c r="BK34" s="46">
        <v>3.3939999999999998E-2</v>
      </c>
      <c r="BL34" s="46">
        <v>4.2099999999999999E-2</v>
      </c>
      <c r="BM34" s="46">
        <v>0.255</v>
      </c>
      <c r="BN34" s="52">
        <f t="shared" si="380"/>
        <v>5.2479999999999999E-2</v>
      </c>
      <c r="BO34" s="52">
        <f t="shared" si="381"/>
        <v>1.78511344177338E-2</v>
      </c>
      <c r="BP34" s="52">
        <f t="shared" si="355"/>
        <v>34.015118936230564</v>
      </c>
      <c r="BQ34" s="52">
        <f t="shared" si="382"/>
        <v>7.3510000000000006E-2</v>
      </c>
      <c r="BR34" s="52"/>
      <c r="BS34" s="52">
        <f t="shared" si="383"/>
        <v>-8.1124999999999954</v>
      </c>
      <c r="BT34" s="52">
        <f t="shared" si="384"/>
        <v>8.7104406980183473</v>
      </c>
      <c r="BU34" s="46">
        <v>3.5869999999999999E-2</v>
      </c>
      <c r="BV34" s="46">
        <v>4.5809999999999997E-2</v>
      </c>
      <c r="BW34" s="46">
        <v>4.0710000000000003E-2</v>
      </c>
      <c r="BX34" s="46">
        <v>0.26132</v>
      </c>
      <c r="BY34" s="16">
        <f>AVERAGE(BU34:BW34)</f>
        <v>4.0796666666666669E-2</v>
      </c>
      <c r="BZ34" s="16">
        <f>STDEV(BU34:BW34)</f>
        <v>4.9705667014268429E-3</v>
      </c>
      <c r="CA34" s="16">
        <f>(BZ34/BY34)*100</f>
        <v>12.183756928082792</v>
      </c>
      <c r="CB34" s="16">
        <f>MAX(BU34:BW34)</f>
        <v>4.5809999999999997E-2</v>
      </c>
      <c r="CC34" s="16"/>
      <c r="CD34" s="16">
        <f>(CB34-$S34)/$S34*100</f>
        <v>-8.3800000000000132</v>
      </c>
      <c r="CE34" s="16">
        <f>(CB34-$AV34)/$AV34*100</f>
        <v>18.740279937791581</v>
      </c>
      <c r="CF34" s="46">
        <v>2.3269999999999999E-2</v>
      </c>
      <c r="CG34" s="46">
        <v>2.7220000000000001E-2</v>
      </c>
      <c r="CH34" s="46">
        <v>2.1299999999999999E-2</v>
      </c>
      <c r="CI34" s="46">
        <v>0.18765000000000001</v>
      </c>
      <c r="CJ34" s="52">
        <f t="shared" si="385"/>
        <v>2.3929999999999996E-2</v>
      </c>
      <c r="CK34" s="52">
        <f t="shared" si="386"/>
        <v>3.0146807459497274E-3</v>
      </c>
      <c r="CL34" s="52">
        <f t="shared" si="387"/>
        <v>12.597913689718879</v>
      </c>
      <c r="CM34" s="52">
        <f t="shared" si="388"/>
        <v>2.7220000000000001E-2</v>
      </c>
      <c r="CN34" s="12"/>
      <c r="CO34" s="12">
        <f t="shared" ref="CO34" si="409">(CM34-$AB34)/$AB34*100</f>
        <v>-31.95</v>
      </c>
      <c r="CP34" s="52">
        <f t="shared" ref="CP34" si="410">(CM34-$AV34)/$AV34*100</f>
        <v>-29.445308449974085</v>
      </c>
      <c r="CQ34" s="46">
        <v>1.959E-2</v>
      </c>
      <c r="CR34" s="46">
        <v>2.1049999999999999E-2</v>
      </c>
      <c r="CS34" s="46">
        <v>2.231E-2</v>
      </c>
      <c r="CT34" s="46"/>
      <c r="CU34" s="46">
        <v>3.2480000000000002E-2</v>
      </c>
      <c r="CV34" s="53">
        <f t="shared" si="389"/>
        <v>2.098333333333333E-2</v>
      </c>
      <c r="CW34" s="53">
        <f t="shared" si="390"/>
        <v>1.3612249385510588E-3</v>
      </c>
      <c r="CX34" s="53">
        <f t="shared" si="391"/>
        <v>6.4871720661686689</v>
      </c>
      <c r="CY34" s="53">
        <f t="shared" si="392"/>
        <v>2.231E-2</v>
      </c>
      <c r="CZ34" s="53"/>
      <c r="DA34" s="53">
        <f t="shared" si="393"/>
        <v>-72.112499999999997</v>
      </c>
      <c r="DB34" s="53">
        <f t="shared" si="394"/>
        <v>-67.006802721088448</v>
      </c>
      <c r="DC34" s="53">
        <f t="shared" si="395"/>
        <v>-69.650387702353427</v>
      </c>
      <c r="DD34" s="46">
        <v>1.9730000000000001E-2</v>
      </c>
      <c r="DE34" s="46">
        <v>1.9269999999999999E-2</v>
      </c>
      <c r="DF34" s="46">
        <v>1.9769999999999999E-2</v>
      </c>
      <c r="DG34" s="46"/>
      <c r="DH34" s="46">
        <v>3.1E-2</v>
      </c>
      <c r="DI34" s="53">
        <f t="shared" si="396"/>
        <v>1.959E-2</v>
      </c>
      <c r="DJ34" s="53">
        <f t="shared" si="397"/>
        <v>2.7784887978899678E-4</v>
      </c>
      <c r="DK34" s="53">
        <f t="shared" si="398"/>
        <v>1.4183199580857417</v>
      </c>
      <c r="DL34" s="53">
        <f t="shared" si="399"/>
        <v>1.9769999999999999E-2</v>
      </c>
      <c r="DM34" s="53"/>
      <c r="DN34" s="53">
        <f t="shared" si="400"/>
        <v>-60.46</v>
      </c>
      <c r="DO34" s="53">
        <f t="shared" si="401"/>
        <v>-48.755832037325042</v>
      </c>
      <c r="DP34" s="53">
        <f t="shared" si="402"/>
        <v>-56.84348395546823</v>
      </c>
      <c r="DQ34" s="46">
        <v>1.949E-2</v>
      </c>
      <c r="DR34" s="46">
        <v>1.7840000000000002E-2</v>
      </c>
      <c r="DS34" s="46">
        <v>1.881E-2</v>
      </c>
      <c r="DT34" s="46">
        <v>3.2469999999999999E-2</v>
      </c>
      <c r="DU34" s="53">
        <f t="shared" si="403"/>
        <v>1.8713333333333335E-2</v>
      </c>
      <c r="DV34" s="53">
        <f t="shared" si="404"/>
        <v>8.2923659671611946E-4</v>
      </c>
      <c r="DW34" s="53">
        <f t="shared" si="405"/>
        <v>4.4312607590815078</v>
      </c>
      <c r="DX34" s="53">
        <f t="shared" si="406"/>
        <v>1.949E-2</v>
      </c>
      <c r="DY34" s="41"/>
      <c r="DZ34" s="53">
        <f t="shared" si="407"/>
        <v>-51.275000000000006</v>
      </c>
      <c r="EA34" s="53">
        <f t="shared" si="408"/>
        <v>-36.905147296859823</v>
      </c>
      <c r="EB34" s="53">
        <f t="shared" ref="EB34" si="411">(DX34-$CM34)/$CM34*100</f>
        <v>-28.398236590742105</v>
      </c>
    </row>
    <row r="35" spans="1:132" s="25" customFormat="1" ht="14" x14ac:dyDescent="0.15">
      <c r="A35" s="24" t="s">
        <v>9</v>
      </c>
      <c r="B35" s="9">
        <v>0.03</v>
      </c>
      <c r="C35" s="9">
        <v>0.05</v>
      </c>
      <c r="D35" s="9">
        <v>7.0000000000000007E-2</v>
      </c>
      <c r="E35" s="9">
        <v>0.05</v>
      </c>
      <c r="F35" s="9">
        <v>0.78</v>
      </c>
      <c r="G35" s="13">
        <f t="shared" si="356"/>
        <v>0.05</v>
      </c>
      <c r="H35" s="13">
        <f t="shared" si="357"/>
        <v>1.6329931618554526E-2</v>
      </c>
      <c r="I35" s="13">
        <f t="shared" si="352"/>
        <v>32.65986323710905</v>
      </c>
      <c r="J35" s="13">
        <f t="shared" si="358"/>
        <v>7.0000000000000007E-2</v>
      </c>
      <c r="K35" s="13"/>
      <c r="L35" s="9">
        <v>0.03</v>
      </c>
      <c r="M35" s="9">
        <v>0.04</v>
      </c>
      <c r="N35" s="9">
        <v>0.05</v>
      </c>
      <c r="O35" s="9">
        <v>0.28999999999999998</v>
      </c>
      <c r="P35" s="13">
        <f t="shared" si="359"/>
        <v>0.04</v>
      </c>
      <c r="Q35" s="13">
        <f t="shared" si="360"/>
        <v>9.9999999999999915E-3</v>
      </c>
      <c r="R35" s="13">
        <f t="shared" si="361"/>
        <v>24.999999999999979</v>
      </c>
      <c r="S35" s="13">
        <f t="shared" si="362"/>
        <v>0.05</v>
      </c>
      <c r="T35" s="13"/>
      <c r="U35" s="9">
        <v>0.03</v>
      </c>
      <c r="V35" s="9">
        <v>0.05</v>
      </c>
      <c r="W35" s="9">
        <v>0.05</v>
      </c>
      <c r="X35" s="9">
        <v>0.22</v>
      </c>
      <c r="Y35" s="13">
        <f t="shared" si="363"/>
        <v>4.3333333333333335E-2</v>
      </c>
      <c r="Z35" s="13">
        <f t="shared" si="364"/>
        <v>1.1547005383792518E-2</v>
      </c>
      <c r="AA35" s="13">
        <f t="shared" si="365"/>
        <v>26.646935501059655</v>
      </c>
      <c r="AB35" s="13">
        <f t="shared" si="366"/>
        <v>0.05</v>
      </c>
      <c r="AC35" s="13"/>
      <c r="AD35" s="3">
        <v>0.03</v>
      </c>
      <c r="AE35" s="3">
        <v>0.03</v>
      </c>
      <c r="AF35" s="3">
        <v>0.05</v>
      </c>
      <c r="AG35" s="3">
        <v>0.04</v>
      </c>
      <c r="AH35" s="3">
        <v>0.3</v>
      </c>
      <c r="AI35" s="14">
        <f t="shared" si="367"/>
        <v>3.7499999999999999E-2</v>
      </c>
      <c r="AJ35" s="14">
        <f t="shared" si="368"/>
        <v>9.5742710775633833E-3</v>
      </c>
      <c r="AK35" s="14">
        <f t="shared" si="353"/>
        <v>25.531389540169023</v>
      </c>
      <c r="AL35" s="14">
        <f t="shared" si="369"/>
        <v>0.05</v>
      </c>
      <c r="AM35" s="3"/>
      <c r="AN35" s="14">
        <f t="shared" si="354"/>
        <v>-28.571428571428577</v>
      </c>
      <c r="AO35" s="3">
        <v>0.03</v>
      </c>
      <c r="AP35" s="3">
        <v>0.05</v>
      </c>
      <c r="AQ35" s="3">
        <v>0.03</v>
      </c>
      <c r="AR35" s="3">
        <v>0.2</v>
      </c>
      <c r="AS35" s="14">
        <f t="shared" si="370"/>
        <v>3.6666666666666667E-2</v>
      </c>
      <c r="AT35" s="14">
        <f t="shared" si="371"/>
        <v>1.1547005383792518E-2</v>
      </c>
      <c r="AU35" s="14">
        <f t="shared" si="372"/>
        <v>31.491832864888686</v>
      </c>
      <c r="AV35" s="14">
        <f t="shared" si="373"/>
        <v>0.05</v>
      </c>
      <c r="AW35" s="3"/>
      <c r="AX35" s="14">
        <f t="shared" si="374"/>
        <v>0</v>
      </c>
      <c r="AY35" s="3">
        <v>0.03</v>
      </c>
      <c r="AZ35" s="3">
        <v>0.03</v>
      </c>
      <c r="BA35" s="3">
        <v>0.03</v>
      </c>
      <c r="BB35" s="3">
        <v>0.12</v>
      </c>
      <c r="BC35" s="14">
        <f t="shared" si="375"/>
        <v>0.03</v>
      </c>
      <c r="BD35" s="14">
        <f t="shared" si="376"/>
        <v>0</v>
      </c>
      <c r="BE35" s="14">
        <f t="shared" si="377"/>
        <v>0</v>
      </c>
      <c r="BF35" s="14">
        <f t="shared" si="378"/>
        <v>0.03</v>
      </c>
      <c r="BG35" s="3"/>
      <c r="BH35" s="15">
        <f t="shared" si="379"/>
        <v>-40.000000000000007</v>
      </c>
      <c r="BI35" s="57"/>
      <c r="BJ35" s="57"/>
      <c r="BK35" s="57"/>
      <c r="BL35" s="57"/>
      <c r="BM35" s="57"/>
      <c r="BN35" s="18"/>
      <c r="BO35" s="18"/>
      <c r="BP35" s="18"/>
      <c r="BQ35" s="18"/>
      <c r="BR35" s="18"/>
      <c r="BS35" s="18"/>
      <c r="BT35" s="18"/>
      <c r="BU35" s="57"/>
      <c r="BV35" s="57"/>
      <c r="BW35" s="57"/>
      <c r="BX35" s="57"/>
      <c r="BY35" s="18"/>
      <c r="BZ35" s="18"/>
      <c r="CA35" s="18"/>
      <c r="CB35" s="18"/>
      <c r="CC35" s="18"/>
      <c r="CD35" s="18"/>
      <c r="CE35" s="18"/>
      <c r="CF35" s="57"/>
      <c r="CG35" s="57"/>
      <c r="CH35" s="57"/>
      <c r="CI35" s="57"/>
      <c r="CJ35" s="57"/>
      <c r="CK35" s="57"/>
      <c r="CL35" s="57"/>
      <c r="CM35" s="57"/>
      <c r="CN35" s="18"/>
      <c r="CO35" s="18"/>
      <c r="CP35" s="18"/>
      <c r="CQ35" s="57"/>
      <c r="CR35" s="57"/>
      <c r="CS35" s="57"/>
      <c r="CT35" s="57"/>
      <c r="CU35" s="57"/>
      <c r="CV35" s="18"/>
      <c r="CW35" s="18"/>
      <c r="CX35" s="18"/>
      <c r="CY35" s="18"/>
      <c r="CZ35" s="18"/>
      <c r="DA35" s="18"/>
      <c r="DB35" s="18"/>
      <c r="DC35" s="18"/>
      <c r="DD35" s="57"/>
      <c r="DE35" s="57"/>
      <c r="DF35" s="57"/>
      <c r="DG35" s="57"/>
      <c r="DH35" s="57"/>
      <c r="DI35" s="18"/>
      <c r="DJ35" s="18"/>
      <c r="DK35" s="18"/>
      <c r="DL35" s="18"/>
      <c r="DM35" s="18"/>
      <c r="DN35" s="18"/>
      <c r="DO35" s="18"/>
      <c r="DP35" s="18"/>
      <c r="DQ35" s="18"/>
      <c r="DR35" s="57"/>
      <c r="DS35" s="57"/>
      <c r="DT35" s="57"/>
      <c r="DU35" s="18"/>
      <c r="DV35" s="18"/>
      <c r="DW35" s="18"/>
      <c r="DX35" s="18"/>
      <c r="DY35" s="18"/>
      <c r="DZ35" s="18"/>
      <c r="EA35" s="18"/>
      <c r="EB35" s="18"/>
    </row>
    <row r="36" spans="1:132" s="25" customFormat="1" ht="14" x14ac:dyDescent="0.15">
      <c r="A36" s="24" t="s">
        <v>10</v>
      </c>
      <c r="B36" s="9">
        <v>3.4849999999999999E-2</v>
      </c>
      <c r="C36" s="9">
        <v>2.657E-2</v>
      </c>
      <c r="D36" s="9">
        <v>2.877E-2</v>
      </c>
      <c r="E36" s="9"/>
      <c r="F36" s="9">
        <v>0.32475999999999999</v>
      </c>
      <c r="G36" s="13">
        <f t="shared" si="356"/>
        <v>3.0063333333333334E-2</v>
      </c>
      <c r="H36" s="13">
        <f t="shared" si="357"/>
        <v>4.2888382265286393E-3</v>
      </c>
      <c r="I36" s="13">
        <f t="shared" si="352"/>
        <v>14.266010288929944</v>
      </c>
      <c r="J36" s="13">
        <f t="shared" si="358"/>
        <v>3.4849999999999999E-2</v>
      </c>
      <c r="K36" s="13"/>
      <c r="L36" s="9">
        <v>3.875E-2</v>
      </c>
      <c r="M36" s="9">
        <v>2.9850000000000002E-2</v>
      </c>
      <c r="N36" s="9">
        <v>2.9659999999999999E-2</v>
      </c>
      <c r="O36" s="9">
        <v>0.25919999999999999</v>
      </c>
      <c r="P36" s="13">
        <f t="shared" si="359"/>
        <v>3.2753333333333329E-2</v>
      </c>
      <c r="Q36" s="13">
        <f t="shared" si="360"/>
        <v>5.1941345124412531E-3</v>
      </c>
      <c r="R36" s="13">
        <f t="shared" si="361"/>
        <v>15.858338629476657</v>
      </c>
      <c r="S36" s="13">
        <f t="shared" si="362"/>
        <v>3.875E-2</v>
      </c>
      <c r="T36" s="13"/>
      <c r="U36" s="9">
        <v>3.1539999999999999E-2</v>
      </c>
      <c r="V36" s="9">
        <v>3.1019999999999999E-2</v>
      </c>
      <c r="W36" s="9">
        <v>3.1980000000000001E-2</v>
      </c>
      <c r="X36" s="9">
        <v>0.33717999999999998</v>
      </c>
      <c r="Y36" s="13">
        <f t="shared" si="363"/>
        <v>3.1513333333333338E-2</v>
      </c>
      <c r="Z36" s="13">
        <f t="shared" si="364"/>
        <v>4.8055523442507052E-4</v>
      </c>
      <c r="AA36" s="13">
        <f t="shared" si="365"/>
        <v>1.5249267011584635</v>
      </c>
      <c r="AB36" s="13">
        <f t="shared" si="366"/>
        <v>3.1980000000000001E-2</v>
      </c>
      <c r="AC36" s="13"/>
      <c r="AD36" s="29"/>
      <c r="AE36" s="3">
        <v>4.24E-2</v>
      </c>
      <c r="AF36" s="3">
        <v>5.355E-2</v>
      </c>
      <c r="AG36" s="3"/>
      <c r="AH36" s="3">
        <v>0.33019999999999999</v>
      </c>
      <c r="AI36" s="14">
        <f t="shared" si="367"/>
        <v>4.7975000000000004E-2</v>
      </c>
      <c r="AJ36" s="14">
        <f t="shared" si="368"/>
        <v>7.8842406102299298E-3</v>
      </c>
      <c r="AK36" s="14">
        <f t="shared" si="353"/>
        <v>16.434060677915433</v>
      </c>
      <c r="AL36" s="14">
        <f t="shared" si="369"/>
        <v>5.355E-2</v>
      </c>
      <c r="AM36" s="3"/>
      <c r="AN36" s="14">
        <f t="shared" si="354"/>
        <v>53.658536585365859</v>
      </c>
      <c r="AO36" s="3">
        <v>4.675E-2</v>
      </c>
      <c r="AP36" s="3">
        <v>3.9730000000000001E-2</v>
      </c>
      <c r="AQ36" s="3">
        <v>4.7169999999999997E-2</v>
      </c>
      <c r="AR36" s="3">
        <v>0.47545999999999999</v>
      </c>
      <c r="AS36" s="14">
        <f t="shared" si="370"/>
        <v>4.4549999999999999E-2</v>
      </c>
      <c r="AT36" s="14">
        <f t="shared" si="371"/>
        <v>4.1795215037130733E-3</v>
      </c>
      <c r="AU36" s="14">
        <f t="shared" si="372"/>
        <v>9.3816419836432612</v>
      </c>
      <c r="AV36" s="14">
        <f t="shared" si="373"/>
        <v>4.7169999999999997E-2</v>
      </c>
      <c r="AW36" s="3"/>
      <c r="AX36" s="14">
        <f t="shared" si="374"/>
        <v>21.72903225806451</v>
      </c>
      <c r="AY36" s="3">
        <v>4.3799999999999999E-2</v>
      </c>
      <c r="AZ36" s="3">
        <v>4.8520000000000001E-2</v>
      </c>
      <c r="BA36" s="3">
        <v>4.4940000000000001E-2</v>
      </c>
      <c r="BB36" s="3">
        <v>0.41783999999999999</v>
      </c>
      <c r="BC36" s="14">
        <f t="shared" si="375"/>
        <v>4.5753333333333333E-2</v>
      </c>
      <c r="BD36" s="14">
        <f t="shared" si="376"/>
        <v>2.4628709534470815E-3</v>
      </c>
      <c r="BE36" s="14">
        <f t="shared" si="377"/>
        <v>5.3829322893350167</v>
      </c>
      <c r="BF36" s="14">
        <f t="shared" si="378"/>
        <v>4.8520000000000001E-2</v>
      </c>
      <c r="BG36" s="3"/>
      <c r="BH36" s="14">
        <f t="shared" si="379"/>
        <v>51.719824890556595</v>
      </c>
      <c r="BI36" s="16">
        <v>4.1200000000000001E-2</v>
      </c>
      <c r="BJ36" s="16">
        <v>4.3020000000000003E-2</v>
      </c>
      <c r="BK36" s="16">
        <v>3.9410000000000001E-2</v>
      </c>
      <c r="BL36" s="16"/>
      <c r="BM36" s="16">
        <v>5.0840000000000003E-2</v>
      </c>
      <c r="BN36" s="16">
        <f>AVERAGE(BI36:BL36)</f>
        <v>4.1210000000000004E-2</v>
      </c>
      <c r="BO36" s="16">
        <f>STDEV(BI36:BL36)</f>
        <v>1.8050207755037071E-3</v>
      </c>
      <c r="BP36" s="16">
        <f t="shared" ref="BP36:BP38" si="412">(BO36/BN36)*100</f>
        <v>4.380055266934499</v>
      </c>
      <c r="BQ36" s="16">
        <f>MAX(BI36:BL36)</f>
        <v>4.3020000000000003E-2</v>
      </c>
      <c r="BR36" s="16"/>
      <c r="BS36" s="16">
        <f>(BQ36-$J36)/$J36*100</f>
        <v>23.443328550932581</v>
      </c>
      <c r="BT36" s="16">
        <f>(BQ36-$AL36)/$AL36*100</f>
        <v>-19.663865546218485</v>
      </c>
      <c r="BU36" s="16">
        <v>3.066E-2</v>
      </c>
      <c r="BV36" s="16">
        <v>3.798E-2</v>
      </c>
      <c r="BW36" s="16">
        <v>3.2419999999999997E-2</v>
      </c>
      <c r="BX36" s="16">
        <v>5.3179999999999998E-2</v>
      </c>
      <c r="BY36" s="16">
        <f>AVERAGE(BU36:BW36)</f>
        <v>3.368666666666667E-2</v>
      </c>
      <c r="BZ36" s="16">
        <f>STDEV(BU36:BW36)</f>
        <v>3.8208550526463757E-3</v>
      </c>
      <c r="CA36" s="16">
        <f>(BZ36/BY36)*100</f>
        <v>11.342336392181997</v>
      </c>
      <c r="CB36" s="16">
        <f>MAX(BU36:BW36)</f>
        <v>3.798E-2</v>
      </c>
      <c r="CC36" s="16"/>
      <c r="CD36" s="16">
        <f>(CB36-$S36)/$S36*100</f>
        <v>-1.9870967741935481</v>
      </c>
      <c r="CE36" s="16">
        <f>(CB36-$AV36)/$AV36*100</f>
        <v>-19.48272206911172</v>
      </c>
      <c r="CF36" s="16">
        <v>3.4720000000000001E-2</v>
      </c>
      <c r="CG36" s="16">
        <v>2.9839999999999998E-2</v>
      </c>
      <c r="CH36" s="16">
        <v>3.7379999999999997E-2</v>
      </c>
      <c r="CI36" s="16">
        <v>5.534E-2</v>
      </c>
      <c r="CJ36" s="16">
        <f t="shared" ref="CJ36:CJ38" si="413">AVERAGE(CF36:CH36)</f>
        <v>3.3980000000000003E-2</v>
      </c>
      <c r="CK36" s="16">
        <f t="shared" ref="CK36:CK38" si="414">STDEV(CF36:CH36)</f>
        <v>3.8240815890877634E-3</v>
      </c>
      <c r="CL36" s="16">
        <f t="shared" ref="CL36:CL38" si="415">(CK36/CJ36)*100</f>
        <v>11.253918743636735</v>
      </c>
      <c r="CM36" s="16">
        <f t="shared" ref="CM36:CM38" si="416">MAX(CF36:CH36)</f>
        <v>3.7379999999999997E-2</v>
      </c>
      <c r="CN36" s="16"/>
      <c r="CO36" s="16">
        <f t="shared" ref="CO36:CO38" si="417">(CM36-$AB36)/$AB36*100</f>
        <v>16.885553470919309</v>
      </c>
      <c r="CP36" s="16">
        <f t="shared" ref="CP36:CP38" si="418">(CM36-$AV36)/$AV36*100</f>
        <v>-20.754716981132077</v>
      </c>
      <c r="CQ36" s="45">
        <v>2.409E-2</v>
      </c>
      <c r="CR36" s="45"/>
      <c r="CS36" s="45"/>
      <c r="CT36" s="45"/>
      <c r="CU36" s="45">
        <v>3.2530000000000003E-2</v>
      </c>
      <c r="CV36" s="17">
        <f>AVERAGE(CQ36:CS36)</f>
        <v>2.409E-2</v>
      </c>
      <c r="CW36" s="17" t="e">
        <f>STDEV(CQ36:CS36)</f>
        <v>#DIV/0!</v>
      </c>
      <c r="CX36" s="17" t="e">
        <f>(CW36/CV36)*100</f>
        <v>#DIV/0!</v>
      </c>
      <c r="CY36" s="17">
        <f>MAX(CQ36:CS36)</f>
        <v>2.409E-2</v>
      </c>
      <c r="CZ36" s="17"/>
      <c r="DA36" s="17">
        <f>(CY36-$J36)/$J36*100</f>
        <v>-30.875179340028691</v>
      </c>
      <c r="DB36" s="17">
        <f>(CY36-$AL36)/$AL36*100</f>
        <v>-55.0140056022409</v>
      </c>
      <c r="DC36" s="17">
        <f>(CY36-$BQ36)/$BQ36*100</f>
        <v>-44.002789400278942</v>
      </c>
      <c r="DD36" s="17">
        <v>2.3050000000000001E-2</v>
      </c>
      <c r="DE36" s="45"/>
      <c r="DF36" s="45"/>
      <c r="DG36" s="45"/>
      <c r="DH36" s="17">
        <v>3.1800000000000002E-2</v>
      </c>
      <c r="DI36" s="17">
        <f>AVERAGE(DD36:DG36)</f>
        <v>2.3050000000000001E-2</v>
      </c>
      <c r="DJ36" s="17" t="e">
        <f>STDEV(DD36:DG36)</f>
        <v>#DIV/0!</v>
      </c>
      <c r="DK36" s="17" t="e">
        <f>(DJ36/DI36)*100</f>
        <v>#DIV/0!</v>
      </c>
      <c r="DL36" s="17">
        <f>MAX(DD36:DG36)</f>
        <v>2.3050000000000001E-2</v>
      </c>
      <c r="DM36" s="17"/>
      <c r="DN36" s="17">
        <f>(DL36-$S36)/$S36*100</f>
        <v>-40.516129032258064</v>
      </c>
      <c r="DO36" s="17">
        <f>(DL36-$AV36)/$AV36*100</f>
        <v>-51.134195463218148</v>
      </c>
      <c r="DP36" s="17">
        <f>(DL36-$CB36)/$CB36*100</f>
        <v>-39.310163243812532</v>
      </c>
      <c r="DQ36" s="45"/>
      <c r="DR36" s="45"/>
      <c r="DS36" s="45"/>
      <c r="DT36" s="45">
        <v>3.1189999999999999E-2</v>
      </c>
      <c r="DU36" s="17" t="e">
        <f>AVERAGE(DQ36:DS36)</f>
        <v>#DIV/0!</v>
      </c>
      <c r="DV36" s="17" t="e">
        <f>STDEV(DQ36:DS36)</f>
        <v>#DIV/0!</v>
      </c>
      <c r="DW36" s="17" t="e">
        <f>(DV36/DU36)*100</f>
        <v>#DIV/0!</v>
      </c>
      <c r="DX36" s="17">
        <f>MAX(DQ36:DS36)</f>
        <v>0</v>
      </c>
      <c r="DY36" s="17"/>
      <c r="DZ36" s="17">
        <f>(DX36-$AB36)/$AB36*100</f>
        <v>-100</v>
      </c>
      <c r="EA36" s="17">
        <f>(DX36-$BF36)/$BF36*100</f>
        <v>-100</v>
      </c>
      <c r="EB36" s="17">
        <f>(DX36-$CM36)/$CM36*100</f>
        <v>-100</v>
      </c>
    </row>
    <row r="37" spans="1:132" s="25" customFormat="1" ht="14" x14ac:dyDescent="0.15">
      <c r="A37" s="24" t="s">
        <v>11</v>
      </c>
      <c r="B37" s="9">
        <v>2.266E-2</v>
      </c>
      <c r="C37" s="9">
        <v>2.964E-2</v>
      </c>
      <c r="D37" s="9">
        <v>2.4379999999999999E-2</v>
      </c>
      <c r="E37" s="9"/>
      <c r="F37" s="9">
        <v>0.76985999999999999</v>
      </c>
      <c r="G37" s="13">
        <f t="shared" si="356"/>
        <v>2.5559999999999999E-2</v>
      </c>
      <c r="H37" s="13">
        <f t="shared" si="357"/>
        <v>3.6365368140581227E-3</v>
      </c>
      <c r="I37" s="13">
        <f t="shared" si="352"/>
        <v>14.227452324171058</v>
      </c>
      <c r="J37" s="13">
        <f t="shared" si="358"/>
        <v>2.964E-2</v>
      </c>
      <c r="K37" s="13"/>
      <c r="L37" s="9">
        <v>2.469E-2</v>
      </c>
      <c r="M37" s="9">
        <v>3.024E-2</v>
      </c>
      <c r="N37" s="9">
        <v>2.6550000000000001E-2</v>
      </c>
      <c r="O37" s="9">
        <v>0.39938000000000001</v>
      </c>
      <c r="P37" s="13">
        <f t="shared" si="359"/>
        <v>2.716E-2</v>
      </c>
      <c r="Q37" s="13">
        <f t="shared" si="360"/>
        <v>2.8248362784416368E-3</v>
      </c>
      <c r="R37" s="13">
        <f t="shared" si="361"/>
        <v>10.400722674674656</v>
      </c>
      <c r="S37" s="13">
        <f t="shared" si="362"/>
        <v>3.024E-2</v>
      </c>
      <c r="T37" s="13"/>
      <c r="U37" s="9">
        <v>2.4369999999999999E-2</v>
      </c>
      <c r="V37" s="9">
        <v>2.7130000000000001E-2</v>
      </c>
      <c r="W37" s="9">
        <v>3.193E-2</v>
      </c>
      <c r="X37" s="9">
        <v>0.39627000000000001</v>
      </c>
      <c r="Y37" s="13">
        <f t="shared" si="363"/>
        <v>2.7810000000000001E-2</v>
      </c>
      <c r="Z37" s="13">
        <f t="shared" si="364"/>
        <v>3.8255979924712428E-3</v>
      </c>
      <c r="AA37" s="13">
        <f t="shared" si="365"/>
        <v>13.756195586016695</v>
      </c>
      <c r="AB37" s="13">
        <f t="shared" si="366"/>
        <v>3.193E-2</v>
      </c>
      <c r="AC37" s="13"/>
      <c r="AD37" s="3">
        <v>5.1529999999999999E-2</v>
      </c>
      <c r="AE37" s="3">
        <v>5.552E-2</v>
      </c>
      <c r="AF37" s="3">
        <v>5.5590000000000001E-2</v>
      </c>
      <c r="AG37" s="3"/>
      <c r="AH37" s="3">
        <v>0.47710000000000002</v>
      </c>
      <c r="AI37" s="14">
        <f t="shared" si="367"/>
        <v>5.4213333333333336E-2</v>
      </c>
      <c r="AJ37" s="14">
        <f t="shared" si="368"/>
        <v>2.3240983914914908E-3</v>
      </c>
      <c r="AK37" s="14">
        <f t="shared" si="353"/>
        <v>4.2869498121461342</v>
      </c>
      <c r="AL37" s="14">
        <f t="shared" si="369"/>
        <v>5.5590000000000001E-2</v>
      </c>
      <c r="AM37" s="3"/>
      <c r="AN37" s="14">
        <f t="shared" si="354"/>
        <v>87.550607287449395</v>
      </c>
      <c r="AO37" s="3">
        <v>5.602E-2</v>
      </c>
      <c r="AP37" s="3">
        <v>4.7750000000000001E-2</v>
      </c>
      <c r="AQ37" s="3">
        <v>5.3999999999999999E-2</v>
      </c>
      <c r="AR37" s="3">
        <v>0.47964000000000001</v>
      </c>
      <c r="AS37" s="14">
        <f t="shared" si="370"/>
        <v>5.2589999999999998E-2</v>
      </c>
      <c r="AT37" s="14">
        <f t="shared" si="371"/>
        <v>4.3115310505666077E-3</v>
      </c>
      <c r="AU37" s="14">
        <f t="shared" si="372"/>
        <v>8.1983857207959829</v>
      </c>
      <c r="AV37" s="14">
        <f t="shared" si="373"/>
        <v>5.602E-2</v>
      </c>
      <c r="AW37" s="3"/>
      <c r="AX37" s="14">
        <f t="shared" si="374"/>
        <v>85.25132275132276</v>
      </c>
      <c r="AY37" s="3">
        <v>4.0329999999999998E-2</v>
      </c>
      <c r="AZ37" s="3">
        <v>4.2020000000000002E-2</v>
      </c>
      <c r="BA37" s="3">
        <v>4.8759999999999998E-2</v>
      </c>
      <c r="BB37" s="3">
        <v>0.48258000000000001</v>
      </c>
      <c r="BC37" s="14">
        <f t="shared" si="375"/>
        <v>4.3703333333333337E-2</v>
      </c>
      <c r="BD37" s="14">
        <f t="shared" si="376"/>
        <v>4.4599813153569741E-3</v>
      </c>
      <c r="BE37" s="14">
        <f t="shared" si="377"/>
        <v>10.205128476905591</v>
      </c>
      <c r="BF37" s="14">
        <f t="shared" si="378"/>
        <v>4.8759999999999998E-2</v>
      </c>
      <c r="BG37" s="3"/>
      <c r="BH37" s="14">
        <f t="shared" si="379"/>
        <v>52.70905104917005</v>
      </c>
      <c r="BI37" s="29">
        <v>2.443E-2</v>
      </c>
      <c r="BJ37" s="29">
        <v>2.3650000000000001E-2</v>
      </c>
      <c r="BK37" s="29">
        <v>2.1420000000000002E-2</v>
      </c>
      <c r="BL37" s="4"/>
      <c r="BM37" s="29">
        <v>3.3160000000000002E-2</v>
      </c>
      <c r="BN37" s="16">
        <f t="shared" ref="BN37:BN38" si="419">AVERAGE(BI37:BL37)</f>
        <v>2.3166666666666669E-2</v>
      </c>
      <c r="BO37" s="16">
        <f t="shared" ref="BO37:BO38" si="420">STDEV(BI37:BL37)</f>
        <v>1.5621246215757984E-3</v>
      </c>
      <c r="BP37" s="16">
        <f t="shared" si="412"/>
        <v>6.7429839780250287</v>
      </c>
      <c r="BQ37" s="16">
        <f t="shared" ref="BQ37:BQ38" si="421">MAX(BI37:BL37)</f>
        <v>2.443E-2</v>
      </c>
      <c r="BR37" s="16"/>
      <c r="BS37" s="16">
        <f t="shared" ref="BS37:BS38" si="422">(BQ37-$J37)/$J37*100</f>
        <v>-17.577597840755736</v>
      </c>
      <c r="BT37" s="16">
        <f t="shared" ref="BT37:BT38" si="423">(BQ37-$AL37)/$AL37*100</f>
        <v>-56.053246986868146</v>
      </c>
      <c r="BU37" s="29">
        <v>2.188E-2</v>
      </c>
      <c r="BV37" s="29">
        <v>2.545E-2</v>
      </c>
      <c r="BW37" s="29">
        <v>2.3029999999999998E-2</v>
      </c>
      <c r="BX37" s="29">
        <v>3.3390000000000003E-2</v>
      </c>
      <c r="BY37" s="16">
        <f>AVERAGE(BU37:BW37)</f>
        <v>2.345333333333333E-2</v>
      </c>
      <c r="BZ37" s="16">
        <f>STDEV(BU37:BW37)</f>
        <v>1.8222605009529606E-3</v>
      </c>
      <c r="CA37" s="16">
        <f>(BZ37/BY37)*100</f>
        <v>7.7697292536368421</v>
      </c>
      <c r="CB37" s="16">
        <f>MAX(BU37:BW37)</f>
        <v>2.545E-2</v>
      </c>
      <c r="CC37" s="16"/>
      <c r="CD37" s="16">
        <f>(CB37-$S37)/$S37*100</f>
        <v>-15.839947089947087</v>
      </c>
      <c r="CE37" s="16">
        <f>(CB37-$AV37)/$AV37*100</f>
        <v>-54.569796501249556</v>
      </c>
      <c r="CF37" s="29">
        <v>2.2790000000000001E-2</v>
      </c>
      <c r="CG37" s="29">
        <v>2.351E-2</v>
      </c>
      <c r="CH37" s="29">
        <v>2.2370000000000001E-2</v>
      </c>
      <c r="CI37" s="29">
        <v>3.5439999999999999E-2</v>
      </c>
      <c r="CJ37" s="4">
        <f t="shared" si="413"/>
        <v>2.2890000000000004E-2</v>
      </c>
      <c r="CK37" s="4">
        <f t="shared" si="414"/>
        <v>5.7654141221598224E-4</v>
      </c>
      <c r="CL37" s="4">
        <f t="shared" si="415"/>
        <v>2.5187479782262217</v>
      </c>
      <c r="CM37" s="4">
        <f t="shared" si="416"/>
        <v>2.351E-2</v>
      </c>
      <c r="CN37" s="4"/>
      <c r="CO37" s="4">
        <f t="shared" si="417"/>
        <v>-26.370184779204507</v>
      </c>
      <c r="CP37" s="4">
        <f t="shared" si="418"/>
        <v>-58.032845412352728</v>
      </c>
      <c r="CQ37" s="29">
        <v>2.5100000000000001E-2</v>
      </c>
      <c r="CR37" s="29">
        <v>2.5489999999999999E-2</v>
      </c>
      <c r="CS37" s="29">
        <v>2.4119999999999999E-2</v>
      </c>
      <c r="CT37" s="29"/>
      <c r="CU37" s="29">
        <v>3.1460000000000002E-2</v>
      </c>
      <c r="CV37" s="17">
        <f t="shared" ref="CV37:CV38" si="424">AVERAGE(CQ37:CS37)</f>
        <v>2.4903333333333333E-2</v>
      </c>
      <c r="CW37" s="17">
        <f t="shared" ref="CW37:CW38" si="425">STDEV(CQ37:CS37)</f>
        <v>7.0585645377323962E-4</v>
      </c>
      <c r="CX37" s="17">
        <f t="shared" ref="CX37:CX38" si="426">(CW37/CV37)*100</f>
        <v>2.8343854387896115</v>
      </c>
      <c r="CY37" s="17">
        <f t="shared" ref="CY37:CY38" si="427">MAX(CQ37:CS37)</f>
        <v>2.5489999999999999E-2</v>
      </c>
      <c r="CZ37" s="17"/>
      <c r="DA37" s="17">
        <f t="shared" ref="DA37:DA38" si="428">(CY37-$J37)/$J37*100</f>
        <v>-14.001349527665322</v>
      </c>
      <c r="DB37" s="17">
        <f t="shared" ref="DB37:DB38" si="429">(CY37-$AL37)/$AL37*100</f>
        <v>-54.146429213887394</v>
      </c>
      <c r="DC37" s="17">
        <f t="shared" ref="DC37:DC38" si="430">(CY37-$BQ37)/$BQ37*100</f>
        <v>4.3389275480965956</v>
      </c>
      <c r="DD37" s="29">
        <v>2.4660000000000001E-2</v>
      </c>
      <c r="DE37" s="29"/>
      <c r="DF37" s="29">
        <v>2.47E-2</v>
      </c>
      <c r="DG37" s="29"/>
      <c r="DH37" s="29">
        <v>3.3849999999999998E-2</v>
      </c>
      <c r="DI37" s="5">
        <f t="shared" ref="DI37:DI38" si="431">AVERAGE(DD37:DG37)</f>
        <v>2.4680000000000001E-2</v>
      </c>
      <c r="DJ37" s="5">
        <f t="shared" ref="DJ37:DJ38" si="432">STDEV(DD37:DG37)</f>
        <v>2.8284271247460747E-5</v>
      </c>
      <c r="DK37" s="5">
        <f t="shared" ref="DK37:DK38" si="433">(DJ37/DI37)*100</f>
        <v>0.11460401639975992</v>
      </c>
      <c r="DL37" s="5">
        <f t="shared" ref="DL37:DL38" si="434">MAX(DD37:DG37)</f>
        <v>2.47E-2</v>
      </c>
      <c r="DM37" s="5"/>
      <c r="DN37" s="5">
        <f t="shared" ref="DN37:DN38" si="435">(DL37-$S37)/$S37*100</f>
        <v>-18.32010582010582</v>
      </c>
      <c r="DO37" s="5">
        <f t="shared" ref="DO37:DO38" si="436">(DL37-$AV37)/$AV37*100</f>
        <v>-55.908604069975013</v>
      </c>
      <c r="DP37" s="5">
        <f t="shared" ref="DP37:DP38" si="437">(DL37-$CB37)/$CB37*100</f>
        <v>-2.9469548133595311</v>
      </c>
      <c r="DQ37" s="29">
        <v>2.52E-2</v>
      </c>
      <c r="DR37" s="29">
        <v>2.5690000000000001E-2</v>
      </c>
      <c r="DS37" s="29">
        <v>2.6190000000000001E-2</v>
      </c>
      <c r="DT37" s="29">
        <v>3.3309999999999999E-2</v>
      </c>
      <c r="DU37" s="17">
        <f t="shared" ref="DU37:DU38" si="438">AVERAGE(DQ37:DS37)</f>
        <v>2.5693333333333335E-2</v>
      </c>
      <c r="DV37" s="17">
        <f t="shared" ref="DV37:DV38" si="439">STDEV(DQ37:DS37)</f>
        <v>4.9500841743684921E-4</v>
      </c>
      <c r="DW37" s="17">
        <f t="shared" ref="DW37:DW38" si="440">(DV37/DU37)*100</f>
        <v>1.9266025587837927</v>
      </c>
      <c r="DX37" s="17">
        <f t="shared" ref="DX37:DX38" si="441">MAX(DQ37:DS37)</f>
        <v>2.6190000000000001E-2</v>
      </c>
      <c r="DY37" s="17"/>
      <c r="DZ37" s="17">
        <f t="shared" ref="DZ37:DZ38" si="442">(DX37-$AB37)/$AB37*100</f>
        <v>-17.976824303163163</v>
      </c>
      <c r="EA37" s="17">
        <f t="shared" ref="EA37:EA38" si="443">(DX37-$BF37)/$BF37*100</f>
        <v>-46.287940935192772</v>
      </c>
      <c r="EB37" s="17">
        <f t="shared" ref="EB37:EB38" si="444">(DX37-$CM37)/$CM37*100</f>
        <v>11.399404508719702</v>
      </c>
    </row>
    <row r="38" spans="1:132" s="25" customFormat="1" ht="14" x14ac:dyDescent="0.15">
      <c r="A38" s="24" t="s">
        <v>12</v>
      </c>
      <c r="B38" s="10">
        <v>4.9979999999999997E-2</v>
      </c>
      <c r="C38" s="10">
        <v>4.8829999999999998E-2</v>
      </c>
      <c r="D38" s="10">
        <v>4.9459999999999997E-2</v>
      </c>
      <c r="E38" s="10">
        <v>3.7839999999999999E-2</v>
      </c>
      <c r="F38" s="10">
        <v>0.41496</v>
      </c>
      <c r="G38" s="42">
        <f t="shared" si="356"/>
        <v>4.6527499999999999E-2</v>
      </c>
      <c r="H38" s="42">
        <f t="shared" si="357"/>
        <v>5.8107221295349053E-3</v>
      </c>
      <c r="I38" s="42">
        <f t="shared" si="352"/>
        <v>12.488790778646832</v>
      </c>
      <c r="J38" s="42">
        <f t="shared" si="358"/>
        <v>4.9979999999999997E-2</v>
      </c>
      <c r="K38" s="42"/>
      <c r="L38" s="10">
        <v>3.8010000000000002E-2</v>
      </c>
      <c r="M38" s="10">
        <v>3.4709999999999998E-2</v>
      </c>
      <c r="N38" s="10">
        <v>3.8879999999999998E-2</v>
      </c>
      <c r="O38" s="10">
        <v>0.29419000000000001</v>
      </c>
      <c r="P38" s="42">
        <f t="shared" si="359"/>
        <v>3.7200000000000004E-2</v>
      </c>
      <c r="Q38" s="42">
        <f t="shared" si="360"/>
        <v>2.1998409033382399E-3</v>
      </c>
      <c r="R38" s="42">
        <f t="shared" si="361"/>
        <v>5.9135508154253751</v>
      </c>
      <c r="S38" s="42">
        <f t="shared" si="362"/>
        <v>3.8879999999999998E-2</v>
      </c>
      <c r="T38" s="42"/>
      <c r="U38" s="10">
        <v>3.9149999999999997E-2</v>
      </c>
      <c r="V38" s="10">
        <v>3.5400000000000001E-2</v>
      </c>
      <c r="W38" s="10"/>
      <c r="X38" s="10">
        <v>0.21362</v>
      </c>
      <c r="Y38" s="42">
        <f t="shared" si="363"/>
        <v>3.7275000000000003E-2</v>
      </c>
      <c r="Z38" s="42">
        <f t="shared" si="364"/>
        <v>2.6516504294495508E-3</v>
      </c>
      <c r="AA38" s="42">
        <f t="shared" si="365"/>
        <v>7.1137503137479561</v>
      </c>
      <c r="AB38" s="42">
        <f t="shared" si="366"/>
        <v>3.9149999999999997E-2</v>
      </c>
      <c r="AC38" s="42"/>
      <c r="AD38" s="11">
        <v>3.2199999999999999E-2</v>
      </c>
      <c r="AE38" s="11">
        <v>3.567E-2</v>
      </c>
      <c r="AF38" s="11">
        <v>3.3439999999999998E-2</v>
      </c>
      <c r="AG38" s="11"/>
      <c r="AH38" s="11">
        <v>0.26808999999999999</v>
      </c>
      <c r="AI38" s="51">
        <f t="shared" si="367"/>
        <v>3.3770000000000001E-2</v>
      </c>
      <c r="AJ38" s="51">
        <f t="shared" si="368"/>
        <v>1.7583799361912665E-3</v>
      </c>
      <c r="AK38" s="51">
        <f t="shared" si="353"/>
        <v>5.2069290381737234</v>
      </c>
      <c r="AL38" s="51">
        <f t="shared" si="369"/>
        <v>3.567E-2</v>
      </c>
      <c r="AM38" s="11"/>
      <c r="AN38" s="51">
        <f t="shared" si="354"/>
        <v>-28.631452581032406</v>
      </c>
      <c r="AO38" s="11">
        <v>2.8559999999999999E-2</v>
      </c>
      <c r="AP38" s="11">
        <v>3.2469999999999999E-2</v>
      </c>
      <c r="AQ38" s="11">
        <v>2.946E-2</v>
      </c>
      <c r="AR38" s="11">
        <v>0.25463000000000002</v>
      </c>
      <c r="AS38" s="51">
        <f t="shared" si="370"/>
        <v>3.0163333333333334E-2</v>
      </c>
      <c r="AT38" s="51">
        <f t="shared" si="371"/>
        <v>2.0476897551468419E-3</v>
      </c>
      <c r="AU38" s="51">
        <f t="shared" si="372"/>
        <v>6.788671969765196</v>
      </c>
      <c r="AV38" s="51">
        <f t="shared" si="373"/>
        <v>3.2469999999999999E-2</v>
      </c>
      <c r="AW38" s="11"/>
      <c r="AX38" s="51">
        <f t="shared" si="374"/>
        <v>-16.48662551440329</v>
      </c>
      <c r="AY38" s="11">
        <v>3.1579999999999997E-2</v>
      </c>
      <c r="AZ38" s="11">
        <v>3.2680000000000001E-2</v>
      </c>
      <c r="BA38" s="11">
        <v>3.1879999999999999E-2</v>
      </c>
      <c r="BB38" s="11">
        <v>0.19949</v>
      </c>
      <c r="BC38" s="51">
        <f t="shared" si="375"/>
        <v>3.2046666666666668E-2</v>
      </c>
      <c r="BD38" s="51">
        <f t="shared" si="376"/>
        <v>5.6862407030773456E-4</v>
      </c>
      <c r="BE38" s="51">
        <f t="shared" si="377"/>
        <v>1.7743626075756227</v>
      </c>
      <c r="BF38" s="51">
        <f t="shared" si="378"/>
        <v>3.2680000000000001E-2</v>
      </c>
      <c r="BG38" s="11"/>
      <c r="BH38" s="51">
        <f t="shared" si="379"/>
        <v>-16.526181353767551</v>
      </c>
      <c r="BI38" s="12">
        <v>2.3699999999999999E-2</v>
      </c>
      <c r="BJ38" s="12">
        <v>2.401E-2</v>
      </c>
      <c r="BK38" s="12">
        <v>2.358E-2</v>
      </c>
      <c r="BL38" s="12"/>
      <c r="BM38" s="12">
        <v>3.4009999999999999E-2</v>
      </c>
      <c r="BN38" s="52">
        <f t="shared" si="419"/>
        <v>2.3763333333333334E-2</v>
      </c>
      <c r="BO38" s="52">
        <f t="shared" si="420"/>
        <v>2.218858565419017E-4</v>
      </c>
      <c r="BP38" s="52">
        <f t="shared" si="412"/>
        <v>0.93373203762898738</v>
      </c>
      <c r="BQ38" s="52">
        <f t="shared" si="421"/>
        <v>2.401E-2</v>
      </c>
      <c r="BR38" s="52"/>
      <c r="BS38" s="52">
        <f t="shared" si="422"/>
        <v>-51.960784313725483</v>
      </c>
      <c r="BT38" s="52">
        <f t="shared" si="423"/>
        <v>-32.688533781889547</v>
      </c>
      <c r="BU38" s="12">
        <v>2.2540000000000001E-2</v>
      </c>
      <c r="BV38" s="12">
        <v>2.1479999999999999E-2</v>
      </c>
      <c r="BW38" s="12">
        <v>2.1839999999999998E-2</v>
      </c>
      <c r="BX38" s="12">
        <v>3.3390000000000003E-2</v>
      </c>
      <c r="BY38" s="16">
        <f>AVERAGE(BU38:BW38)</f>
        <v>2.1953333333333335E-2</v>
      </c>
      <c r="BZ38" s="16">
        <f>STDEV(BU38:BW38)</f>
        <v>5.3901144081859207E-4</v>
      </c>
      <c r="CA38" s="16">
        <f>(BZ38/BY38)*100</f>
        <v>2.4552601312720563</v>
      </c>
      <c r="CB38" s="16">
        <f>MAX(BU38:BW38)</f>
        <v>2.2540000000000001E-2</v>
      </c>
      <c r="CC38" s="16"/>
      <c r="CD38" s="16">
        <f>(CB38-$S38)/$S38*100</f>
        <v>-42.026748971193413</v>
      </c>
      <c r="CE38" s="16">
        <f>(CB38-$AV38)/$AV38*100</f>
        <v>-30.582075762242063</v>
      </c>
      <c r="CF38" s="46">
        <v>2.282E-2</v>
      </c>
      <c r="CG38" s="46">
        <v>2.1409999999999998E-2</v>
      </c>
      <c r="CH38" s="46">
        <v>2.128E-2</v>
      </c>
      <c r="CI38" s="46">
        <v>3.3270000000000001E-2</v>
      </c>
      <c r="CJ38" s="12">
        <f t="shared" si="413"/>
        <v>2.1836666666666667E-2</v>
      </c>
      <c r="CK38" s="12">
        <f t="shared" si="414"/>
        <v>8.5406869356822448E-4</v>
      </c>
      <c r="CL38" s="12">
        <f t="shared" si="415"/>
        <v>3.9111678838416633</v>
      </c>
      <c r="CM38" s="12">
        <f t="shared" si="416"/>
        <v>2.282E-2</v>
      </c>
      <c r="CN38" s="12"/>
      <c r="CO38" s="12">
        <f t="shared" si="417"/>
        <v>-41.711366538952745</v>
      </c>
      <c r="CP38" s="12">
        <f t="shared" si="418"/>
        <v>-29.719741299661223</v>
      </c>
      <c r="CQ38" s="46">
        <v>1.9939999999999999E-2</v>
      </c>
      <c r="CR38" s="46">
        <v>1.7600000000000001E-2</v>
      </c>
      <c r="CS38" s="46">
        <v>1.7590000000000001E-2</v>
      </c>
      <c r="CT38" s="46"/>
      <c r="CU38" s="46">
        <v>2.972E-2</v>
      </c>
      <c r="CV38" s="53">
        <f t="shared" si="424"/>
        <v>1.837666666666667E-2</v>
      </c>
      <c r="CW38" s="53">
        <f t="shared" si="425"/>
        <v>1.3538956138984019E-3</v>
      </c>
      <c r="CX38" s="53">
        <f t="shared" si="426"/>
        <v>7.3674711440145204</v>
      </c>
      <c r="CY38" s="53">
        <f t="shared" si="427"/>
        <v>1.9939999999999999E-2</v>
      </c>
      <c r="CZ38" s="53"/>
      <c r="DA38" s="53">
        <f t="shared" si="428"/>
        <v>-60.104041616646654</v>
      </c>
      <c r="DB38" s="53">
        <f t="shared" si="429"/>
        <v>-44.098682366134007</v>
      </c>
      <c r="DC38" s="53">
        <f t="shared" si="430"/>
        <v>-16.951270304039987</v>
      </c>
      <c r="DD38" s="46">
        <v>1.754E-2</v>
      </c>
      <c r="DE38" s="46">
        <v>1.737E-2</v>
      </c>
      <c r="DF38" s="46">
        <v>1.788E-2</v>
      </c>
      <c r="DG38" s="46"/>
      <c r="DH38" s="46">
        <v>2.792E-2</v>
      </c>
      <c r="DI38" s="41">
        <f t="shared" si="431"/>
        <v>1.7596666666666667E-2</v>
      </c>
      <c r="DJ38" s="41">
        <f t="shared" si="432"/>
        <v>2.5967928938083095E-4</v>
      </c>
      <c r="DK38" s="41">
        <f t="shared" si="433"/>
        <v>1.4757300021642221</v>
      </c>
      <c r="DL38" s="41">
        <f t="shared" si="434"/>
        <v>1.788E-2</v>
      </c>
      <c r="DM38" s="41"/>
      <c r="DN38" s="41">
        <f t="shared" si="435"/>
        <v>-54.012345679012341</v>
      </c>
      <c r="DO38" s="41">
        <f t="shared" si="436"/>
        <v>-44.933785032337539</v>
      </c>
      <c r="DP38" s="41">
        <f t="shared" si="437"/>
        <v>-20.674356699201425</v>
      </c>
      <c r="DQ38" s="41">
        <v>1.7610000000000001E-2</v>
      </c>
      <c r="DR38" s="41">
        <v>1.9990000000000001E-2</v>
      </c>
      <c r="DS38" s="41">
        <v>1.9769999999999999E-2</v>
      </c>
      <c r="DT38" s="41">
        <v>2.588E-2</v>
      </c>
      <c r="DU38" s="53">
        <f t="shared" si="438"/>
        <v>1.9123333333333336E-2</v>
      </c>
      <c r="DV38" s="53">
        <f t="shared" si="439"/>
        <v>1.3151932684337053E-3</v>
      </c>
      <c r="DW38" s="53">
        <f t="shared" si="440"/>
        <v>6.8774268873995386</v>
      </c>
      <c r="DX38" s="53">
        <f t="shared" si="441"/>
        <v>1.9990000000000001E-2</v>
      </c>
      <c r="DY38" s="53"/>
      <c r="DZ38" s="53">
        <f t="shared" si="442"/>
        <v>-48.939974457215826</v>
      </c>
      <c r="EA38" s="53">
        <f t="shared" si="443"/>
        <v>-38.831089351285186</v>
      </c>
      <c r="EB38" s="53">
        <f t="shared" si="444"/>
        <v>-12.401402278702889</v>
      </c>
    </row>
    <row r="39" spans="1:132" s="25" customFormat="1" ht="14" x14ac:dyDescent="0.15">
      <c r="A39" s="58" t="s">
        <v>13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71"/>
      <c r="AT39" s="71"/>
      <c r="AU39" s="71"/>
      <c r="AV39" s="71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</row>
    <row r="40" spans="1:132" x14ac:dyDescent="0.2">
      <c r="A40" s="58" t="s">
        <v>56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  <c r="CT40" s="151"/>
      <c r="CU40" s="151"/>
      <c r="CV40" s="151"/>
      <c r="CW40" s="151"/>
      <c r="CX40" s="151"/>
      <c r="CY40" s="151"/>
      <c r="CZ40" s="151"/>
      <c r="DA40" s="151"/>
      <c r="DB40" s="151"/>
      <c r="DC40" s="151"/>
      <c r="DD40" s="151"/>
      <c r="DE40" s="151"/>
      <c r="DF40" s="151"/>
      <c r="DG40" s="151"/>
      <c r="DH40" s="151"/>
      <c r="DI40" s="151"/>
      <c r="DJ40" s="151"/>
      <c r="DK40" s="151"/>
      <c r="DL40" s="151"/>
      <c r="DM40" s="151"/>
      <c r="DN40" s="151"/>
      <c r="DO40" s="151"/>
      <c r="DP40" s="151"/>
      <c r="DQ40" s="151"/>
      <c r="DR40" s="151"/>
      <c r="DS40" s="151"/>
      <c r="DT40" s="151"/>
      <c r="DU40" s="151"/>
      <c r="DV40" s="151"/>
      <c r="DW40" s="151"/>
      <c r="DX40" s="151"/>
      <c r="DY40" s="151"/>
      <c r="DZ40" s="151"/>
      <c r="EA40" s="151"/>
      <c r="EB40" s="151"/>
    </row>
    <row r="41" spans="1:132" x14ac:dyDescent="0.2">
      <c r="A41" s="58" t="s">
        <v>54</v>
      </c>
      <c r="B41" s="67"/>
      <c r="C41" s="66">
        <v>4.8759999999999998E-2</v>
      </c>
      <c r="D41" s="66">
        <v>3.6749999999999998E-2</v>
      </c>
      <c r="E41" s="66"/>
      <c r="F41" s="66">
        <v>9.536E-2</v>
      </c>
      <c r="G41" s="13">
        <f t="shared" ref="G41:G45" si="445">AVERAGE(B41:E41)</f>
        <v>4.2755000000000001E-2</v>
      </c>
      <c r="H41" s="13">
        <f t="shared" ref="H41:H45" si="446">STDEV(B41:E41)</f>
        <v>8.4923524420503823E-3</v>
      </c>
      <c r="I41" s="13">
        <f t="shared" ref="I41:I45" si="447">(H41/G41)*100</f>
        <v>19.862828773360736</v>
      </c>
      <c r="J41" s="13">
        <f t="shared" ref="J41:J45" si="448">MAX(B41:E41)</f>
        <v>4.8759999999999998E-2</v>
      </c>
      <c r="K41" s="79"/>
      <c r="L41" s="66">
        <v>3.7379999999999997E-2</v>
      </c>
      <c r="M41" s="66">
        <v>4.1090000000000002E-2</v>
      </c>
      <c r="N41" s="66">
        <v>3.9199999999999999E-2</v>
      </c>
      <c r="O41" s="66">
        <v>4.6300000000000001E-2</v>
      </c>
      <c r="P41" s="13">
        <f t="shared" ref="P41:P45" si="449">AVERAGE(L41:N41)</f>
        <v>3.9223333333333332E-2</v>
      </c>
      <c r="Q41" s="13">
        <f t="shared" ref="Q41:Q45" si="450">STDEV(L41:N41)</f>
        <v>1.8551100596280918E-3</v>
      </c>
      <c r="R41" s="13">
        <f t="shared" ref="R41:R45" si="451">(Q41/P41)*100</f>
        <v>4.7296083784178427</v>
      </c>
      <c r="S41" s="13">
        <f t="shared" ref="S41:S45" si="452">MAX(L41:N41)</f>
        <v>4.1090000000000002E-2</v>
      </c>
      <c r="T41" s="79"/>
      <c r="U41" s="66">
        <v>3.2480000000000002E-2</v>
      </c>
      <c r="V41" s="66">
        <v>2.759E-2</v>
      </c>
      <c r="W41" s="66">
        <v>2.8369999999999999E-2</v>
      </c>
      <c r="X41" s="66">
        <v>4.58E-2</v>
      </c>
      <c r="Y41" s="13">
        <f t="shared" ref="Y41:Y45" si="453">AVERAGE(U41:W41)</f>
        <v>2.9479999999999996E-2</v>
      </c>
      <c r="Z41" s="13">
        <f t="shared" ref="Z41:Z45" si="454">STDEV(U41:W41)</f>
        <v>2.6271848050717721E-3</v>
      </c>
      <c r="AA41" s="13">
        <f t="shared" ref="AA41:AA45" si="455">(Z41/Y41)*100</f>
        <v>8.9117530701213443</v>
      </c>
      <c r="AB41" s="13">
        <f t="shared" ref="AB41:AB45" si="456">MAX(U41:W41)</f>
        <v>3.2480000000000002E-2</v>
      </c>
      <c r="AC41" s="79"/>
      <c r="AD41" s="68">
        <v>8.8260000000000005E-2</v>
      </c>
      <c r="AE41" s="68">
        <v>7.5410000000000005E-2</v>
      </c>
      <c r="AF41" s="68">
        <v>9.912E-2</v>
      </c>
      <c r="AG41" s="68"/>
      <c r="AH41" s="68">
        <v>0.23771999999999999</v>
      </c>
      <c r="AI41" s="14">
        <f t="shared" ref="AI41:AI45" si="457">AVERAGE(AD41:AG41)</f>
        <v>8.759666666666667E-2</v>
      </c>
      <c r="AJ41" s="14">
        <f t="shared" ref="AJ41:AJ45" si="458">STDEV(AD41:AG41)</f>
        <v>1.1868910368409209E-2</v>
      </c>
      <c r="AK41" s="14">
        <f t="shared" ref="AK41:AK45" si="459">(AJ41/AI41)*100</f>
        <v>13.549500021015879</v>
      </c>
      <c r="AL41" s="14">
        <f t="shared" ref="AL41:AL45" si="460">MAX(AD41:AG41)</f>
        <v>9.912E-2</v>
      </c>
      <c r="AM41" s="51"/>
      <c r="AN41" s="14">
        <f t="shared" ref="AN41:AN45" si="461">(AL41-$J41)/$J41*100</f>
        <v>103.28137817883511</v>
      </c>
      <c r="AO41" s="68">
        <v>8.2180000000000003E-2</v>
      </c>
      <c r="AP41" s="68">
        <v>5.9139999999999998E-2</v>
      </c>
      <c r="AQ41" s="68">
        <v>6.5360000000000001E-2</v>
      </c>
      <c r="AR41" s="68">
        <v>0.14784</v>
      </c>
      <c r="AS41" s="51">
        <f t="shared" ref="AS41:AS42" si="462">AVERAGE(AO41:AQ41)</f>
        <v>6.8893333333333334E-2</v>
      </c>
      <c r="AT41" s="51">
        <f t="shared" ref="AT41:AT42" si="463">STDEV(AO41:AQ41)</f>
        <v>1.1919468668247456E-2</v>
      </c>
      <c r="AU41" s="51">
        <f t="shared" ref="AU41:AU42" si="464">(AT41/AS41)*100</f>
        <v>17.301338303049338</v>
      </c>
      <c r="AV41" s="51">
        <f t="shared" ref="AV41:AV42" si="465">MAX(AO41:AQ41)</f>
        <v>8.2180000000000003E-2</v>
      </c>
      <c r="AW41" s="14"/>
      <c r="AX41" s="14">
        <f t="shared" ref="AX41:AX45" si="466">(AV41-$S41)/$S41*100</f>
        <v>100</v>
      </c>
      <c r="AY41" s="68">
        <v>3.3239999999999999E-2</v>
      </c>
      <c r="AZ41" s="68">
        <v>4.8399999999999999E-2</v>
      </c>
      <c r="BA41" s="68">
        <v>3.526E-2</v>
      </c>
      <c r="BB41" s="68">
        <v>0.11704000000000001</v>
      </c>
      <c r="BC41" s="14">
        <f t="shared" ref="BC41" si="467">AVERAGE(AY41:BA41)</f>
        <v>3.8966666666666663E-2</v>
      </c>
      <c r="BD41" s="14">
        <f t="shared" ref="BD41" si="468">STDEV(AY41:BA41)</f>
        <v>8.2317029424860445E-3</v>
      </c>
      <c r="BE41" s="14">
        <f t="shared" ref="BE41" si="469">(BD41/BC41)*100</f>
        <v>21.124986165490277</v>
      </c>
      <c r="BF41" s="14">
        <f t="shared" ref="BF41" si="470">MAX(AY41:BA41)</f>
        <v>4.8399999999999999E-2</v>
      </c>
      <c r="BG41" s="14"/>
      <c r="BH41" s="51">
        <f t="shared" ref="BH41:BH42" si="471">(BF41-$AB41)/$AB41*100</f>
        <v>49.014778325123139</v>
      </c>
      <c r="BI41" s="69">
        <v>7.4770000000000003E-2</v>
      </c>
      <c r="BJ41" s="69">
        <v>8.2400000000000001E-2</v>
      </c>
      <c r="BK41" s="69">
        <v>8.3820000000000006E-2</v>
      </c>
      <c r="BL41" s="69"/>
      <c r="BM41" s="69">
        <v>0.22165000000000001</v>
      </c>
      <c r="BN41" s="52">
        <f t="shared" ref="BN41" si="472">AVERAGE(BI41:BL41)</f>
        <v>8.0329999999999999E-2</v>
      </c>
      <c r="BO41" s="52">
        <f t="shared" ref="BO41" si="473">STDEV(BI41:BL41)</f>
        <v>4.8671654995489939E-3</v>
      </c>
      <c r="BP41" s="52">
        <f t="shared" ref="BP41" si="474">(BO41/BN41)*100</f>
        <v>6.0589636493825392</v>
      </c>
      <c r="BQ41" s="52">
        <f t="shared" ref="BQ41" si="475">MAX(BI41:BL41)</f>
        <v>8.3820000000000006E-2</v>
      </c>
      <c r="BR41" s="52"/>
      <c r="BS41" s="52">
        <f t="shared" ref="BS41" si="476">(BQ41-$J41)/$J41*100</f>
        <v>71.903199343724395</v>
      </c>
      <c r="BT41" s="52">
        <f t="shared" ref="BT41" si="477">(BQ41-$AL41)/$AL41*100</f>
        <v>-15.435835351089583</v>
      </c>
      <c r="BU41" s="69">
        <v>8.3250000000000005E-2</v>
      </c>
      <c r="BV41" s="69">
        <v>7.7880000000000005E-2</v>
      </c>
      <c r="BW41" s="69">
        <v>8.4940000000000002E-2</v>
      </c>
      <c r="BX41" s="69">
        <v>0.14313000000000001</v>
      </c>
      <c r="BY41" s="16">
        <f>AVERAGE(BU41:BW41)</f>
        <v>8.2023333333333337E-2</v>
      </c>
      <c r="BZ41" s="16">
        <f>STDEV(BU41:BW41)</f>
        <v>3.6863848596332596E-3</v>
      </c>
      <c r="CA41" s="16">
        <f>(BZ41/BY41)*100</f>
        <v>4.4943124228470674</v>
      </c>
      <c r="CB41" s="16">
        <f>MAX(BU41:BW41)</f>
        <v>8.4940000000000002E-2</v>
      </c>
      <c r="CC41" s="16"/>
      <c r="CD41" s="16">
        <f>(CB41-$S41)/$S41*100</f>
        <v>106.71696276466294</v>
      </c>
      <c r="CE41" s="16">
        <f>(CB41-$AV41)/$AV41*100</f>
        <v>3.3584813823314659</v>
      </c>
      <c r="CF41" s="69">
        <v>2.7820000000000001E-2</v>
      </c>
      <c r="CG41" s="69">
        <v>3.8730000000000001E-2</v>
      </c>
      <c r="CH41" s="69">
        <v>4.861E-2</v>
      </c>
      <c r="CI41" s="69">
        <v>0.11056000000000001</v>
      </c>
      <c r="CJ41" s="52">
        <f t="shared" ref="CJ41" si="478">AVERAGE(CF41:CH41)</f>
        <v>3.8386666666666666E-2</v>
      </c>
      <c r="CK41" s="52">
        <f t="shared" ref="CK41" si="479">STDEV(CF41:CH41)</f>
        <v>1.0399251575634361E-2</v>
      </c>
      <c r="CL41" s="52">
        <f t="shared" ref="CL41" si="480">(CK41/CJ41)*100</f>
        <v>27.090790836143704</v>
      </c>
      <c r="CM41" s="52">
        <f t="shared" ref="CM41" si="481">MAX(CF41:CH41)</f>
        <v>4.861E-2</v>
      </c>
      <c r="CN41" s="52"/>
      <c r="CO41" s="52">
        <f t="shared" ref="CO41" si="482">(CM41-$AB41)/$AB41*100</f>
        <v>49.661330049261075</v>
      </c>
      <c r="CP41" s="52">
        <f t="shared" ref="CP41" si="483">(CM41-$AV41)/$AV41*100</f>
        <v>-40.849355074227304</v>
      </c>
      <c r="CQ41" s="70">
        <v>7.3440000000000005E-2</v>
      </c>
      <c r="CR41" s="70">
        <v>8.0449999999999994E-2</v>
      </c>
      <c r="CS41" s="70">
        <v>8.7809999999999999E-2</v>
      </c>
      <c r="CT41" s="70"/>
      <c r="CU41" s="70">
        <v>0.11433</v>
      </c>
      <c r="CV41" s="53">
        <f t="shared" ref="CV41" si="484">AVERAGE(CQ41:CS41)</f>
        <v>8.0566666666666661E-2</v>
      </c>
      <c r="CW41" s="53">
        <f t="shared" ref="CW41" si="485">STDEV(CQ41:CS41)</f>
        <v>7.185710356905105E-3</v>
      </c>
      <c r="CX41" s="53">
        <f t="shared" ref="CX41" si="486">(CW41/CV41)*100</f>
        <v>8.9189619655421257</v>
      </c>
      <c r="CY41" s="53">
        <f t="shared" ref="CY41" si="487">MAX(CQ41:CS41)</f>
        <v>8.7809999999999999E-2</v>
      </c>
      <c r="CZ41" s="53"/>
      <c r="DA41" s="53">
        <f t="shared" ref="DA41" si="488">(CY41-$J41)/$J41*100</f>
        <v>80.086136177194433</v>
      </c>
      <c r="DB41" s="53">
        <f t="shared" ref="DB41" si="489">(CY41-$AL41)/$AL41*100</f>
        <v>-11.41041162227603</v>
      </c>
      <c r="DC41" s="53">
        <f t="shared" ref="DC41" si="490">(CY41-$BQ41)/$BQ41*100</f>
        <v>4.7602004294917597</v>
      </c>
      <c r="DD41" s="70">
        <v>7.3300000000000004E-2</v>
      </c>
      <c r="DE41" s="70">
        <v>5.5449999999999999E-2</v>
      </c>
      <c r="DF41" s="70">
        <v>6.4960000000000004E-2</v>
      </c>
      <c r="DG41" s="70"/>
      <c r="DH41" s="70">
        <v>0.129</v>
      </c>
      <c r="DI41" s="53">
        <f t="shared" ref="DI41" si="491">AVERAGE(DD41:DG41)</f>
        <v>6.4570000000000002E-2</v>
      </c>
      <c r="DJ41" s="53">
        <f t="shared" ref="DJ41" si="492">STDEV(DD41:DG41)</f>
        <v>8.9313884698853045E-3</v>
      </c>
      <c r="DK41" s="53">
        <f t="shared" ref="DK41" si="493">(DJ41/DI41)*100</f>
        <v>13.832102322882614</v>
      </c>
      <c r="DL41" s="53">
        <f t="shared" ref="DL41" si="494">MAX(DD41:DG41)</f>
        <v>7.3300000000000004E-2</v>
      </c>
      <c r="DM41" s="53"/>
      <c r="DN41" s="53">
        <f t="shared" ref="DN41" si="495">(DL41-$S41)/$S41*100</f>
        <v>78.388902409345334</v>
      </c>
      <c r="DO41" s="53">
        <f t="shared" ref="DO41" si="496">(DL41-$AV41)/$AV41*100</f>
        <v>-10.805548795327329</v>
      </c>
      <c r="DP41" s="53">
        <f t="shared" ref="DP41" si="497">(DL41-$CB41)/$CB41*100</f>
        <v>-13.703790911231453</v>
      </c>
      <c r="DQ41" s="70">
        <v>4.4299999999999999E-2</v>
      </c>
      <c r="DR41" s="70">
        <v>3.4700000000000002E-2</v>
      </c>
      <c r="DS41" s="70">
        <v>3.7269999999999998E-2</v>
      </c>
      <c r="DT41" s="70">
        <v>0.10236000000000001</v>
      </c>
      <c r="DU41" s="53">
        <f t="shared" ref="DU41" si="498">AVERAGE(DQ41:DS41)</f>
        <v>3.8756666666666668E-2</v>
      </c>
      <c r="DV41" s="53">
        <f t="shared" ref="DV41" si="499">STDEV(DQ41:DS41)</f>
        <v>4.9696713506361088E-3</v>
      </c>
      <c r="DW41" s="53">
        <f t="shared" ref="DW41" si="500">(DV41/DU41)*100</f>
        <v>12.822752259317388</v>
      </c>
      <c r="DX41" s="53">
        <f t="shared" ref="DX41" si="501">MAX(DQ41:DS41)</f>
        <v>4.4299999999999999E-2</v>
      </c>
      <c r="DY41" s="53"/>
      <c r="DZ41" s="53">
        <f t="shared" ref="DZ41" si="502">(DX41-$AB41)/$AB41*100</f>
        <v>36.391625615763537</v>
      </c>
      <c r="EA41" s="53">
        <f t="shared" ref="EA41" si="503">(DX41-$BF41)/$BF41*100</f>
        <v>-8.4710743801652892</v>
      </c>
      <c r="EB41" s="53">
        <f>(DX41-$CM41)/$CM41*100</f>
        <v>-8.8664883768771876</v>
      </c>
    </row>
    <row r="42" spans="1:132" x14ac:dyDescent="0.2">
      <c r="A42" s="58" t="s">
        <v>53</v>
      </c>
      <c r="B42" s="76">
        <v>1.779E-2</v>
      </c>
      <c r="C42" s="76">
        <v>1.814E-2</v>
      </c>
      <c r="D42" s="76">
        <v>2.0639999999999999E-2</v>
      </c>
      <c r="E42" s="76"/>
      <c r="F42" s="76">
        <v>7.5480000000000005E-2</v>
      </c>
      <c r="G42" s="13">
        <f t="shared" si="445"/>
        <v>1.8856666666666667E-2</v>
      </c>
      <c r="H42" s="13">
        <f t="shared" si="446"/>
        <v>1.554295124271234E-3</v>
      </c>
      <c r="I42" s="13">
        <f t="shared" si="447"/>
        <v>8.2426822924053411</v>
      </c>
      <c r="J42" s="13">
        <f t="shared" si="448"/>
        <v>2.0639999999999999E-2</v>
      </c>
      <c r="K42" s="77"/>
      <c r="L42" s="76">
        <v>2.0740000000000001E-2</v>
      </c>
      <c r="M42" s="76">
        <v>1.8890000000000001E-2</v>
      </c>
      <c r="N42" s="76">
        <v>2.1299999999999999E-2</v>
      </c>
      <c r="O42" s="76">
        <v>4.5749999999999999E-2</v>
      </c>
      <c r="P42" s="13">
        <f t="shared" si="449"/>
        <v>2.0309999999999998E-2</v>
      </c>
      <c r="Q42" s="13">
        <f t="shared" si="450"/>
        <v>1.2612295588036301E-3</v>
      </c>
      <c r="R42" s="13">
        <f t="shared" si="451"/>
        <v>6.2098944303477603</v>
      </c>
      <c r="S42" s="13">
        <f t="shared" si="452"/>
        <v>2.1299999999999999E-2</v>
      </c>
      <c r="T42" s="77"/>
      <c r="U42" s="76">
        <v>1.7979999999999999E-2</v>
      </c>
      <c r="V42" s="76">
        <v>2.2780000000000002E-2</v>
      </c>
      <c r="W42" s="75"/>
      <c r="X42" s="76">
        <v>4.0969999999999999E-2</v>
      </c>
      <c r="Y42" s="13">
        <f t="shared" si="453"/>
        <v>2.0380000000000002E-2</v>
      </c>
      <c r="Z42" s="13">
        <f t="shared" si="454"/>
        <v>3.3941125496954297E-3</v>
      </c>
      <c r="AA42" s="13">
        <f t="shared" si="455"/>
        <v>16.654134198701811</v>
      </c>
      <c r="AB42" s="13">
        <f t="shared" si="456"/>
        <v>2.2780000000000002E-2</v>
      </c>
      <c r="AC42" s="77"/>
      <c r="AD42" s="21">
        <v>2.9770000000000001E-2</v>
      </c>
      <c r="AE42" s="21">
        <v>2.3E-2</v>
      </c>
      <c r="AF42" s="21">
        <v>2.1219999999999999E-2</v>
      </c>
      <c r="AG42" s="21"/>
      <c r="AH42" s="21">
        <v>0.17158000000000001</v>
      </c>
      <c r="AI42" s="14">
        <f t="shared" si="457"/>
        <v>2.4663333333333332E-2</v>
      </c>
      <c r="AJ42" s="14">
        <f t="shared" si="458"/>
        <v>4.5111676241670895E-3</v>
      </c>
      <c r="AK42" s="14">
        <f t="shared" si="459"/>
        <v>18.290989150562602</v>
      </c>
      <c r="AL42" s="14">
        <f t="shared" si="460"/>
        <v>2.9770000000000001E-2</v>
      </c>
      <c r="AM42" s="3"/>
      <c r="AN42" s="14">
        <f t="shared" si="461"/>
        <v>44.234496124031025</v>
      </c>
      <c r="AO42" s="21">
        <v>2.5649999999999999E-2</v>
      </c>
      <c r="AP42" s="21">
        <v>2.997E-2</v>
      </c>
      <c r="AQ42" s="21">
        <v>2.955E-2</v>
      </c>
      <c r="AR42" s="21">
        <v>0.17108999999999999</v>
      </c>
      <c r="AS42" s="3">
        <f t="shared" si="462"/>
        <v>2.8389999999999999E-2</v>
      </c>
      <c r="AT42" s="3">
        <f t="shared" si="463"/>
        <v>2.3821838719964507E-3</v>
      </c>
      <c r="AU42" s="3">
        <f t="shared" si="464"/>
        <v>8.3909259316535785</v>
      </c>
      <c r="AV42" s="3">
        <f t="shared" si="465"/>
        <v>2.997E-2</v>
      </c>
      <c r="AW42" s="3"/>
      <c r="AX42" s="14">
        <f t="shared" si="466"/>
        <v>40.70422535211268</v>
      </c>
      <c r="AY42" s="21">
        <v>2.026E-2</v>
      </c>
      <c r="AZ42" s="21">
        <v>2.5260000000000001E-2</v>
      </c>
      <c r="BA42" s="21">
        <v>2.6179999999999998E-2</v>
      </c>
      <c r="BB42" s="21">
        <v>0.1206</v>
      </c>
      <c r="BC42" s="3">
        <f>AVERAGE(AY42:BA42)</f>
        <v>2.3900000000000001E-2</v>
      </c>
      <c r="BD42" s="3">
        <f>STDEV(AY42:BA42)</f>
        <v>3.1857181294019086E-3</v>
      </c>
      <c r="BE42" s="3">
        <f>(BD42/BC42)*100</f>
        <v>13.329364558166981</v>
      </c>
      <c r="BF42" s="3">
        <f>MAX(AY42:BA42)</f>
        <v>2.6179999999999998E-2</v>
      </c>
      <c r="BG42" s="3"/>
      <c r="BH42" s="3">
        <f t="shared" si="471"/>
        <v>14.925373134328343</v>
      </c>
      <c r="BI42" s="148">
        <v>4.4380000000000003E-2</v>
      </c>
      <c r="BJ42" s="148">
        <v>4.3310000000000001E-2</v>
      </c>
      <c r="BK42" s="148">
        <v>5.5820000000000002E-2</v>
      </c>
      <c r="BL42" s="148"/>
      <c r="BM42" s="148">
        <v>0.18529000000000001</v>
      </c>
      <c r="BN42" s="12">
        <f t="shared" ref="BN42" si="504">AVERAGE(BI42:BL42)</f>
        <v>4.7836666666666666E-2</v>
      </c>
      <c r="BO42" s="12">
        <f t="shared" ref="BO42" si="505">STDEV(BI42:BL42)</f>
        <v>6.9344382132465326E-3</v>
      </c>
      <c r="BP42" s="12">
        <f t="shared" ref="BP42" si="506">(BO42/BN42)*100</f>
        <v>14.496073193324227</v>
      </c>
      <c r="BQ42" s="12">
        <f t="shared" ref="BQ42" si="507">MAX(BI42:BL42)</f>
        <v>5.5820000000000002E-2</v>
      </c>
      <c r="BR42" s="12"/>
      <c r="BS42" s="12">
        <f t="shared" ref="BS42" si="508">(BQ42-$J42)/$J42*100</f>
        <v>170.44573643410857</v>
      </c>
      <c r="BT42" s="12">
        <f t="shared" ref="BT42" si="509">(BQ42-$AL42)/$AL42*100</f>
        <v>87.504198857910637</v>
      </c>
      <c r="BU42" s="148">
        <v>4.095E-2</v>
      </c>
      <c r="BV42" s="148">
        <v>3.7819999999999999E-2</v>
      </c>
      <c r="BW42" s="148">
        <v>3.7929999999999998E-2</v>
      </c>
      <c r="BX42" s="148">
        <v>0.15855</v>
      </c>
      <c r="BY42" s="52">
        <f>AVERAGE(BU42:BW42)</f>
        <v>3.8899999999999997E-2</v>
      </c>
      <c r="BZ42" s="52">
        <f>STDEV(BU42:BW42)</f>
        <v>1.7762038171336089E-3</v>
      </c>
      <c r="CA42" s="52">
        <f>(BZ42/BY42)*100</f>
        <v>4.5660766507290722</v>
      </c>
      <c r="CB42" s="52">
        <f>MAX(BU42:BW42)</f>
        <v>4.095E-2</v>
      </c>
      <c r="CC42" s="52"/>
      <c r="CD42" s="52">
        <f>(CB42-$S42)/$S42*100</f>
        <v>92.253521126760575</v>
      </c>
      <c r="CE42" s="52">
        <f>(CB42-$AV42)/$AV42*100</f>
        <v>36.636636636636638</v>
      </c>
      <c r="CF42" s="148">
        <v>4.054E-2</v>
      </c>
      <c r="CG42" s="148">
        <v>3.5610000000000003E-2</v>
      </c>
      <c r="CH42" s="148">
        <v>3.372E-2</v>
      </c>
      <c r="CI42" s="148">
        <v>0.16907</v>
      </c>
      <c r="CJ42" s="12">
        <f t="shared" ref="CJ42" si="510">AVERAGE(CF42:CH42)</f>
        <v>3.6623333333333334E-2</v>
      </c>
      <c r="CK42" s="12">
        <f t="shared" ref="CK42" si="511">STDEV(CF42:CH42)</f>
        <v>3.5211125135862003E-3</v>
      </c>
      <c r="CL42" s="12">
        <f t="shared" ref="CL42" si="512">(CK42/CJ42)*100</f>
        <v>9.6143965966675164</v>
      </c>
      <c r="CM42" s="12">
        <f t="shared" ref="CM42" si="513">MAX(CF42:CH42)</f>
        <v>4.054E-2</v>
      </c>
      <c r="CN42" s="12"/>
      <c r="CO42" s="12">
        <f t="shared" ref="CO42" si="514">(CM42-$AB42)/$AB42*100</f>
        <v>77.963125548726936</v>
      </c>
      <c r="CP42" s="12">
        <f t="shared" ref="CP42" si="515">(CM42-$AV42)/$AV42*100</f>
        <v>35.268601935268599</v>
      </c>
      <c r="CQ42" s="149">
        <v>3.6880000000000003E-2</v>
      </c>
      <c r="CR42" s="149">
        <v>3.6060000000000002E-2</v>
      </c>
      <c r="CS42" s="149">
        <v>3.6740000000000002E-2</v>
      </c>
      <c r="CT42" s="149"/>
      <c r="CU42" s="149">
        <v>9.9269999999999997E-2</v>
      </c>
      <c r="CV42" s="41">
        <f t="shared" ref="CV42" si="516">AVERAGE(CQ42:CS42)</f>
        <v>3.6560000000000002E-2</v>
      </c>
      <c r="CW42" s="41">
        <f t="shared" ref="CW42" si="517">STDEV(CQ42:CS42)</f>
        <v>4.3863424398922664E-4</v>
      </c>
      <c r="CX42" s="41">
        <f t="shared" ref="CX42" si="518">(CW42/CV42)*100</f>
        <v>1.1997654376072939</v>
      </c>
      <c r="CY42" s="41">
        <f t="shared" ref="CY42" si="519">MAX(CQ42:CS42)</f>
        <v>3.6880000000000003E-2</v>
      </c>
      <c r="CZ42" s="41"/>
      <c r="DA42" s="41">
        <f t="shared" ref="DA42" si="520">(CY42-$J42)/$J42*100</f>
        <v>78.682170542635689</v>
      </c>
      <c r="DB42" s="41">
        <f t="shared" ref="DB42" si="521">(CY42-$AL42)/$AL42*100</f>
        <v>23.883103795767557</v>
      </c>
      <c r="DC42" s="41">
        <f t="shared" ref="DC42" si="522">(CY42-$BQ42)/$BQ42*100</f>
        <v>-33.930490863489787</v>
      </c>
      <c r="DD42" s="149">
        <v>2.6950000000000002E-2</v>
      </c>
      <c r="DE42" s="149">
        <v>2.1510000000000001E-2</v>
      </c>
      <c r="DF42" s="149">
        <v>2.247E-2</v>
      </c>
      <c r="DG42" s="149"/>
      <c r="DH42" s="149">
        <v>0.14213000000000001</v>
      </c>
      <c r="DI42" s="41">
        <f t="shared" ref="DI42" si="523">AVERAGE(DD42:DG42)</f>
        <v>2.3643333333333336E-2</v>
      </c>
      <c r="DJ42" s="41">
        <f t="shared" ref="DJ42" si="524">STDEV(DD42:DG42)</f>
        <v>2.9036069522807898E-3</v>
      </c>
      <c r="DK42" s="41">
        <f t="shared" ref="DK42" si="525">(DJ42/DI42)*100</f>
        <v>12.280869669875043</v>
      </c>
      <c r="DL42" s="41">
        <f t="shared" ref="DL42" si="526">MAX(DD42:DG42)</f>
        <v>2.6950000000000002E-2</v>
      </c>
      <c r="DM42" s="41"/>
      <c r="DN42" s="41">
        <f t="shared" ref="DN42" si="527">(DL42-$S42)/$S42*100</f>
        <v>26.525821596244143</v>
      </c>
      <c r="DO42" s="41">
        <f t="shared" ref="DO42" si="528">(DL42-$AV42)/$AV42*100</f>
        <v>-10.076743410076737</v>
      </c>
      <c r="DP42" s="41">
        <f t="shared" ref="DP42" si="529">(DL42-$CB42)/$CB42*100</f>
        <v>-34.18803418803418</v>
      </c>
      <c r="DQ42" s="149">
        <v>3.0040000000000001E-2</v>
      </c>
      <c r="DR42" s="149">
        <v>2.7220000000000001E-2</v>
      </c>
      <c r="DS42" s="149">
        <v>4.0689999999999997E-2</v>
      </c>
      <c r="DT42" s="149">
        <v>0.15307000000000001</v>
      </c>
      <c r="DU42" s="41">
        <f t="shared" ref="DU42" si="530">AVERAGE(DQ42:DS42)</f>
        <v>3.2650000000000005E-2</v>
      </c>
      <c r="DV42" s="41">
        <f t="shared" ref="DV42" si="531">STDEV(DQ42:DS42)</f>
        <v>7.1041748289297968E-3</v>
      </c>
      <c r="DW42" s="41">
        <f t="shared" ref="DW42" si="532">(DV42/DU42)*100</f>
        <v>21.758575280030001</v>
      </c>
      <c r="DX42" s="41">
        <f t="shared" ref="DX42" si="533">MAX(DQ42:DS42)</f>
        <v>4.0689999999999997E-2</v>
      </c>
      <c r="DY42" s="41"/>
      <c r="DZ42" s="41">
        <f t="shared" ref="DZ42" si="534">(DX42-$AB42)/$AB42*100</f>
        <v>78.621597892888474</v>
      </c>
      <c r="EA42" s="41">
        <f t="shared" ref="EA42" si="535">(DX42-$BF42)/$BF42*100</f>
        <v>55.423987776928954</v>
      </c>
      <c r="EB42" s="41">
        <f>(DX42-$CM42)/$CM42*100</f>
        <v>0.37000493339910551</v>
      </c>
    </row>
    <row r="43" spans="1:132" x14ac:dyDescent="0.2">
      <c r="A43" s="58" t="s">
        <v>55</v>
      </c>
      <c r="B43" s="76">
        <v>2.9829999999999999E-2</v>
      </c>
      <c r="C43" s="76">
        <v>2.265E-2</v>
      </c>
      <c r="D43" s="75"/>
      <c r="E43" s="76"/>
      <c r="F43" s="76">
        <v>0.29289999999999999</v>
      </c>
      <c r="G43" s="13">
        <f t="shared" ref="G43:G44" si="536">AVERAGE(B43:E43)</f>
        <v>2.6239999999999999E-2</v>
      </c>
      <c r="H43" s="13">
        <f t="shared" ref="H43:H44" si="537">STDEV(B43:E43)</f>
        <v>5.0770266889194103E-3</v>
      </c>
      <c r="I43" s="13">
        <f t="shared" ref="I43:I44" si="538">(H43/G43)*100</f>
        <v>19.348424881552631</v>
      </c>
      <c r="J43" s="13">
        <f t="shared" ref="J43:J44" si="539">MAX(B43:E43)</f>
        <v>2.9829999999999999E-2</v>
      </c>
      <c r="K43" s="77"/>
      <c r="L43" s="76">
        <v>2.036E-2</v>
      </c>
      <c r="M43" s="76">
        <v>2.0969999999999999E-2</v>
      </c>
      <c r="N43" s="76">
        <v>2.5350000000000001E-2</v>
      </c>
      <c r="O43" s="76">
        <v>0.39473999999999998</v>
      </c>
      <c r="P43" s="13">
        <f>AVERAGE(L43:N43)</f>
        <v>2.2226666666666669E-2</v>
      </c>
      <c r="Q43" s="13">
        <f t="shared" ref="Q43:Q44" si="540">STDEV(L43:N43)</f>
        <v>2.7220274306724644E-3</v>
      </c>
      <c r="R43" s="13">
        <f>(Q43/P43)*100</f>
        <v>12.246674103205448</v>
      </c>
      <c r="S43" s="13">
        <f t="shared" ref="S43:S44" si="541">MAX(L43:N43)</f>
        <v>2.5350000000000001E-2</v>
      </c>
      <c r="T43" s="77"/>
      <c r="U43" s="76">
        <v>2.8760000000000001E-2</v>
      </c>
      <c r="V43" s="76">
        <v>3.0280000000000001E-2</v>
      </c>
      <c r="W43" s="76">
        <v>3.338E-2</v>
      </c>
      <c r="X43" s="76">
        <v>0.34782999999999997</v>
      </c>
      <c r="Y43" s="13">
        <f t="shared" ref="Y43:Y44" si="542">AVERAGE(U43:W43)</f>
        <v>3.0806666666666666E-2</v>
      </c>
      <c r="Z43" s="13">
        <f t="shared" ref="Z43:Z44" si="543">STDEV(U43:W43)</f>
        <v>2.3545983380044528E-3</v>
      </c>
      <c r="AA43" s="13">
        <f t="shared" ref="AA43:AA44" si="544">(Z43/Y43)*100</f>
        <v>7.64314543823129</v>
      </c>
      <c r="AB43" s="13">
        <f t="shared" ref="AB43:AB44" si="545">MAX(U43:W43)</f>
        <v>3.338E-2</v>
      </c>
      <c r="AC43" s="77"/>
      <c r="AD43" s="21">
        <v>4.607E-2</v>
      </c>
      <c r="AE43" s="21">
        <v>4.9840000000000002E-2</v>
      </c>
      <c r="AF43" s="21">
        <v>4.6510000000000003E-2</v>
      </c>
      <c r="AG43" s="21"/>
      <c r="AH43" s="21">
        <v>0.28226000000000001</v>
      </c>
      <c r="AI43" s="14">
        <f t="shared" ref="AI43" si="546">AVERAGE(AD43:AG43)</f>
        <v>4.7473333333333333E-2</v>
      </c>
      <c r="AJ43" s="14">
        <f t="shared" ref="AJ43" si="547">STDEV(AD43:AG43)</f>
        <v>2.0613668604431714E-3</v>
      </c>
      <c r="AK43" s="14">
        <f t="shared" ref="AK43" si="548">(AJ43/AI43)*100</f>
        <v>4.3421574086009791</v>
      </c>
      <c r="AL43" s="14">
        <f t="shared" ref="AL43" si="549">MAX(AD43:AG43)</f>
        <v>4.9840000000000002E-2</v>
      </c>
      <c r="AM43" s="3"/>
      <c r="AN43" s="14">
        <f t="shared" si="461"/>
        <v>67.080120683875307</v>
      </c>
      <c r="AO43" s="21">
        <v>3.3730000000000003E-2</v>
      </c>
      <c r="AP43" s="21">
        <v>5.7509999999999999E-2</v>
      </c>
      <c r="AQ43" s="21">
        <v>5.7270000000000001E-2</v>
      </c>
      <c r="AR43" s="21">
        <v>0.4</v>
      </c>
      <c r="AS43" s="3">
        <f t="shared" ref="AS43" si="550">AVERAGE(AO43:AQ43)</f>
        <v>4.9503333333333337E-2</v>
      </c>
      <c r="AT43" s="3">
        <f t="shared" ref="AT43" si="551">STDEV(AO43:AQ43)</f>
        <v>1.3660634441098737E-2</v>
      </c>
      <c r="AU43" s="3">
        <f t="shared" ref="AU43" si="552">(AT43/AS43)*100</f>
        <v>27.595383020198106</v>
      </c>
      <c r="AV43" s="3">
        <f t="shared" ref="AV43" si="553">MAX(AO43:AQ43)</f>
        <v>5.7509999999999999E-2</v>
      </c>
      <c r="AW43" s="3"/>
      <c r="AX43" s="14">
        <f t="shared" ref="AX43" si="554">(AV43-$S43)/$S43*100</f>
        <v>126.86390532544377</v>
      </c>
      <c r="AY43" s="21">
        <v>4.4889999999999999E-2</v>
      </c>
      <c r="AZ43" s="21">
        <v>4.9500000000000002E-2</v>
      </c>
      <c r="BA43" s="21">
        <v>4.8300000000000003E-2</v>
      </c>
      <c r="BB43" s="21">
        <v>0.13827</v>
      </c>
      <c r="BC43" s="3">
        <f>AVERAGE(AY43:BA43)</f>
        <v>4.7563333333333339E-2</v>
      </c>
      <c r="BD43" s="3">
        <f>STDEV(AY43:BA43)</f>
        <v>2.3916591172935455E-3</v>
      </c>
      <c r="BE43" s="3">
        <f>(BD43/BC43)*100</f>
        <v>5.0283673360996817</v>
      </c>
      <c r="BF43" s="3">
        <f>MAX(AY43:BA43)</f>
        <v>4.9500000000000002E-2</v>
      </c>
      <c r="BG43" s="3"/>
      <c r="BH43" s="8">
        <f t="shared" ref="BH43" si="555">(BF43-$AB43)/$AB43*100</f>
        <v>48.29239065308569</v>
      </c>
      <c r="BI43" s="150"/>
      <c r="BJ43" s="150"/>
      <c r="BK43" s="150"/>
      <c r="BL43" s="150"/>
      <c r="BM43" s="150"/>
      <c r="BN43" s="151"/>
      <c r="BO43" s="151"/>
      <c r="BP43" s="151"/>
      <c r="BQ43" s="151"/>
      <c r="BR43" s="151"/>
      <c r="BS43" s="151"/>
      <c r="BT43" s="151"/>
      <c r="BU43" s="150"/>
      <c r="BV43" s="150"/>
      <c r="BW43" s="150"/>
      <c r="BX43" s="150"/>
      <c r="BY43" s="151"/>
      <c r="BZ43" s="151"/>
      <c r="CA43" s="151"/>
      <c r="CB43" s="151"/>
      <c r="CC43" s="151"/>
      <c r="CD43" s="151"/>
      <c r="CE43" s="151"/>
      <c r="CF43" s="150"/>
      <c r="CG43" s="150"/>
      <c r="CH43" s="150"/>
      <c r="CI43" s="150"/>
      <c r="CJ43" s="151"/>
      <c r="CK43" s="151"/>
      <c r="CL43" s="151"/>
      <c r="CM43" s="151"/>
      <c r="CN43" s="151"/>
      <c r="CO43" s="151"/>
      <c r="CP43" s="151"/>
      <c r="CQ43" s="150"/>
      <c r="CR43" s="150"/>
      <c r="CS43" s="150"/>
      <c r="CT43" s="150"/>
      <c r="CU43" s="150"/>
      <c r="CV43" s="151"/>
      <c r="CW43" s="151"/>
      <c r="CX43" s="151"/>
      <c r="CY43" s="151"/>
      <c r="CZ43" s="151"/>
      <c r="DA43" s="151"/>
      <c r="DB43" s="151"/>
      <c r="DC43" s="151"/>
      <c r="DD43" s="150"/>
      <c r="DE43" s="150"/>
      <c r="DF43" s="150"/>
      <c r="DG43" s="150"/>
      <c r="DH43" s="150"/>
      <c r="DI43" s="151"/>
      <c r="DJ43" s="151"/>
      <c r="DK43" s="151"/>
      <c r="DL43" s="151"/>
      <c r="DM43" s="151"/>
      <c r="DN43" s="151"/>
      <c r="DO43" s="151"/>
      <c r="DP43" s="151"/>
      <c r="DQ43" s="150"/>
      <c r="DR43" s="150"/>
      <c r="DS43" s="150"/>
      <c r="DT43" s="150"/>
      <c r="DU43" s="151"/>
      <c r="DV43" s="151"/>
      <c r="DW43" s="151"/>
      <c r="DX43" s="151"/>
      <c r="DY43" s="151"/>
      <c r="DZ43" s="151"/>
      <c r="EA43" s="151"/>
      <c r="EB43" s="151"/>
    </row>
    <row r="44" spans="1:132" x14ac:dyDescent="0.2">
      <c r="A44" s="58" t="s">
        <v>59</v>
      </c>
      <c r="B44" s="67"/>
      <c r="C44" s="66">
        <v>5.0729999999999997E-2</v>
      </c>
      <c r="D44" s="66">
        <v>4.8379999999999999E-2</v>
      </c>
      <c r="E44" s="66"/>
      <c r="F44" s="66">
        <v>0.27016000000000001</v>
      </c>
      <c r="G44" s="13">
        <f t="shared" si="536"/>
        <v>4.9555000000000002E-2</v>
      </c>
      <c r="H44" s="13">
        <f t="shared" si="537"/>
        <v>1.6617009357883853E-3</v>
      </c>
      <c r="I44" s="13">
        <f t="shared" si="538"/>
        <v>3.353245758830361</v>
      </c>
      <c r="J44" s="13">
        <f t="shared" si="539"/>
        <v>5.0729999999999997E-2</v>
      </c>
      <c r="K44" s="79"/>
      <c r="L44" s="66">
        <v>5.1200000000000002E-2</v>
      </c>
      <c r="M44" s="66">
        <v>5.3499999999999999E-2</v>
      </c>
      <c r="N44" s="66">
        <v>5.1020000000000003E-2</v>
      </c>
      <c r="O44" s="66">
        <v>0.24639</v>
      </c>
      <c r="P44" s="13">
        <f t="shared" ref="P43:P44" si="556">AVERAGE(L44:N44)</f>
        <v>5.1906666666666663E-2</v>
      </c>
      <c r="Q44" s="13">
        <f t="shared" si="540"/>
        <v>1.3827990936261592E-3</v>
      </c>
      <c r="R44" s="13">
        <f t="shared" ref="R43:R44" si="557">(Q44/P44)*100</f>
        <v>2.6640105836620074</v>
      </c>
      <c r="S44" s="13">
        <f t="shared" si="541"/>
        <v>5.3499999999999999E-2</v>
      </c>
      <c r="T44" s="79"/>
      <c r="U44" s="66">
        <v>6.1749999999999999E-2</v>
      </c>
      <c r="V44" s="66">
        <v>6.2609999999999999E-2</v>
      </c>
      <c r="W44" s="66">
        <v>6.0920000000000002E-2</v>
      </c>
      <c r="X44" s="66">
        <v>0.24904000000000001</v>
      </c>
      <c r="Y44" s="13">
        <f t="shared" si="542"/>
        <v>6.1760000000000002E-2</v>
      </c>
      <c r="Z44" s="13">
        <f t="shared" si="543"/>
        <v>8.4504437753291843E-4</v>
      </c>
      <c r="AA44" s="13">
        <f t="shared" si="544"/>
        <v>1.3682713366789481</v>
      </c>
      <c r="AB44" s="13">
        <f t="shared" si="545"/>
        <v>6.2609999999999999E-2</v>
      </c>
      <c r="AC44" s="79"/>
      <c r="AD44" s="68">
        <v>5.0889999999999998E-2</v>
      </c>
      <c r="AE44" s="68">
        <v>4.5359999999999998E-2</v>
      </c>
      <c r="AF44" s="68">
        <v>3.5470000000000002E-2</v>
      </c>
      <c r="AG44" s="68"/>
      <c r="AH44" s="68">
        <v>0.34322000000000003</v>
      </c>
      <c r="AI44" s="14">
        <f t="shared" ref="AI44" si="558">AVERAGE(AD44:AG44)</f>
        <v>4.390666666666667E-2</v>
      </c>
      <c r="AJ44" s="14">
        <f t="shared" ref="AJ44" si="559">STDEV(AD44:AG44)</f>
        <v>7.8120569207689094E-3</v>
      </c>
      <c r="AK44" s="14">
        <f t="shared" ref="AK44" si="560">(AJ44/AI44)*100</f>
        <v>17.79241630906979</v>
      </c>
      <c r="AL44" s="14">
        <f t="shared" ref="AL44" si="561">MAX(AD44:AG44)</f>
        <v>5.0889999999999998E-2</v>
      </c>
      <c r="AM44" s="3"/>
      <c r="AN44" s="14">
        <f t="shared" ref="AN44" si="562">(AL44-$J44)/$J44*100</f>
        <v>0.31539522964715244</v>
      </c>
      <c r="AO44" s="68">
        <v>4.4600000000000001E-2</v>
      </c>
      <c r="AP44" s="68">
        <v>4.4269999999999997E-2</v>
      </c>
      <c r="AQ44" s="68">
        <v>3.168E-2</v>
      </c>
      <c r="AR44" s="68">
        <v>0.30110999999999999</v>
      </c>
      <c r="AS44" s="3">
        <f t="shared" ref="AS44" si="563">AVERAGE(AO44:AQ44)</f>
        <v>4.0183333333333335E-2</v>
      </c>
      <c r="AT44" s="3">
        <f t="shared" ref="AT44" si="564">STDEV(AO44:AQ44)</f>
        <v>7.3659509456235825E-3</v>
      </c>
      <c r="AU44" s="3">
        <f t="shared" ref="AU44" si="565">(AT44/AS44)*100</f>
        <v>18.330860918183948</v>
      </c>
      <c r="AV44" s="3">
        <f t="shared" ref="AV44" si="566">MAX(AO44:AQ44)</f>
        <v>4.4600000000000001E-2</v>
      </c>
      <c r="AW44" s="3"/>
      <c r="AX44" s="14">
        <f t="shared" ref="AX44" si="567">(AV44-$S44)/$S44*100</f>
        <v>-16.635514018691584</v>
      </c>
      <c r="AY44" s="68">
        <v>5.364E-2</v>
      </c>
      <c r="AZ44" s="68">
        <v>6.2230000000000001E-2</v>
      </c>
      <c r="BA44" s="68">
        <v>5.4539999999999998E-2</v>
      </c>
      <c r="BB44" s="68">
        <v>0.32749</v>
      </c>
      <c r="BC44" s="3">
        <f>AVERAGE(AY44:BA44)</f>
        <v>5.6803333333333338E-2</v>
      </c>
      <c r="BD44" s="3">
        <f>STDEV(AY44:BA44)</f>
        <v>4.7211262780541404E-3</v>
      </c>
      <c r="BE44" s="3">
        <f>(BD44/BC44)*100</f>
        <v>8.311354283294655</v>
      </c>
      <c r="BF44" s="3">
        <f>MAX(AY44:BA44)</f>
        <v>6.2230000000000001E-2</v>
      </c>
      <c r="BG44" s="3"/>
      <c r="BH44" s="3">
        <f t="shared" ref="BH44" si="568">(BF44-$AB44)/$AB44*100</f>
        <v>-0.60693180003194125</v>
      </c>
      <c r="BI44" s="74">
        <v>4.4229999999999998E-2</v>
      </c>
      <c r="BJ44" s="69">
        <v>4.8059999999999999E-2</v>
      </c>
      <c r="BK44" s="69">
        <v>4.052E-2</v>
      </c>
      <c r="BL44" s="69"/>
      <c r="BM44" s="69">
        <v>0.36667</v>
      </c>
      <c r="BN44" s="16">
        <f t="shared" ref="BN44" si="569">AVERAGE(BI44:BL44)</f>
        <v>4.4269999999999997E-2</v>
      </c>
      <c r="BO44" s="16">
        <f t="shared" ref="BO44" si="570">STDEV(BI44:BL44)</f>
        <v>3.7701591478344777E-3</v>
      </c>
      <c r="BP44" s="16">
        <f t="shared" ref="BP44" si="571">(BO44/BN44)*100</f>
        <v>8.5162844992872788</v>
      </c>
      <c r="BQ44" s="16">
        <f t="shared" ref="BQ44" si="572">MAX(BI44:BL44)</f>
        <v>4.8059999999999999E-2</v>
      </c>
      <c r="BR44" s="16"/>
      <c r="BS44" s="16">
        <f t="shared" ref="BS44" si="573">(BQ44-$J44)/$J44*100</f>
        <v>-5.2631578947368398</v>
      </c>
      <c r="BT44" s="16">
        <f t="shared" ref="BT44" si="574">(BQ44-$AL44)/$AL44*100</f>
        <v>-5.5610139516604429</v>
      </c>
      <c r="BU44" s="69">
        <v>4.4400000000000002E-2</v>
      </c>
      <c r="BV44" s="69">
        <v>3.9550000000000002E-2</v>
      </c>
      <c r="BW44" s="69">
        <v>3.7260000000000001E-2</v>
      </c>
      <c r="BX44" s="69">
        <v>0.32685999999999998</v>
      </c>
      <c r="BY44" s="16">
        <f>AVERAGE(BU44:BW44)</f>
        <v>4.0403333333333333E-2</v>
      </c>
      <c r="BZ44" s="16">
        <f>STDEV(BU44:BW44)</f>
        <v>3.6456869494422223E-3</v>
      </c>
      <c r="CA44" s="16">
        <f>(BZ44/BY44)*100</f>
        <v>9.0232331064488633</v>
      </c>
      <c r="CB44" s="16">
        <f>MAX(BU44:BW44)</f>
        <v>4.4400000000000002E-2</v>
      </c>
      <c r="CC44" s="16"/>
      <c r="CD44" s="16">
        <f>(CB44-$S44)/$S44*100</f>
        <v>-17.009345794392519</v>
      </c>
      <c r="CE44" s="16">
        <f>(CB44-$AV44)/$AV44*100</f>
        <v>-0.4484304932735399</v>
      </c>
      <c r="CF44" s="69">
        <v>3.5409999999999997E-2</v>
      </c>
      <c r="CG44" s="69">
        <v>4.3339999999999997E-2</v>
      </c>
      <c r="CH44" s="69">
        <v>4.2029999999999998E-2</v>
      </c>
      <c r="CI44" s="69">
        <v>0.35769000000000001</v>
      </c>
      <c r="CJ44" s="16">
        <f t="shared" ref="CJ44" si="575">AVERAGE(CF44:CH44)</f>
        <v>4.0259999999999997E-2</v>
      </c>
      <c r="CK44" s="16">
        <f t="shared" ref="CK44" si="576">STDEV(CF44:CH44)</f>
        <v>4.2509881204256502E-3</v>
      </c>
      <c r="CL44" s="16">
        <f t="shared" ref="CL44" si="577">(CK44/CJ44)*100</f>
        <v>10.558837855006583</v>
      </c>
      <c r="CM44" s="16">
        <f t="shared" ref="CM44" si="578">MAX(CF44:CH44)</f>
        <v>4.3339999999999997E-2</v>
      </c>
      <c r="CN44" s="16"/>
      <c r="CO44" s="16">
        <f t="shared" ref="CO44" si="579">(CM44-$AB44)/$AB44*100</f>
        <v>-30.777831017409362</v>
      </c>
      <c r="CP44" s="16">
        <f>(CM44-$AV44)/$AV44*100</f>
        <v>-2.8251121076233279</v>
      </c>
      <c r="CQ44" s="70">
        <v>3.3660000000000002E-2</v>
      </c>
      <c r="CR44" s="70">
        <v>2.9270000000000001E-2</v>
      </c>
      <c r="CS44" s="70">
        <v>2.6950000000000002E-2</v>
      </c>
      <c r="CT44" s="70"/>
      <c r="CU44" s="70">
        <v>0.25433</v>
      </c>
      <c r="CV44" s="17">
        <f>AVERAGE(CQ44:CU44)</f>
        <v>8.6052500000000004E-2</v>
      </c>
      <c r="CW44" s="17">
        <f>STDEV(CQ44:CU44)</f>
        <v>0.11221950049642293</v>
      </c>
      <c r="CX44" s="17">
        <f>(CW44/CV44)*100</f>
        <v>130.4081816291484</v>
      </c>
      <c r="CY44" s="17">
        <f>MAX(CQ44:CT44)</f>
        <v>3.3660000000000002E-2</v>
      </c>
      <c r="CZ44" s="17"/>
      <c r="DA44" s="17">
        <f>(CY44-$J44)/$J44*100</f>
        <v>-33.64872856298048</v>
      </c>
      <c r="DB44" s="17">
        <f>(CY44-$AL44)/$AL44*100</f>
        <v>-33.85733935940263</v>
      </c>
      <c r="DC44" s="17">
        <f>(CY44-$BQ44)/$BQ44*100</f>
        <v>-29.962546816479396</v>
      </c>
      <c r="DD44" s="70">
        <v>3.78E-2</v>
      </c>
      <c r="DE44" s="70">
        <v>3.1230000000000001E-2</v>
      </c>
      <c r="DF44" s="70">
        <v>3.1940000000000003E-2</v>
      </c>
      <c r="DG44" s="70"/>
      <c r="DH44" s="70">
        <v>0.25324000000000002</v>
      </c>
      <c r="DI44" s="17">
        <f t="shared" ref="DI44" si="580">AVERAGE(DD44:DG44)</f>
        <v>3.3656666666666668E-2</v>
      </c>
      <c r="DJ44" s="17">
        <f t="shared" ref="DJ44" si="581">STDEV(DD44:DG44)</f>
        <v>3.605750037555755E-3</v>
      </c>
      <c r="DK44" s="17">
        <f t="shared" ref="DK44" si="582">(DJ44/DI44)*100</f>
        <v>10.713330803869727</v>
      </c>
      <c r="DL44" s="17">
        <f t="shared" ref="DL44" si="583">MAX(DD44:DG44)</f>
        <v>3.78E-2</v>
      </c>
      <c r="DM44" s="17"/>
      <c r="DN44" s="17">
        <f t="shared" ref="DN44" si="584">(DL44-$S44)/$S44*100</f>
        <v>-29.345794392523359</v>
      </c>
      <c r="DO44" s="17">
        <f t="shared" ref="DO44" si="585">(DL44-$AV44)/$AV44*100</f>
        <v>-15.246636771300448</v>
      </c>
      <c r="DP44" s="17">
        <f t="shared" ref="DP44" si="586">(DL44-$CB44)/$CB44*100</f>
        <v>-14.864864864864868</v>
      </c>
      <c r="DQ44" s="70">
        <v>3.3919999999999999E-2</v>
      </c>
      <c r="DR44" s="70">
        <v>3.0810000000000001E-2</v>
      </c>
      <c r="DS44" s="70">
        <v>3.1480000000000001E-2</v>
      </c>
      <c r="DT44" s="70">
        <v>0.23079</v>
      </c>
      <c r="DU44" s="17">
        <f t="shared" ref="DU44" si="587">AVERAGE(DQ44:DS44)</f>
        <v>3.2069999999999994E-2</v>
      </c>
      <c r="DV44" s="17">
        <f t="shared" ref="DV44" si="588">STDEV(DQ44:DS44)</f>
        <v>1.6367956500430946E-3</v>
      </c>
      <c r="DW44" s="17">
        <f t="shared" ref="DW44" si="589">(DV44/DU44)*100</f>
        <v>5.1038217962054722</v>
      </c>
      <c r="DX44" s="17">
        <f t="shared" ref="DX44" si="590">MAX(DQ44:DS44)</f>
        <v>3.3919999999999999E-2</v>
      </c>
      <c r="DY44" s="17"/>
      <c r="DZ44" s="17">
        <f t="shared" ref="DZ44" si="591">(DX44-$AB44)/$AB44*100</f>
        <v>-45.823350902411761</v>
      </c>
      <c r="EA44" s="17">
        <f t="shared" ref="EA44" si="592">(DX44-$BF44)/$BF44*100</f>
        <v>-45.492527719749319</v>
      </c>
      <c r="EB44" s="17">
        <f t="shared" ref="EB44" si="593">(DX44-$CM44)/$CM44*100</f>
        <v>-21.735117674203966</v>
      </c>
    </row>
    <row r="45" spans="1:132" x14ac:dyDescent="0.2">
      <c r="A45" s="24" t="s">
        <v>51</v>
      </c>
      <c r="B45" s="67">
        <v>1.5140000000000001E-2</v>
      </c>
      <c r="C45" s="67"/>
      <c r="D45" s="67">
        <v>1.3089999999999999E-2</v>
      </c>
      <c r="E45" s="66"/>
      <c r="F45" s="66">
        <v>7.0239999999999997E-2</v>
      </c>
      <c r="G45" s="13">
        <f t="shared" si="445"/>
        <v>1.4114999999999999E-2</v>
      </c>
      <c r="H45" s="13">
        <f t="shared" si="446"/>
        <v>1.4495689014324235E-3</v>
      </c>
      <c r="I45" s="13">
        <f t="shared" si="447"/>
        <v>10.269705288221209</v>
      </c>
      <c r="J45" s="13">
        <f t="shared" si="448"/>
        <v>1.5140000000000001E-2</v>
      </c>
      <c r="K45" s="66"/>
      <c r="L45" s="66">
        <v>1.5599999999999999E-2</v>
      </c>
      <c r="M45" s="66">
        <v>1.4999999999999999E-2</v>
      </c>
      <c r="N45" s="66">
        <v>1.3469999999999999E-2</v>
      </c>
      <c r="O45" s="67">
        <v>4.2079999999999999E-2</v>
      </c>
      <c r="P45" s="13">
        <f t="shared" si="449"/>
        <v>1.469E-2</v>
      </c>
      <c r="Q45" s="13">
        <f t="shared" si="450"/>
        <v>1.0983168941612435E-3</v>
      </c>
      <c r="R45" s="13">
        <f t="shared" si="451"/>
        <v>7.4766296403079888</v>
      </c>
      <c r="S45" s="13">
        <f t="shared" si="452"/>
        <v>1.5599999999999999E-2</v>
      </c>
      <c r="T45" s="66"/>
      <c r="U45" s="67">
        <v>1.2579999999999999E-2</v>
      </c>
      <c r="V45" s="67">
        <v>1.3979999999999999E-2</v>
      </c>
      <c r="W45" s="67">
        <v>1.3990000000000001E-2</v>
      </c>
      <c r="X45" s="67">
        <v>4.3529999999999999E-2</v>
      </c>
      <c r="Y45" s="13">
        <f t="shared" si="453"/>
        <v>1.3516666666666668E-2</v>
      </c>
      <c r="Z45" s="13">
        <f t="shared" si="454"/>
        <v>8.1119253776975426E-4</v>
      </c>
      <c r="AA45" s="13">
        <f t="shared" si="455"/>
        <v>6.001424447125185</v>
      </c>
      <c r="AB45" s="13">
        <f t="shared" si="456"/>
        <v>1.3990000000000001E-2</v>
      </c>
      <c r="AC45" s="66"/>
      <c r="AD45" s="68">
        <v>1.5259999999999999E-2</v>
      </c>
      <c r="AE45" s="68">
        <v>1.149E-2</v>
      </c>
      <c r="AF45" s="68">
        <v>1.1379999999999999E-2</v>
      </c>
      <c r="AG45" s="68"/>
      <c r="AH45" s="68">
        <v>4.3240000000000001E-2</v>
      </c>
      <c r="AI45" s="14">
        <f t="shared" si="457"/>
        <v>1.2709999999999999E-2</v>
      </c>
      <c r="AJ45" s="14">
        <f t="shared" si="458"/>
        <v>2.2090495693849873E-3</v>
      </c>
      <c r="AK45" s="14">
        <f t="shared" si="459"/>
        <v>17.380405738670241</v>
      </c>
      <c r="AL45" s="14">
        <f t="shared" si="460"/>
        <v>1.5259999999999999E-2</v>
      </c>
      <c r="AM45" s="68"/>
      <c r="AN45" s="14">
        <f t="shared" si="461"/>
        <v>0.79260237780712406</v>
      </c>
      <c r="AO45" s="68">
        <v>1.6320000000000001E-2</v>
      </c>
      <c r="AP45" s="68">
        <v>1.426E-2</v>
      </c>
      <c r="AQ45" s="68">
        <v>1.6480000000000002E-2</v>
      </c>
      <c r="AR45" s="68">
        <v>4.5629999999999997E-2</v>
      </c>
      <c r="AS45" s="14">
        <f>AVERAGE(AO45:AQ45)</f>
        <v>1.5686666666666668E-2</v>
      </c>
      <c r="AT45" s="14">
        <f>STDEV(AO45:AQ45)</f>
        <v>1.2381168496282309E-3</v>
      </c>
      <c r="AU45" s="14">
        <f>(AT45/AS45)*100</f>
        <v>7.8927975964400598</v>
      </c>
      <c r="AV45" s="14">
        <f>MAX(AO45:AQ45)</f>
        <v>1.6480000000000002E-2</v>
      </c>
      <c r="AW45" s="14"/>
      <c r="AX45" s="14">
        <f t="shared" si="466"/>
        <v>5.6410256410256565</v>
      </c>
      <c r="AY45" s="68">
        <v>1.504E-2</v>
      </c>
      <c r="AZ45" s="68">
        <v>1.6080000000000001E-2</v>
      </c>
      <c r="BA45" s="68">
        <v>1.6930000000000001E-2</v>
      </c>
      <c r="BB45" s="68">
        <v>4.5560000000000003E-2</v>
      </c>
      <c r="BC45" s="14">
        <f>AVERAGE(AY45:BA45)</f>
        <v>1.6016666666666669E-2</v>
      </c>
      <c r="BD45" s="14">
        <f>STDEV(AY45:BA45)</f>
        <v>9.465903725124899E-4</v>
      </c>
      <c r="BE45" s="14">
        <f>(BD45/BC45)*100</f>
        <v>5.9100335432621627</v>
      </c>
      <c r="BF45" s="14">
        <f>MAX(AY45:BA45)</f>
        <v>1.6930000000000001E-2</v>
      </c>
      <c r="BG45" s="14"/>
      <c r="BH45" s="14">
        <f>(BF45-$AB45)/$AB45*100</f>
        <v>21.015010721944243</v>
      </c>
      <c r="BI45" s="74">
        <v>2.035E-2</v>
      </c>
      <c r="BJ45" s="69">
        <v>2.2380000000000001E-2</v>
      </c>
      <c r="BK45" s="69">
        <v>2.2079999999999999E-2</v>
      </c>
      <c r="BL45" s="69"/>
      <c r="BM45" s="69">
        <v>4.548E-2</v>
      </c>
      <c r="BN45" s="16">
        <f t="shared" ref="BN45" si="594">AVERAGE(BI45:BL45)</f>
        <v>2.1603333333333335E-2</v>
      </c>
      <c r="BO45" s="16">
        <f t="shared" ref="BO45" si="595">STDEV(BI45:BL45)</f>
        <v>1.095734152672688E-3</v>
      </c>
      <c r="BP45" s="16">
        <f t="shared" ref="BP45" si="596">(BO45/BN45)*100</f>
        <v>5.072060574013368</v>
      </c>
      <c r="BQ45" s="16">
        <f t="shared" ref="BQ45" si="597">MAX(BI45:BL45)</f>
        <v>2.2380000000000001E-2</v>
      </c>
      <c r="BR45" s="16"/>
      <c r="BS45" s="16">
        <f t="shared" ref="BS45" si="598">(BQ45-$J45)/$J45*100</f>
        <v>47.820343461030376</v>
      </c>
      <c r="BT45" s="16">
        <f t="shared" ref="BT45" si="599">(BQ45-$AL45)/$AL45*100</f>
        <v>46.657929226736577</v>
      </c>
      <c r="BU45" s="69">
        <v>2.0920000000000001E-2</v>
      </c>
      <c r="BV45" s="69">
        <v>1.9439999999999999E-2</v>
      </c>
      <c r="BW45" s="69">
        <v>1.9800000000000002E-2</v>
      </c>
      <c r="BX45" s="69">
        <v>4.684E-2</v>
      </c>
      <c r="BY45" s="16">
        <f>AVERAGE(BU45:BW45)</f>
        <v>2.0053333333333336E-2</v>
      </c>
      <c r="BZ45" s="16">
        <f>STDEV(BU45:BW45)</f>
        <v>7.7183763404833699E-4</v>
      </c>
      <c r="CA45" s="16">
        <f>(BZ45/BY45)*100</f>
        <v>3.8489243719165733</v>
      </c>
      <c r="CB45" s="16">
        <f>MAX(BU45:BW45)</f>
        <v>2.0920000000000001E-2</v>
      </c>
      <c r="CC45" s="16"/>
      <c r="CD45" s="16">
        <f>(CB45-$S45)/$S45*100</f>
        <v>34.102564102564116</v>
      </c>
      <c r="CE45" s="16">
        <f>(CB45-$AV45)/$AV45*100</f>
        <v>26.941747572815526</v>
      </c>
      <c r="CF45" s="69">
        <v>1.83E-2</v>
      </c>
      <c r="CG45" s="69">
        <v>2.1350000000000001E-2</v>
      </c>
      <c r="CH45" s="69">
        <v>2.3949999999999999E-2</v>
      </c>
      <c r="CI45" s="69">
        <v>4.5469999999999997E-2</v>
      </c>
      <c r="CJ45" s="4">
        <f t="shared" ref="CJ45" si="600">AVERAGE(CF45:CH45)</f>
        <v>2.12E-2</v>
      </c>
      <c r="CK45" s="4">
        <f t="shared" ref="CK45" si="601">STDEV(CF45:CH45)</f>
        <v>2.8279851484758534E-3</v>
      </c>
      <c r="CL45" s="4">
        <f t="shared" ref="CL45" si="602">(CK45/CJ45)*100</f>
        <v>13.339552587150253</v>
      </c>
      <c r="CM45" s="4">
        <f t="shared" ref="CM45" si="603">MAX(CF45:CH45)</f>
        <v>2.3949999999999999E-2</v>
      </c>
      <c r="CN45" s="4"/>
      <c r="CO45" s="4">
        <f t="shared" ref="CO45" si="604">(CM45-$AB45)/$AB45*100</f>
        <v>71.193709792709058</v>
      </c>
      <c r="CP45" s="4">
        <f>(CM45-$AV45)/$AV45*100</f>
        <v>45.327669902912604</v>
      </c>
      <c r="CQ45" s="67"/>
      <c r="CR45" s="67"/>
      <c r="CS45" s="67"/>
      <c r="CT45" s="70">
        <v>1.985E-2</v>
      </c>
      <c r="CU45" s="70">
        <v>4.9540000000000001E-2</v>
      </c>
      <c r="CV45" s="5">
        <f>AVERAGE(CQ45:CU45)</f>
        <v>3.4695000000000004E-2</v>
      </c>
      <c r="CW45" s="5">
        <f>STDEV(CQ45:CU45)</f>
        <v>2.0994000333428589E-2</v>
      </c>
      <c r="CX45" s="5">
        <f>(CW45/CV45)*100</f>
        <v>60.510160926440662</v>
      </c>
      <c r="CY45" s="5">
        <f>MAX(CQ45:CT45)</f>
        <v>1.985E-2</v>
      </c>
      <c r="CZ45" s="5"/>
      <c r="DA45" s="5">
        <f>(CY45-$J45)/$J45*100</f>
        <v>31.109643328929977</v>
      </c>
      <c r="DB45" s="5">
        <f>(CY45-$AL45)/$AL45*100</f>
        <v>30.078636959370908</v>
      </c>
      <c r="DC45" s="5">
        <f>(CY45-$BQ45)/$BQ45*100</f>
        <v>-11.304736371760505</v>
      </c>
      <c r="DD45" s="70">
        <v>1.932E-2</v>
      </c>
      <c r="DE45" s="67"/>
      <c r="DF45" s="70">
        <v>1.7670000000000002E-2</v>
      </c>
      <c r="DG45" s="70">
        <v>1.9130000000000001E-2</v>
      </c>
      <c r="DH45" s="70">
        <v>5.1650000000000001E-2</v>
      </c>
      <c r="DI45" s="5">
        <f t="shared" ref="DI45" si="605">AVERAGE(DD45:DG45)</f>
        <v>1.8706666666666667E-2</v>
      </c>
      <c r="DJ45" s="5">
        <f t="shared" ref="DJ45" si="606">STDEV(DD45:DG45)</f>
        <v>9.027919657004776E-4</v>
      </c>
      <c r="DK45" s="5">
        <f t="shared" ref="DK45" si="607">(DJ45/DI45)*100</f>
        <v>4.8260440076647058</v>
      </c>
      <c r="DL45" s="5">
        <f t="shared" ref="DL45" si="608">MAX(DD45:DG45)</f>
        <v>1.932E-2</v>
      </c>
      <c r="DM45" s="5"/>
      <c r="DN45" s="5">
        <f t="shared" ref="DN45" si="609">(DL45-$S45)/$S45*100</f>
        <v>23.846153846153854</v>
      </c>
      <c r="DO45" s="5">
        <f t="shared" ref="DO45" si="610">(DL45-$AV45)/$AV45*100</f>
        <v>17.233009708737853</v>
      </c>
      <c r="DP45" s="5">
        <f t="shared" ref="DP45" si="611">(DL45-$CB45)/$CB45*100</f>
        <v>-7.6481835564053569</v>
      </c>
      <c r="DQ45" s="70">
        <v>1.9570000000000001E-2</v>
      </c>
      <c r="DR45" s="70">
        <v>1.7680000000000001E-2</v>
      </c>
      <c r="DS45" s="70">
        <v>2.0070000000000001E-2</v>
      </c>
      <c r="DT45" s="70">
        <v>5.1299999999999998E-2</v>
      </c>
      <c r="DU45" s="17">
        <f t="shared" ref="DU45" si="612">AVERAGE(DQ45:DS45)</f>
        <v>1.9106666666666671E-2</v>
      </c>
      <c r="DV45" s="17">
        <f t="shared" ref="DV45" si="613">STDEV(DQ45:DS45)</f>
        <v>1.2605686547480597E-3</v>
      </c>
      <c r="DW45" s="17">
        <f t="shared" ref="DW45" si="614">(DV45/DU45)*100</f>
        <v>6.5975330848642324</v>
      </c>
      <c r="DX45" s="17">
        <f t="shared" ref="DX45" si="615">MAX(DQ45:DS45)</f>
        <v>2.0070000000000001E-2</v>
      </c>
      <c r="DY45" s="17"/>
      <c r="DZ45" s="17">
        <f t="shared" ref="DZ45" si="616">(DX45-$AB45)/$AB45*100</f>
        <v>43.459614010007144</v>
      </c>
      <c r="EA45" s="17">
        <f t="shared" ref="EA45" si="617">(DX45-$BF45)/$BF45*100</f>
        <v>18.546958062610752</v>
      </c>
      <c r="EB45" s="17">
        <f t="shared" ref="EB45" si="618">(DX45-$CM45)/$CM45*100</f>
        <v>-16.200417536534438</v>
      </c>
    </row>
    <row r="46" spans="1:132" x14ac:dyDescent="0.2">
      <c r="A46" s="59" t="s">
        <v>37</v>
      </c>
      <c r="E46" s="35"/>
      <c r="F46" s="44"/>
      <c r="G46" s="48">
        <f>AVERAGE(G32:G45)</f>
        <v>3.5783263888888889E-2</v>
      </c>
      <c r="J46" s="34">
        <f>AVERAGE(J32:J45)</f>
        <v>4.0395833333333332E-2</v>
      </c>
      <c r="K46" s="48"/>
      <c r="N46" s="35"/>
      <c r="P46" s="34">
        <f>AVERAGE(P32:P45)</f>
        <v>3.1668055555555553E-2</v>
      </c>
      <c r="S46" s="34">
        <f>AVERAGE(S32:S45)</f>
        <v>3.4947499999999999E-2</v>
      </c>
      <c r="T46" s="34"/>
      <c r="W46" s="35"/>
      <c r="Y46" s="34">
        <f>AVERAGE(Y32:Y45)</f>
        <v>3.3267638888888888E-2</v>
      </c>
      <c r="AB46" s="34">
        <f>AVERAGE(AB32:AB45)</f>
        <v>3.5986666666666674E-2</v>
      </c>
      <c r="AC46" s="34"/>
      <c r="AI46" s="34">
        <f>AVERAGE(AI32:AI45)</f>
        <v>4.5167916666666669E-2</v>
      </c>
      <c r="AL46" s="34">
        <f>AVERAGE(AL32:AL45)</f>
        <v>4.9812500000000003E-2</v>
      </c>
      <c r="AM46" s="34"/>
      <c r="AN46" s="34">
        <f>AVERAGE(AN32:AN45)</f>
        <v>34.581027362051309</v>
      </c>
      <c r="AV46" s="34">
        <f>AVERAGE(AV32:AV45)</f>
        <v>4.3741666666666672E-2</v>
      </c>
      <c r="AW46" s="34"/>
      <c r="AX46" s="34">
        <f>AVERAGE(AX32:AX45)</f>
        <v>31.671954113775829</v>
      </c>
      <c r="BF46" s="34">
        <f>AVERAGE(BF32:BF45)</f>
        <v>3.7844166666666665E-2</v>
      </c>
      <c r="BG46" s="34"/>
      <c r="BH46" s="34">
        <f>AVERAGE(BH32:BH45)</f>
        <v>10.431906089230353</v>
      </c>
      <c r="BQ46" s="34">
        <f>AVERAGE(BQ32:BQ45)</f>
        <v>5.6236999999999995E-2</v>
      </c>
      <c r="BR46" s="34"/>
      <c r="BS46" s="34">
        <f>AVERAGE(BS32:BS45)</f>
        <v>70.886963776490987</v>
      </c>
      <c r="BT46" s="34">
        <f>AVERAGE(BT32:BT45)</f>
        <v>25.131204955207501</v>
      </c>
      <c r="CB46" s="34">
        <f>AVERAGE(CB32:CB45)</f>
        <v>4.7233000000000004E-2</v>
      </c>
      <c r="CC46" s="34"/>
      <c r="CD46" s="34">
        <f>AVERAGE(CD32:CD45)</f>
        <v>49.426240113154975</v>
      </c>
      <c r="CE46" s="34">
        <f>AVERAGE(CE32:CE45)</f>
        <v>24.573239671353967</v>
      </c>
      <c r="CM46" s="47">
        <f>AVERAGE(CM32:CM45)</f>
        <v>3.3737000000000003E-2</v>
      </c>
      <c r="CN46" s="47"/>
      <c r="CO46" s="47">
        <f>AVERAGE(CO32:CO45)</f>
        <v>21.854959899767842</v>
      </c>
      <c r="CP46" s="47">
        <f>AVERAGE(CP32:CP45)</f>
        <v>-22.147744949512557</v>
      </c>
      <c r="CY46" s="34">
        <f>AVERAGE(CY32:CY45)</f>
        <v>4.2075000000000008E-2</v>
      </c>
      <c r="CZ46" s="34"/>
      <c r="DA46" s="34">
        <f>AVERAGE(DA32:DA45)</f>
        <v>33.122135239401132</v>
      </c>
      <c r="DB46" s="34">
        <f>AVERAGE(DB32:DB45)</f>
        <v>-8.1386020087093556</v>
      </c>
      <c r="DC46" s="34">
        <f>AVERAGE(DC32:DC45)</f>
        <v>-23.234033122703448</v>
      </c>
      <c r="DL46" s="34">
        <f>AVERAGE(DL32:DL45)</f>
        <v>3.8925000000000001E-2</v>
      </c>
      <c r="DM46" s="34"/>
      <c r="DN46" s="34">
        <f>AVERAGE(DN32:DN45)</f>
        <v>26.207430387917935</v>
      </c>
      <c r="DO46" s="34">
        <f>AVERAGE(DO32:DO45)</f>
        <v>2.5052839998956218</v>
      </c>
      <c r="DP46" s="34">
        <f>AVERAGE(DP32:DP45)</f>
        <v>-18.896399386210668</v>
      </c>
      <c r="DX46" s="34">
        <f>AVERAGE(DX32:DX45)</f>
        <v>3.1098999999999998E-2</v>
      </c>
      <c r="DY46" s="34"/>
      <c r="DZ46" s="34">
        <f>AVERAGE(DZ32:DZ45)</f>
        <v>-8.7244539456717979E-2</v>
      </c>
      <c r="EA46" s="34">
        <f>AVERAGE(EA32:EA45)</f>
        <v>-6.2385641602801511</v>
      </c>
      <c r="EB46" s="34">
        <f>AVERAGE(EB32:EB45)</f>
        <v>-18.646440811184007</v>
      </c>
    </row>
    <row r="47" spans="1:132" x14ac:dyDescent="0.2">
      <c r="A47" s="36" t="s">
        <v>0</v>
      </c>
      <c r="E47" s="35"/>
      <c r="F47" s="44"/>
      <c r="G47" s="43">
        <f>STDEV(G32:G45)</f>
        <v>1.6884288414377766E-2</v>
      </c>
      <c r="J47" s="34">
        <f>STDEV(J32:J45)</f>
        <v>1.9839902152587408E-2</v>
      </c>
      <c r="K47" s="43"/>
      <c r="N47" s="35"/>
      <c r="P47" s="34">
        <f>STDEV(P32:P45)</f>
        <v>1.0888554871448845E-2</v>
      </c>
      <c r="S47" s="34">
        <f>STDEV(S32:S45)</f>
        <v>1.2269362526968619E-2</v>
      </c>
      <c r="T47" s="34"/>
      <c r="W47" s="35"/>
      <c r="Y47" s="34">
        <f>STDEV(Y32:Y45)</f>
        <v>1.2143605218642002E-2</v>
      </c>
      <c r="AB47" s="34">
        <f>STDEV(AB32:AB45)</f>
        <v>1.2321686966360145E-2</v>
      </c>
      <c r="AC47" s="34"/>
      <c r="AI47" s="34">
        <f>STDEV(AI32:AI45)</f>
        <v>1.9447771198998251E-2</v>
      </c>
      <c r="AL47" s="34">
        <f>STDEV(AL32:AL45)</f>
        <v>2.0893879976073025E-2</v>
      </c>
      <c r="AM47" s="34"/>
      <c r="AN47" s="34">
        <f>STDEV(AN32:AN45)</f>
        <v>49.391716798497107</v>
      </c>
      <c r="AV47" s="34">
        <f>STDEV(AV32:AV45)</f>
        <v>1.7102465443392185E-2</v>
      </c>
      <c r="AW47" s="34"/>
      <c r="AX47" s="34">
        <f>STDEV(AX32:AX45)</f>
        <v>50.044961463937682</v>
      </c>
      <c r="BF47" s="34">
        <f>STDEV(BF32:BF45)</f>
        <v>1.3300978404431445E-2</v>
      </c>
      <c r="BG47" s="34"/>
      <c r="BH47" s="34">
        <f>STDEV(BH32:BH45)</f>
        <v>34.775026068483498</v>
      </c>
      <c r="BQ47" s="34">
        <f>STDEV(BQ32:BQ45)</f>
        <v>2.8633350814895729E-2</v>
      </c>
      <c r="BR47" s="34"/>
      <c r="BS47" s="34">
        <f>STDEV(BS32:BS45)</f>
        <v>107.72794786196312</v>
      </c>
      <c r="BT47" s="34">
        <f>STDEV(BT32:BT45)</f>
        <v>69.559505333885909</v>
      </c>
      <c r="CB47" s="34">
        <f>STDEV(CB32:CB45)</f>
        <v>2.419728132111815E-2</v>
      </c>
      <c r="CC47" s="34"/>
      <c r="CD47" s="34">
        <f>STDEV(CD32:CD45)</f>
        <v>84.84204498569909</v>
      </c>
      <c r="CE47" s="34">
        <f>STDEV(CE32:CE45)</f>
        <v>76.210209686835199</v>
      </c>
      <c r="CM47" s="34">
        <f>STDEV(CM32:CM45)</f>
        <v>1.8821369090596039E-2</v>
      </c>
      <c r="CN47" s="34"/>
      <c r="CO47" s="34">
        <f>STDEV(CO32:CO45)</f>
        <v>57.55651484498074</v>
      </c>
      <c r="CP47" s="34">
        <f>STDEV(CP32:CP45)</f>
        <v>44.401508070945432</v>
      </c>
      <c r="CY47" s="34">
        <f>STDEV(CY32:CY45)</f>
        <v>2.8026843580951286E-2</v>
      </c>
      <c r="CZ47" s="34"/>
      <c r="DA47" s="34">
        <f>STDEV(DA32:DA45)</f>
        <v>98.740871952959694</v>
      </c>
      <c r="DB47" s="34">
        <f>STDEV(DB32:DB45)</f>
        <v>50.635037409230293</v>
      </c>
      <c r="DC47" s="34">
        <f>STDEV(DC32:DC45)</f>
        <v>25.432618646547265</v>
      </c>
      <c r="DL47" s="34">
        <f>STDEV(DL32:DL45)</f>
        <v>2.445706316974483E-2</v>
      </c>
      <c r="DM47" s="34"/>
      <c r="DN47" s="34">
        <f>STDEV(DN32:DN45)</f>
        <v>86.353775502576198</v>
      </c>
      <c r="DO47" s="34">
        <f>STDEV(DO32:DO45)</f>
        <v>73.243782828557244</v>
      </c>
      <c r="DP47" s="34">
        <f>STDEV(DP32:DP45)</f>
        <v>20.023588226953105</v>
      </c>
      <c r="DX47" s="34">
        <f>STDEV(DX32:DX45)</f>
        <v>2.0073865513813391E-2</v>
      </c>
      <c r="DY47" s="34"/>
      <c r="DZ47" s="34">
        <f>STDEV(DZ32:DZ45)</f>
        <v>69.924952862822252</v>
      </c>
      <c r="EA47" s="34">
        <f>STDEV(EA32:EA45)</f>
        <v>62.282701304198042</v>
      </c>
      <c r="EB47" s="34">
        <f>STDEV(EB32:EB45)</f>
        <v>33.23936373627339</v>
      </c>
    </row>
    <row r="48" spans="1:132" x14ac:dyDescent="0.2">
      <c r="A48" s="36" t="s">
        <v>38</v>
      </c>
      <c r="E48" s="35"/>
      <c r="F48" s="44"/>
      <c r="G48" s="43">
        <f>STDEV(G32:G45)/SQRT(COUNT(G32:G45))</f>
        <v>4.8740742305581411E-3</v>
      </c>
      <c r="J48" s="34">
        <f>STDEV(J32:J45)/SQRT(COUNT(J32:J45))</f>
        <v>5.7272864242460877E-3</v>
      </c>
      <c r="K48" s="43"/>
      <c r="N48" s="35"/>
      <c r="P48" s="34">
        <f>STDEV(P32:P45)/SQRT(COUNT(P32:P45))</f>
        <v>3.143255043058501E-3</v>
      </c>
      <c r="S48" s="34">
        <f>STDEV(S32:S45)/SQRT(COUNT(S32:S45))</f>
        <v>3.5418598788652198E-3</v>
      </c>
      <c r="T48" s="34"/>
      <c r="W48" s="35"/>
      <c r="Y48" s="34">
        <f>STDEV(Y32:Y45)/SQRT(COUNT(Y32:Y45))</f>
        <v>3.5055568709577525E-3</v>
      </c>
      <c r="AB48" s="34">
        <f>STDEV(AB32:AB45)/SQRT(COUNT(AB32:AB45))</f>
        <v>3.5569646434491665E-3</v>
      </c>
      <c r="AC48" s="34"/>
      <c r="AI48" s="34">
        <f>STDEV(AI32:AI45)/SQRT(COUNT(AI32:AI45))</f>
        <v>5.6140879684399457E-3</v>
      </c>
      <c r="AL48" s="34">
        <f>STDEV(AL32:AL45)/SQRT(COUNT(AL32:AL45))</f>
        <v>6.0315436143007469E-3</v>
      </c>
      <c r="AM48" s="34"/>
      <c r="AN48" s="34">
        <f>STDEV(AN32:AN45)/SQRT(COUNT(AN32:AN45))</f>
        <v>14.258160494675034</v>
      </c>
      <c r="AV48" s="34">
        <f>STDEV(AV32:AV45)/SQRT(COUNT(AV32:AV45))</f>
        <v>4.937056513774375E-3</v>
      </c>
      <c r="AW48" s="34"/>
      <c r="AX48" s="34">
        <f>STDEV(AX32:AX45)/SQRT(COUNT(AX32:AX45))</f>
        <v>14.446735986394435</v>
      </c>
      <c r="BF48" s="34">
        <f>STDEV(BF32:BF45)/SQRT(COUNT(BF32:BF45))</f>
        <v>3.8396617311419472E-3</v>
      </c>
      <c r="BG48" s="34"/>
      <c r="BH48" s="34">
        <f>STDEV(BH32:BH45)/SQRT(COUNT(BH32:BH45))</f>
        <v>10.038685330857602</v>
      </c>
      <c r="BQ48" s="34">
        <f>STDEV(BQ32:BQ45)/SQRT(COUNT(BQ32:BQ45))</f>
        <v>9.0546605617708824E-3</v>
      </c>
      <c r="BR48" s="34"/>
      <c r="BS48" s="34">
        <f>STDEV(BS32:BS45)/SQRT(COUNT(BS32:BS45))</f>
        <v>34.066568289966987</v>
      </c>
      <c r="BT48" s="34">
        <f>STDEV(BT32:BT45)/SQRT(COUNT(BT32:BT45))</f>
        <v>21.996646976971061</v>
      </c>
      <c r="CB48" s="34">
        <f>STDEV(CB32:CB45)/SQRT(COUNT(CB32:CB45))</f>
        <v>7.6518522158581532E-3</v>
      </c>
      <c r="CC48" s="34"/>
      <c r="CD48" s="34">
        <f>STDEV(CD32:CD45)/SQRT(COUNT(CD32:CD45))</f>
        <v>26.829410350127688</v>
      </c>
      <c r="CE48" s="34">
        <f>STDEV(CE32:CE45)/SQRT(COUNT(CE32:CE45))</f>
        <v>24.099784356942674</v>
      </c>
      <c r="CM48" s="34">
        <f>STDEV(CM32:CM45)/SQRT(COUNT(CM32:CM45))</f>
        <v>5.9518395008975496E-3</v>
      </c>
      <c r="CN48" s="34"/>
      <c r="CO48" s="34">
        <f>STDEV(CO32:CO45)/SQRT(COUNT(CO32:CO45))</f>
        <v>19.185504948326912</v>
      </c>
      <c r="CP48" s="34">
        <f>STDEV(CP32:CP45)/SQRT(COUNT(CP32:CP45))</f>
        <v>14.800502690315144</v>
      </c>
      <c r="CY48" s="34">
        <f>STDEV(CY32:CY45)/SQRT(COUNT(CY32:CY45))</f>
        <v>8.8628661341075797E-3</v>
      </c>
      <c r="CZ48" s="34"/>
      <c r="DA48" s="34">
        <f>STDEV(DA32:DA45)/SQRT(COUNT(DA32:DA45))</f>
        <v>31.224605352239092</v>
      </c>
      <c r="DB48" s="34">
        <f>STDEV(DB32:DB45)/SQRT(COUNT(DB32:DB45))</f>
        <v>16.012204762099913</v>
      </c>
      <c r="DC48" s="34">
        <f>STDEV(DC32:DC45)/SQRT(COUNT(DC32:DC45))</f>
        <v>8.0425001785558177</v>
      </c>
      <c r="DL48" s="34">
        <f>STDEV(DL32:DL45)/SQRT(COUNT(DL32:DL45))</f>
        <v>7.7340024495010928E-3</v>
      </c>
      <c r="DM48" s="34"/>
      <c r="DN48" s="34">
        <f>STDEV(DN32:DN45)/SQRT(COUNT(DN32:DN45))</f>
        <v>27.307461514299217</v>
      </c>
      <c r="DO48" s="34">
        <f>STDEV(DO32:DO45)/SQRT(COUNT(DO32:DO45))</f>
        <v>23.161717818497092</v>
      </c>
      <c r="DP48" s="34">
        <f>STDEV(DP32:DP45)/SQRT(COUNT(DP32:DP45))</f>
        <v>6.3320145726504373</v>
      </c>
      <c r="DX48" s="34">
        <f>STDEV(DX32:DX45)/SQRT(COUNT(DX32:DX45))</f>
        <v>6.3479136467556527E-3</v>
      </c>
      <c r="DY48" s="34"/>
      <c r="DZ48" s="34">
        <f>STDEV(DZ32:DZ45)/SQRT(COUNT(DZ32:DZ45))</f>
        <v>22.112211632642975</v>
      </c>
      <c r="EA48" s="34">
        <f>STDEV(EA32:EA45)/SQRT(COUNT(EA32:EA45))</f>
        <v>19.695519494920543</v>
      </c>
      <c r="EB48" s="34">
        <f>STDEV(EB32:EB45)/SQRT(COUNT(EB32:EB45))</f>
        <v>11.079787912091129</v>
      </c>
    </row>
    <row r="49" spans="1:38" x14ac:dyDescent="0.2">
      <c r="A49" s="60"/>
    </row>
    <row r="50" spans="1:38" x14ac:dyDescent="0.2">
      <c r="B50" s="123" t="s">
        <v>36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U50" s="123" t="s">
        <v>44</v>
      </c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</row>
    <row r="51" spans="1:38" ht="16" customHeight="1" x14ac:dyDescent="0.2">
      <c r="A51" s="25"/>
      <c r="B51" s="124" t="s">
        <v>35</v>
      </c>
      <c r="C51" s="124"/>
      <c r="D51" s="124"/>
      <c r="E51" s="121" t="s">
        <v>39</v>
      </c>
      <c r="F51" s="121"/>
      <c r="G51" s="121"/>
      <c r="H51" s="121" t="s">
        <v>40</v>
      </c>
      <c r="I51" s="121"/>
      <c r="J51" s="121"/>
      <c r="K51" s="122" t="s">
        <v>41</v>
      </c>
      <c r="L51" s="122"/>
      <c r="M51" s="122"/>
      <c r="N51" s="122" t="s">
        <v>42</v>
      </c>
      <c r="O51" s="122"/>
      <c r="P51" s="122"/>
      <c r="Q51" s="122" t="s">
        <v>43</v>
      </c>
      <c r="R51" s="122"/>
      <c r="S51" s="122"/>
      <c r="U51" s="124" t="s">
        <v>35</v>
      </c>
      <c r="V51" s="124"/>
      <c r="W51" s="124"/>
      <c r="X51" s="121" t="s">
        <v>39</v>
      </c>
      <c r="Y51" s="121"/>
      <c r="Z51" s="121"/>
      <c r="AA51" s="121" t="s">
        <v>40</v>
      </c>
      <c r="AB51" s="121"/>
      <c r="AC51" s="121"/>
      <c r="AD51" s="122" t="s">
        <v>41</v>
      </c>
      <c r="AE51" s="122"/>
      <c r="AF51" s="122"/>
      <c r="AG51" s="122" t="s">
        <v>42</v>
      </c>
      <c r="AH51" s="122"/>
      <c r="AI51" s="122"/>
      <c r="AJ51" s="122" t="s">
        <v>43</v>
      </c>
      <c r="AK51" s="122"/>
      <c r="AL51" s="122"/>
    </row>
    <row r="52" spans="1:38" x14ac:dyDescent="0.2">
      <c r="A52" s="62" t="s">
        <v>3</v>
      </c>
      <c r="B52" s="63" t="s">
        <v>17</v>
      </c>
      <c r="C52" s="63" t="s">
        <v>16</v>
      </c>
      <c r="D52" s="63" t="s">
        <v>15</v>
      </c>
      <c r="E52" s="64" t="s">
        <v>17</v>
      </c>
      <c r="F52" s="64" t="s">
        <v>16</v>
      </c>
      <c r="G52" s="64" t="s">
        <v>15</v>
      </c>
      <c r="H52" s="64" t="s">
        <v>17</v>
      </c>
      <c r="I52" s="64" t="s">
        <v>16</v>
      </c>
      <c r="J52" s="64" t="s">
        <v>15</v>
      </c>
      <c r="K52" s="65" t="s">
        <v>17</v>
      </c>
      <c r="L52" s="65" t="s">
        <v>16</v>
      </c>
      <c r="M52" s="65" t="s">
        <v>15</v>
      </c>
      <c r="N52" s="65" t="s">
        <v>17</v>
      </c>
      <c r="O52" s="65" t="s">
        <v>16</v>
      </c>
      <c r="P52" s="65" t="s">
        <v>15</v>
      </c>
      <c r="Q52" s="65" t="s">
        <v>17</v>
      </c>
      <c r="R52" s="65" t="s">
        <v>16</v>
      </c>
      <c r="S52" s="65" t="s">
        <v>15</v>
      </c>
      <c r="U52" s="63" t="s">
        <v>17</v>
      </c>
      <c r="V52" s="63" t="s">
        <v>16</v>
      </c>
      <c r="W52" s="63" t="s">
        <v>15</v>
      </c>
      <c r="X52" s="64" t="s">
        <v>17</v>
      </c>
      <c r="Y52" s="64" t="s">
        <v>16</v>
      </c>
      <c r="Z52" s="64" t="s">
        <v>15</v>
      </c>
      <c r="AA52" s="64" t="s">
        <v>17</v>
      </c>
      <c r="AB52" s="64" t="s">
        <v>16</v>
      </c>
      <c r="AC52" s="64" t="s">
        <v>15</v>
      </c>
      <c r="AD52" s="65" t="s">
        <v>17</v>
      </c>
      <c r="AE52" s="65" t="s">
        <v>16</v>
      </c>
      <c r="AF52" s="65" t="s">
        <v>15</v>
      </c>
      <c r="AG52" s="65" t="s">
        <v>17</v>
      </c>
      <c r="AH52" s="65" t="s">
        <v>16</v>
      </c>
      <c r="AI52" s="65" t="s">
        <v>15</v>
      </c>
      <c r="AJ52" s="65" t="s">
        <v>17</v>
      </c>
      <c r="AK52" s="65" t="s">
        <v>16</v>
      </c>
      <c r="AL52" s="65" t="s">
        <v>15</v>
      </c>
    </row>
    <row r="53" spans="1:38" x14ac:dyDescent="0.2">
      <c r="A53" s="49" t="s">
        <v>4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</row>
    <row r="54" spans="1:38" x14ac:dyDescent="0.2">
      <c r="A54" s="49" t="s">
        <v>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</row>
    <row r="55" spans="1:38" x14ac:dyDescent="0.2">
      <c r="A55" s="49" t="s">
        <v>6</v>
      </c>
      <c r="B55" s="14">
        <f t="shared" ref="B55:B61" si="619">AN8</f>
        <v>-37.122595246750009</v>
      </c>
      <c r="C55" s="14">
        <f t="shared" ref="C55:C61" si="620">AX8</f>
        <v>5.9857610888440895</v>
      </c>
      <c r="D55" s="14">
        <f t="shared" ref="D55:D61" si="621">BH8</f>
        <v>16.146915013005593</v>
      </c>
      <c r="E55" s="16">
        <f>BS8</f>
        <v>8.1950258934316214</v>
      </c>
      <c r="F55" s="16">
        <f>CD8</f>
        <v>29.790564669887964</v>
      </c>
      <c r="G55" s="16">
        <f>CO8</f>
        <v>44.587626982904403</v>
      </c>
      <c r="H55" s="16">
        <f>BT8</f>
        <v>72.07298284339457</v>
      </c>
      <c r="I55" s="16">
        <f>CE8</f>
        <v>22.46037895702721</v>
      </c>
      <c r="J55" s="16">
        <f>CP8</f>
        <v>24.486842346793413</v>
      </c>
      <c r="K55" s="17">
        <f>DA8</f>
        <v>-20.333433249237913</v>
      </c>
      <c r="L55" s="17">
        <f>DN8</f>
        <v>-8.0063372925835719</v>
      </c>
      <c r="M55" s="17">
        <f>DZ8</f>
        <v>-4.7899569544492335</v>
      </c>
      <c r="N55" s="17">
        <f>DB8</f>
        <v>26.701423290922804</v>
      </c>
      <c r="O55" s="17">
        <f>DO8</f>
        <v>-13.201866210781448</v>
      </c>
      <c r="P55" s="17">
        <f>EA8</f>
        <v>-18.026197221949815</v>
      </c>
      <c r="Q55" s="17">
        <f>DC8</f>
        <v>-26.367625412622097</v>
      </c>
      <c r="R55" s="17">
        <f>DP8</f>
        <v>-29.121455830479636</v>
      </c>
      <c r="S55" s="17">
        <f>EB8</f>
        <v>-34.15062890768094</v>
      </c>
      <c r="U55" s="14">
        <f t="shared" ref="U55:U61" si="622">AM8-K8</f>
        <v>-74.507325898508924</v>
      </c>
      <c r="V55" s="14">
        <f t="shared" ref="V55:V61" si="623">AW8-T8</f>
        <v>7.7797045414916113</v>
      </c>
      <c r="W55" s="14">
        <f t="shared" ref="W55:W61" si="624">BG8-AC8</f>
        <v>11.245364162120637</v>
      </c>
      <c r="X55" s="16">
        <f>BR8-K8</f>
        <v>16.447919681533705</v>
      </c>
      <c r="Y55" s="16">
        <f>CC8-T8</f>
        <v>38.718850922378266</v>
      </c>
      <c r="Z55" s="16">
        <f>CN8-AC8</f>
        <v>31.052625355598792</v>
      </c>
      <c r="AA55" s="16">
        <f>BR8-AM8</f>
        <v>90.955245580042629</v>
      </c>
      <c r="AB55" s="16">
        <f>CC8-AW8</f>
        <v>30.939146380886655</v>
      </c>
      <c r="AC55" s="16">
        <f>CN8-BG8</f>
        <v>19.807261193478155</v>
      </c>
      <c r="AD55" s="17">
        <f>CZ8-K8</f>
        <v>-40.810447859762178</v>
      </c>
      <c r="AE55" s="17">
        <f>DM8-T8</f>
        <v>-10.405851097517541</v>
      </c>
      <c r="AF55" s="17">
        <f>DY8-AC8</f>
        <v>-3.3359196001389932</v>
      </c>
      <c r="AG55" s="17">
        <f>CZ8-AM8</f>
        <v>33.696878038746746</v>
      </c>
      <c r="AH55" s="17">
        <f>DM8-AW8</f>
        <v>-18.185555639009152</v>
      </c>
      <c r="AI55" s="17">
        <f>DY8-BG8</f>
        <v>-14.581283762259631</v>
      </c>
      <c r="AJ55" s="17">
        <f>CZ8-BR8</f>
        <v>-57.258367541295883</v>
      </c>
      <c r="AK55" s="17">
        <f>DM8-CC8</f>
        <v>-49.124702019895807</v>
      </c>
      <c r="AL55" s="17">
        <f>DY8-CN8</f>
        <v>-34.388544955737785</v>
      </c>
    </row>
    <row r="56" spans="1:38" x14ac:dyDescent="0.2">
      <c r="A56" s="49" t="s">
        <v>7</v>
      </c>
      <c r="B56" s="14">
        <f t="shared" si="619"/>
        <v>-18.703165961568615</v>
      </c>
      <c r="C56" s="14">
        <f t="shared" si="620"/>
        <v>-22.327766933363748</v>
      </c>
      <c r="D56" s="14">
        <f t="shared" si="621"/>
        <v>-19.773232920574461</v>
      </c>
      <c r="E56" s="16">
        <f>BS9</f>
        <v>-7.1861234971092856</v>
      </c>
      <c r="F56" s="16">
        <f>CD9</f>
        <v>0.66046390249565179</v>
      </c>
      <c r="G56" s="16">
        <f>CO9</f>
        <v>-11.862049673449574</v>
      </c>
      <c r="H56" s="16">
        <f>BT9</f>
        <v>14.166655566211702</v>
      </c>
      <c r="I56" s="16">
        <f>CE9</f>
        <v>29.596459285697929</v>
      </c>
      <c r="J56" s="16">
        <f>CP9</f>
        <v>9.8610271049470519</v>
      </c>
      <c r="K56" s="17">
        <f>DA9</f>
        <v>-27.955571018676835</v>
      </c>
      <c r="L56" s="17">
        <f>DN9</f>
        <v>-7.9030816824489465</v>
      </c>
      <c r="M56" s="17">
        <f>DZ9</f>
        <v>-16.669375570263909</v>
      </c>
      <c r="N56" s="17">
        <f>DB9</f>
        <v>-11.381015222234037</v>
      </c>
      <c r="O56" s="17">
        <f>DO9</f>
        <v>18.571225110187875</v>
      </c>
      <c r="P56" s="17">
        <f>EA9</f>
        <v>3.8688550758099134</v>
      </c>
      <c r="Q56" s="17">
        <f>DC9</f>
        <v>-22.377524034265157</v>
      </c>
      <c r="R56" s="17">
        <f>DP9</f>
        <v>-8.5073575592097832</v>
      </c>
      <c r="S56" s="17">
        <f>EB9</f>
        <v>-5.4543200505607787</v>
      </c>
      <c r="U56" s="14">
        <f t="shared" si="622"/>
        <v>-58.126190468090073</v>
      </c>
      <c r="V56" s="14">
        <f t="shared" si="623"/>
        <v>-69.610299374416712</v>
      </c>
      <c r="W56" s="14">
        <f t="shared" si="624"/>
        <v>-39.172730787017798</v>
      </c>
      <c r="X56" s="16">
        <f>BR9-K9</f>
        <v>-22.333223368625852</v>
      </c>
      <c r="Y56" s="16">
        <f>CC9-T9</f>
        <v>2.0590993320527105</v>
      </c>
      <c r="Z56" s="16">
        <f>CN9-AC9</f>
        <v>-23.499894038914334</v>
      </c>
      <c r="AA56" s="16">
        <f>BR9-AM9</f>
        <v>35.792967099464221</v>
      </c>
      <c r="AB56" s="16">
        <f>CC9-AW9</f>
        <v>71.669398706469423</v>
      </c>
      <c r="AC56" s="16">
        <f>CN9-BG9</f>
        <v>15.672836748103464</v>
      </c>
      <c r="AD56" s="17">
        <f>CZ9-K9</f>
        <v>-86.881057945739656</v>
      </c>
      <c r="AE56" s="17">
        <f>DM9-T9</f>
        <v>-24.639091026773826</v>
      </c>
      <c r="AF56" s="17">
        <f>DY9-AC9</f>
        <v>-33.023682279198511</v>
      </c>
      <c r="AG56" s="17">
        <f>CZ9-AM9</f>
        <v>-28.754867477649583</v>
      </c>
      <c r="AH56" s="17">
        <f>DM9-AW9</f>
        <v>44.971208347642886</v>
      </c>
      <c r="AI56" s="17">
        <f>DY9-BG9</f>
        <v>6.1490485078192876</v>
      </c>
      <c r="AJ56" s="17">
        <f>CZ9-BR9</f>
        <v>-64.547834577113804</v>
      </c>
      <c r="AK56" s="17">
        <f>DM9-CC9</f>
        <v>-26.698190358826537</v>
      </c>
      <c r="AL56" s="17">
        <f>DY9-CN9</f>
        <v>-9.5237882402841763</v>
      </c>
    </row>
    <row r="57" spans="1:38" x14ac:dyDescent="0.2">
      <c r="A57" s="49" t="s">
        <v>8</v>
      </c>
      <c r="B57" s="14">
        <f t="shared" si="619"/>
        <v>-14.340954886441912</v>
      </c>
      <c r="C57" s="14">
        <f t="shared" si="620"/>
        <v>-9.7681583786689163</v>
      </c>
      <c r="D57" s="14">
        <f t="shared" si="621"/>
        <v>10.073796825064296</v>
      </c>
      <c r="E57" s="52">
        <f>BS10</f>
        <v>16.514342125120528</v>
      </c>
      <c r="F57" s="52">
        <f>CD10</f>
        <v>-7.8051699017466749</v>
      </c>
      <c r="G57" s="52">
        <f>CO10</f>
        <v>12.60927705811001</v>
      </c>
      <c r="H57" s="52">
        <f>BT10</f>
        <v>36.021061139144862</v>
      </c>
      <c r="I57" s="52">
        <f>CE10</f>
        <v>2.1754941954528211</v>
      </c>
      <c r="J57" s="52">
        <f>CP10</f>
        <v>2.3034366999034721</v>
      </c>
      <c r="K57" s="53">
        <f>DA10</f>
        <v>9.1710050689940363</v>
      </c>
      <c r="L57" s="53">
        <f>DN10</f>
        <v>6.4394146097484839</v>
      </c>
      <c r="M57" s="53">
        <f>DZ10</f>
        <v>29.597074819362941</v>
      </c>
      <c r="N57" s="53">
        <f>DB10</f>
        <v>27.448309661012647</v>
      </c>
      <c r="O57" s="53">
        <f>DO10</f>
        <v>17.962143626010043</v>
      </c>
      <c r="P57" s="53">
        <f>EA10</f>
        <v>17.736535449327853</v>
      </c>
      <c r="Q57" s="53">
        <f>DC10</f>
        <v>-6.3025177177250411</v>
      </c>
      <c r="R57" s="53">
        <f>DP10</f>
        <v>15.450524173985142</v>
      </c>
      <c r="S57" s="53">
        <f>EB10</f>
        <v>15.085611243633757</v>
      </c>
      <c r="U57" s="14">
        <f t="shared" si="622"/>
        <v>-45.090830353950651</v>
      </c>
      <c r="V57" s="14">
        <f t="shared" si="623"/>
        <v>-31.550760836765448</v>
      </c>
      <c r="W57" s="14">
        <f t="shared" si="624"/>
        <v>17.535720928089205</v>
      </c>
      <c r="X57" s="52">
        <f>BR10-K10</f>
        <v>51.92439450980396</v>
      </c>
      <c r="Y57" s="52">
        <f>CC10-T10</f>
        <v>-25.210386575845689</v>
      </c>
      <c r="Z57" s="52">
        <f>CN10-AC10</f>
        <v>21.94929751271448</v>
      </c>
      <c r="AA57" s="52">
        <f>BR10-AM10</f>
        <v>97.015224863754611</v>
      </c>
      <c r="AB57" s="52">
        <f>CC10-AW10</f>
        <v>6.3403742609197593</v>
      </c>
      <c r="AC57" s="52">
        <f>CN10-BG10</f>
        <v>4.4135765846252752</v>
      </c>
      <c r="AD57" s="53">
        <f>CZ10-K10</f>
        <v>28.835474137931044</v>
      </c>
      <c r="AE57" s="53">
        <f>DM10-T10</f>
        <v>20.799051612903213</v>
      </c>
      <c r="AF57" s="53">
        <f>DY10-AC10</f>
        <v>51.520400235669058</v>
      </c>
      <c r="AG57" s="53">
        <f>CZ10-AM10</f>
        <v>73.926304491881695</v>
      </c>
      <c r="AH57" s="53">
        <f>DM10-AW10</f>
        <v>52.349812449668661</v>
      </c>
      <c r="AI57" s="53">
        <f>DY10-BG10</f>
        <v>33.984679307579853</v>
      </c>
      <c r="AJ57" s="53">
        <f>CZ10-BR10</f>
        <v>-23.088920371872916</v>
      </c>
      <c r="AK57" s="53">
        <f>DM10-CC10</f>
        <v>46.009438188748902</v>
      </c>
      <c r="AL57" s="53">
        <f>DY10-CN10</f>
        <v>29.571102722954578</v>
      </c>
    </row>
    <row r="58" spans="1:38" x14ac:dyDescent="0.2">
      <c r="A58" s="49" t="s">
        <v>9</v>
      </c>
      <c r="B58" s="14">
        <f t="shared" si="619"/>
        <v>-13.463214475314103</v>
      </c>
      <c r="C58" s="14">
        <f t="shared" si="620"/>
        <v>-11.584498784803653</v>
      </c>
      <c r="D58" s="15">
        <f t="shared" si="621"/>
        <v>-17.817616280471636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U58" s="14">
        <f t="shared" si="622"/>
        <v>-15.606282051282051</v>
      </c>
      <c r="V58" s="14">
        <f t="shared" si="623"/>
        <v>-18.737327586206902</v>
      </c>
      <c r="W58" s="15">
        <f t="shared" si="624"/>
        <v>-20.153181818181821</v>
      </c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</row>
    <row r="59" spans="1:38" x14ac:dyDescent="0.2">
      <c r="A59" s="49" t="s">
        <v>10</v>
      </c>
      <c r="B59" s="14">
        <f t="shared" si="619"/>
        <v>-11.081494985857001</v>
      </c>
      <c r="C59" s="14">
        <f t="shared" si="620"/>
        <v>-10.925976078482725</v>
      </c>
      <c r="D59" s="14">
        <f t="shared" si="621"/>
        <v>11.0793057088175</v>
      </c>
      <c r="E59" s="16">
        <f>BS12</f>
        <v>32.625454618389483</v>
      </c>
      <c r="F59" s="16">
        <f>CD12</f>
        <v>26.969229282227108</v>
      </c>
      <c r="G59" s="16">
        <f>CO12</f>
        <v>49.833633613376563</v>
      </c>
      <c r="H59" s="16">
        <f>BT12</f>
        <v>49.153941125409879</v>
      </c>
      <c r="I59" s="16">
        <f>CE12</f>
        <v>42.543497747557844</v>
      </c>
      <c r="J59" s="16">
        <f>CP12</f>
        <v>34.888882008453834</v>
      </c>
      <c r="K59" s="17">
        <f>DA12</f>
        <v>14.629891979436652</v>
      </c>
      <c r="L59" s="17">
        <f>DN12</f>
        <v>13.57590875610245</v>
      </c>
      <c r="M59" s="17">
        <f>DZ12</f>
        <v>-3.3889129835544227</v>
      </c>
      <c r="N59" s="17">
        <f>DB12</f>
        <v>28.91567617022363</v>
      </c>
      <c r="O59" s="17">
        <f>DO12</f>
        <v>27.507329023525056</v>
      </c>
      <c r="P59" s="17">
        <f>EA12</f>
        <v>-13.025125247270458</v>
      </c>
      <c r="Q59" s="17">
        <f>DC12</f>
        <v>-13.568709483961772</v>
      </c>
      <c r="R59" s="17">
        <f>DP12</f>
        <v>-10.548477455395114</v>
      </c>
      <c r="S59" s="17">
        <f>EB12</f>
        <v>-35.521094505565991</v>
      </c>
      <c r="U59" s="14">
        <f t="shared" si="622"/>
        <v>-35.544715189575982</v>
      </c>
      <c r="V59" s="14">
        <f t="shared" si="623"/>
        <v>-37.794169257318913</v>
      </c>
      <c r="W59" s="14">
        <f t="shared" si="624"/>
        <v>22.348729977200406</v>
      </c>
      <c r="X59" s="16">
        <f>BR12-K12</f>
        <v>104.64855994801559</v>
      </c>
      <c r="Y59" s="16">
        <f>CC12-T12</f>
        <v>93.289570552810403</v>
      </c>
      <c r="Z59" s="16">
        <f>CN12-AC12</f>
        <v>100.5224019156484</v>
      </c>
      <c r="AA59" s="16">
        <f>BR12-AM12</f>
        <v>140.19327513759157</v>
      </c>
      <c r="AB59" s="16">
        <f>CC12-AW12</f>
        <v>131.08373981012932</v>
      </c>
      <c r="AC59" s="16">
        <f>CN12-BG12</f>
        <v>78.173671938447995</v>
      </c>
      <c r="AD59" s="17">
        <f>CZ12-K12</f>
        <v>46.92646112523795</v>
      </c>
      <c r="AE59" s="17">
        <f>DM12-T12</f>
        <v>46.960581797402767</v>
      </c>
      <c r="AF59" s="17">
        <f>DY12-AC12</f>
        <v>-6.8359790023133087</v>
      </c>
      <c r="AG59" s="17">
        <f>CZ12-AM12</f>
        <v>82.471176314813931</v>
      </c>
      <c r="AH59" s="17">
        <f>DM12-AW12</f>
        <v>84.75475105472168</v>
      </c>
      <c r="AI59" s="17">
        <f>DY12-BG12</f>
        <v>-29.184708979513715</v>
      </c>
      <c r="AJ59" s="17">
        <f>CZ12-BR12</f>
        <v>-57.722098822777639</v>
      </c>
      <c r="AK59" s="17">
        <f>DM12-CC12</f>
        <v>-46.328988755407636</v>
      </c>
      <c r="AL59" s="17">
        <f>DY12-CN12</f>
        <v>-107.35838091796171</v>
      </c>
    </row>
    <row r="60" spans="1:38" x14ac:dyDescent="0.2">
      <c r="A60" s="49" t="s">
        <v>11</v>
      </c>
      <c r="B60" s="14">
        <f t="shared" si="619"/>
        <v>-10.109950316282163</v>
      </c>
      <c r="C60" s="14">
        <f t="shared" si="620"/>
        <v>7.7834194922383277</v>
      </c>
      <c r="D60" s="14">
        <f t="shared" si="621"/>
        <v>15.4389132173783</v>
      </c>
      <c r="E60" s="16">
        <f>BS13</f>
        <v>26.740627099284982</v>
      </c>
      <c r="F60" s="16">
        <f>CD13</f>
        <v>46.684031046292212</v>
      </c>
      <c r="G60" s="16">
        <f>CO13</f>
        <v>69.604823552147408</v>
      </c>
      <c r="H60" s="16">
        <f>BT13</f>
        <v>40.995168592327566</v>
      </c>
      <c r="I60" s="16">
        <f>CE13</f>
        <v>36.091461689852203</v>
      </c>
      <c r="J60" s="16">
        <f>CP13</f>
        <v>46.921708482105593</v>
      </c>
      <c r="K60" s="17">
        <f>DA13</f>
        <v>13.966782935174413</v>
      </c>
      <c r="L60" s="17">
        <f>DN13</f>
        <v>46.988837557961531</v>
      </c>
      <c r="M60" s="17">
        <f>DZ13</f>
        <v>98.619700643665283</v>
      </c>
      <c r="N60" s="17">
        <f>DB13</f>
        <v>26.784647840524773</v>
      </c>
      <c r="O60" s="17">
        <f>DO13</f>
        <v>36.374257052167899</v>
      </c>
      <c r="P60" s="17">
        <f>EA13</f>
        <v>72.056107518660212</v>
      </c>
      <c r="Q60" s="17">
        <f>DC13</f>
        <v>-10.078728862611595</v>
      </c>
      <c r="R60" s="17">
        <f>DP13</f>
        <v>0.20779801965840833</v>
      </c>
      <c r="S60" s="17">
        <f>EB13</f>
        <v>17.107341928041819</v>
      </c>
      <c r="U60" s="14">
        <f t="shared" si="622"/>
        <v>-24.860844132387996</v>
      </c>
      <c r="V60" s="14">
        <f t="shared" si="623"/>
        <v>19.179620115582424</v>
      </c>
      <c r="W60" s="14">
        <f t="shared" si="624"/>
        <v>27.698266315111653</v>
      </c>
      <c r="X60" s="16">
        <f>BR13-K13</f>
        <v>65.756461853920001</v>
      </c>
      <c r="Y60" s="16">
        <f>CC13-T13</f>
        <v>115.03709671884198</v>
      </c>
      <c r="Z60" s="16">
        <f>CN13-AC13</f>
        <v>124.87491265859447</v>
      </c>
      <c r="AA60" s="16">
        <f>BR13-AM13</f>
        <v>90.617305986307997</v>
      </c>
      <c r="AB60" s="16">
        <f>CC13-AW13</f>
        <v>95.857476603259556</v>
      </c>
      <c r="AC60" s="16">
        <f>CN13-BG13</f>
        <v>97.176646343482815</v>
      </c>
      <c r="AD60" s="17">
        <f>CZ13-K13</f>
        <v>34.344977247124262</v>
      </c>
      <c r="AE60" s="17">
        <f>DM13-T13</f>
        <v>115.78818987377255</v>
      </c>
      <c r="AF60" s="17">
        <f>DY13-AC13</f>
        <v>176.92921087671508</v>
      </c>
      <c r="AG60" s="17">
        <f>CZ13-AM13</f>
        <v>59.205821379512258</v>
      </c>
      <c r="AH60" s="17">
        <f>DM13-AW13</f>
        <v>96.608569758190129</v>
      </c>
      <c r="AI60" s="17">
        <f>DY13-BG13</f>
        <v>149.23094456160342</v>
      </c>
      <c r="AJ60" s="17">
        <f>CZ13-BR13</f>
        <v>-31.411484606795739</v>
      </c>
      <c r="AK60" s="17">
        <f>DM13-CC13</f>
        <v>0.75109315493057238</v>
      </c>
      <c r="AL60" s="17">
        <f>DY13-CN13</f>
        <v>52.054298218120607</v>
      </c>
    </row>
    <row r="61" spans="1:38" x14ac:dyDescent="0.2">
      <c r="A61" s="49" t="s">
        <v>12</v>
      </c>
      <c r="B61" s="51">
        <f t="shared" si="619"/>
        <v>-1.1775731727083274</v>
      </c>
      <c r="C61" s="51">
        <f t="shared" si="620"/>
        <v>-15.851066611261503</v>
      </c>
      <c r="D61" s="51">
        <f t="shared" si="621"/>
        <v>-17.924819970165878</v>
      </c>
      <c r="E61" s="52">
        <f>BS14</f>
        <v>21.563257027710939</v>
      </c>
      <c r="F61" s="52">
        <f>CD14</f>
        <v>10.131450154741298</v>
      </c>
      <c r="G61" s="52">
        <f>CO14</f>
        <v>33.302709190993177</v>
      </c>
      <c r="H61" s="52">
        <f>BT14</f>
        <v>23.011811114659814</v>
      </c>
      <c r="I61" s="52">
        <f>CE14</f>
        <v>30.876822461875662</v>
      </c>
      <c r="J61" s="52">
        <f>CP14</f>
        <v>62.415372275196937</v>
      </c>
      <c r="K61" s="53">
        <f>DA14</f>
        <v>26.895071341941701</v>
      </c>
      <c r="L61" s="53">
        <f>DN14</f>
        <v>-3.9405729065249653</v>
      </c>
      <c r="M61" s="53">
        <f>DZ14</f>
        <v>29.586596625712748</v>
      </c>
      <c r="N61" s="53">
        <f>DB14</f>
        <v>28.407159605290367</v>
      </c>
      <c r="O61" s="53">
        <f>DO14</f>
        <v>14.154063783214271</v>
      </c>
      <c r="P61" s="53">
        <f>EA14</f>
        <v>57.887678806928413</v>
      </c>
      <c r="Q61" s="53">
        <f>DC14</f>
        <v>4.3860410165016814</v>
      </c>
      <c r="R61" s="53">
        <f>DP14</f>
        <v>-12.777479131977493</v>
      </c>
      <c r="S61" s="53">
        <f>EB14</f>
        <v>-2.7877247115481114</v>
      </c>
      <c r="U61" s="51">
        <f t="shared" si="622"/>
        <v>-2.6093150262397558</v>
      </c>
      <c r="V61" s="51">
        <f t="shared" si="623"/>
        <v>-40.813860265161708</v>
      </c>
      <c r="W61" s="51">
        <f t="shared" si="624"/>
        <v>-26.63346595798501</v>
      </c>
      <c r="X61" s="52">
        <f>BR14-K14</f>
        <v>47.780751023454656</v>
      </c>
      <c r="Y61" s="52">
        <f>CC14-T14</f>
        <v>26.086799143553264</v>
      </c>
      <c r="Z61" s="52">
        <f>CN14-AC14</f>
        <v>49.482593020362884</v>
      </c>
      <c r="AA61" s="52">
        <f>BR14-AM14</f>
        <v>50.390066049694411</v>
      </c>
      <c r="AB61" s="52">
        <f>CC14-AW14</f>
        <v>66.900659408714972</v>
      </c>
      <c r="AC61" s="52">
        <f>CN14-BG14</f>
        <v>76.116058978347894</v>
      </c>
      <c r="AD61" s="53">
        <f>CZ14-K14</f>
        <v>59.5952042817988</v>
      </c>
      <c r="AE61" s="53">
        <f>DM14-T14</f>
        <v>-10.146319860729704</v>
      </c>
      <c r="AF61" s="53">
        <f>DY14-AC14</f>
        <v>43.961033659199558</v>
      </c>
      <c r="AG61" s="53">
        <f>CZ14-AM14</f>
        <v>62.204519308038556</v>
      </c>
      <c r="AH61" s="53">
        <f>DM14-AW14</f>
        <v>30.667540404432003</v>
      </c>
      <c r="AI61" s="53">
        <f>DY14-BG14</f>
        <v>70.594499617184567</v>
      </c>
      <c r="AJ61" s="53">
        <f>CZ14-BR14</f>
        <v>11.814453258344145</v>
      </c>
      <c r="AK61" s="53">
        <f>DM14-CC14</f>
        <v>-36.233119004282969</v>
      </c>
      <c r="AL61" s="53">
        <f>DY14-CN14</f>
        <v>-5.5215593611633267</v>
      </c>
    </row>
    <row r="62" spans="1:38" x14ac:dyDescent="0.2">
      <c r="A62" s="49" t="s">
        <v>13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</row>
    <row r="63" spans="1:38" x14ac:dyDescent="0.2">
      <c r="A63" s="49" t="s">
        <v>56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</row>
    <row r="64" spans="1:38" x14ac:dyDescent="0.2">
      <c r="A64" s="49" t="s">
        <v>54</v>
      </c>
      <c r="B64" s="14">
        <f>AN17</f>
        <v>1.7029335922109006</v>
      </c>
      <c r="C64" s="14">
        <f>AX17</f>
        <v>-20.618263657197929</v>
      </c>
      <c r="D64" s="14">
        <f>BH17</f>
        <v>-39.849033383343546</v>
      </c>
      <c r="E64" s="52">
        <f>BS17</f>
        <v>7.3629910463012207</v>
      </c>
      <c r="F64" s="52">
        <f>CD17</f>
        <v>-19.631368063882281</v>
      </c>
      <c r="G64" s="52">
        <f>CO17</f>
        <v>-40.142594036812817</v>
      </c>
      <c r="H64" s="52">
        <f>BT17</f>
        <v>5.5652843572683386</v>
      </c>
      <c r="I64" s="52">
        <f>CE17</f>
        <v>1.2432275215722617</v>
      </c>
      <c r="J64" s="52">
        <f>CP17</f>
        <v>-0.4880397938409532</v>
      </c>
      <c r="K64" s="17">
        <f t="shared" ref="K64:K65" si="625">DA17</f>
        <v>14.559839321127843</v>
      </c>
      <c r="L64" s="17">
        <f t="shared" ref="L64:L65" si="626">DN17</f>
        <v>-26.503511515061177</v>
      </c>
      <c r="M64" s="17">
        <f t="shared" ref="M64:M65" si="627">DZ17</f>
        <v>-47.148271761535284</v>
      </c>
      <c r="N64" s="17">
        <f t="shared" ref="N64:N65" si="628">DB17</f>
        <v>12.641627212512985</v>
      </c>
      <c r="O64" s="17">
        <f t="shared" ref="O64:O65" si="629">DO17</f>
        <v>-7.413856296174222</v>
      </c>
      <c r="P64" s="17">
        <f t="shared" ref="P64:P65" si="630">EA17</f>
        <v>-12.134864639349775</v>
      </c>
      <c r="Q64" s="17">
        <f t="shared" ref="Q64:Q65" si="631">DC17</f>
        <v>6.7032859318560902</v>
      </c>
      <c r="R64" s="17">
        <f t="shared" ref="R64:R65" si="632">DP17</f>
        <v>-8.5507781899800523</v>
      </c>
      <c r="S64" s="17">
        <f t="shared" ref="S64:S65" si="633">EB17</f>
        <v>-11.703944753354351</v>
      </c>
      <c r="U64" s="14">
        <f>AM17-K17</f>
        <v>5.8426502211444813</v>
      </c>
      <c r="V64" s="14">
        <f>AW17-T17</f>
        <v>-101.37573313044044</v>
      </c>
      <c r="W64" s="51">
        <f>BG17-AC17</f>
        <v>-138.26253452408315</v>
      </c>
      <c r="X64" s="52">
        <f>BR17-K17</f>
        <v>25.261925339733921</v>
      </c>
      <c r="Y64" s="52">
        <f>CC17-T17</f>
        <v>-96.52337184730942</v>
      </c>
      <c r="Z64" s="52">
        <f>CN17-AC17</f>
        <v>-139.28108971950661</v>
      </c>
      <c r="AA64" s="52">
        <f>BR17-AM17</f>
        <v>19.419275118589439</v>
      </c>
      <c r="AB64" s="52">
        <f>CC17-AW17</f>
        <v>4.8523612831310174</v>
      </c>
      <c r="AC64" s="52">
        <f>CN17-BG17</f>
        <v>-1.0185551954234597</v>
      </c>
      <c r="AD64" s="17">
        <f t="shared" ref="AD64" si="634">CZ17-K17</f>
        <v>49.95382604378176</v>
      </c>
      <c r="AE64" s="17">
        <f t="shared" ref="AE64" si="635">DM17-T17</f>
        <v>-130.31227823262503</v>
      </c>
      <c r="AF64" s="17">
        <f t="shared" ref="AF64" si="636">DY17-AC17</f>
        <v>-163.58839848057465</v>
      </c>
      <c r="AG64" s="17">
        <f t="shared" ref="AG64" si="637">CZ17-AM17</f>
        <v>44.111175822637279</v>
      </c>
      <c r="AH64" s="17">
        <f t="shared" ref="AH64" si="638">DM17-AW17</f>
        <v>-28.936545102184596</v>
      </c>
      <c r="AI64" s="17">
        <f t="shared" ref="AI64" si="639">DY17-BG17</f>
        <v>-25.325863956491503</v>
      </c>
      <c r="AJ64" s="17">
        <f t="shared" ref="AJ64" si="640">CZ17-BR17</f>
        <v>24.691900704047839</v>
      </c>
      <c r="AK64" s="17">
        <f t="shared" ref="AK64" si="641">DM17-CC17</f>
        <v>-33.788906385315613</v>
      </c>
      <c r="AL64" s="17">
        <f t="shared" ref="AL64" si="642">DY17-CN17</f>
        <v>-24.307308761068043</v>
      </c>
    </row>
    <row r="65" spans="1:38" x14ac:dyDescent="0.2">
      <c r="A65" s="49" t="s">
        <v>53</v>
      </c>
      <c r="B65" s="14">
        <f>AN18</f>
        <v>-14.616111924079158</v>
      </c>
      <c r="C65" s="14">
        <f>AX18</f>
        <v>-24.060215531721003</v>
      </c>
      <c r="D65" s="14">
        <f>BH18</f>
        <v>-34.193261815942463</v>
      </c>
      <c r="E65" s="12">
        <f>BS18</f>
        <v>11.185417193532674</v>
      </c>
      <c r="F65" s="12">
        <f>CD18</f>
        <v>-10.713489251869813</v>
      </c>
      <c r="G65" s="12">
        <f>CO18</f>
        <v>-27.656896688598497</v>
      </c>
      <c r="H65" s="12">
        <f>BT18</f>
        <v>30.218264474756491</v>
      </c>
      <c r="I65" s="12">
        <f>CE18</f>
        <v>17.575407111441411</v>
      </c>
      <c r="J65" s="12">
        <f>CP18</f>
        <v>9.9326684587559129</v>
      </c>
      <c r="K65" s="53">
        <f t="shared" si="625"/>
        <v>-16.730621755363398</v>
      </c>
      <c r="L65" s="53">
        <f t="shared" si="626"/>
        <v>-30.518598462232198</v>
      </c>
      <c r="M65" s="53">
        <f t="shared" si="627"/>
        <v>-18.349165832085635</v>
      </c>
      <c r="N65" s="53">
        <f t="shared" si="628"/>
        <v>-2.4764740502377682</v>
      </c>
      <c r="O65" s="53">
        <f t="shared" si="629"/>
        <v>-8.504610561818156</v>
      </c>
      <c r="P65" s="53">
        <f t="shared" si="630"/>
        <v>24.076707676259279</v>
      </c>
      <c r="Q65" s="53">
        <f t="shared" si="631"/>
        <v>-25.107644197893848</v>
      </c>
      <c r="R65" s="53">
        <f t="shared" si="632"/>
        <v>-22.18152444799971</v>
      </c>
      <c r="S65" s="53">
        <f t="shared" si="633"/>
        <v>12.866092869209183</v>
      </c>
      <c r="U65" s="14">
        <f>AM18-K18</f>
        <v>-18.338789157018354</v>
      </c>
      <c r="V65" s="14">
        <f>AW18-T18</f>
        <v>-42.342618794249773</v>
      </c>
      <c r="W65" s="3">
        <f>BG18-AC18</f>
        <v>-37.323378267720869</v>
      </c>
      <c r="X65" s="12">
        <f>BR18-K18</f>
        <v>14.034307387010998</v>
      </c>
      <c r="Y65" s="12">
        <f>CC18-T18</f>
        <v>-18.854244707415035</v>
      </c>
      <c r="Z65" s="12">
        <f>CN18-AC18</f>
        <v>-30.188661800570216</v>
      </c>
      <c r="AA65" s="12">
        <f>BR18-AM18</f>
        <v>32.373096544029352</v>
      </c>
      <c r="AB65" s="12">
        <f>CC18-AW18</f>
        <v>23.488374086834739</v>
      </c>
      <c r="AC65" s="12">
        <f>CN18-BG18</f>
        <v>7.1347164671506533</v>
      </c>
      <c r="AD65" s="53">
        <f t="shared" ref="AD65" si="643">CZ18-K18</f>
        <v>-20.991857918929</v>
      </c>
      <c r="AE65" s="53">
        <f t="shared" ref="AE65" si="644">DM18-T18</f>
        <v>-53.708470695841811</v>
      </c>
      <c r="AF65" s="53">
        <f t="shared" ref="AF65" si="645">DY18-AC18</f>
        <v>-20.028883495658832</v>
      </c>
      <c r="AG65" s="53">
        <f t="shared" ref="AG65" si="646">CZ18-AM18</f>
        <v>-2.6530687619106459</v>
      </c>
      <c r="AH65" s="53">
        <f t="shared" ref="AH65" si="647">DM18-AW18</f>
        <v>-11.365851901592038</v>
      </c>
      <c r="AI65" s="53">
        <f t="shared" ref="AI65" si="648">DY18-BG18</f>
        <v>17.294494772062038</v>
      </c>
      <c r="AJ65" s="53">
        <f t="shared" ref="AJ65" si="649">CZ18-BR18</f>
        <v>-35.026165305939998</v>
      </c>
      <c r="AK65" s="53">
        <f t="shared" ref="AK65" si="650">DM18-CC18</f>
        <v>-34.854225988426776</v>
      </c>
      <c r="AL65" s="53">
        <f t="shared" ref="AL65" si="651">DY18-CN18</f>
        <v>10.159778304911384</v>
      </c>
    </row>
    <row r="66" spans="1:38" x14ac:dyDescent="0.2">
      <c r="A66" s="49" t="s">
        <v>55</v>
      </c>
      <c r="B66" s="14">
        <f>AN19</f>
        <v>-7.1486309428662338</v>
      </c>
      <c r="C66" s="14">
        <f>AX19</f>
        <v>-5.8490868610346887</v>
      </c>
      <c r="D66" s="15">
        <f>BH19</f>
        <v>6.8532452594393627</v>
      </c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U66" s="14">
        <f t="shared" ref="U66:U67" si="652">AM19-K19</f>
        <v>-17.806360365345512</v>
      </c>
      <c r="V66" s="14">
        <f t="shared" ref="V66:V67" si="653">AW19-T19</f>
        <v>-15.34380176474383</v>
      </c>
      <c r="W66" s="15">
        <f t="shared" ref="W66:W67" si="654">BG19-AC19</f>
        <v>12.164205749015878</v>
      </c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</row>
    <row r="67" spans="1:38" x14ac:dyDescent="0.2">
      <c r="A67" s="49" t="s">
        <v>59</v>
      </c>
      <c r="B67" s="14">
        <f>AN20</f>
        <v>-6.5692785388565724</v>
      </c>
      <c r="C67" s="14">
        <f>AX20</f>
        <v>-20.26891395816698</v>
      </c>
      <c r="D67" s="14">
        <f>BH20</f>
        <v>-16.875133858183847</v>
      </c>
      <c r="E67" s="16">
        <f t="shared" ref="E67" si="655">BS20</f>
        <v>14.092826722374236</v>
      </c>
      <c r="F67" s="16">
        <f t="shared" ref="F67" si="656">CD20</f>
        <v>-4.4671450704414823</v>
      </c>
      <c r="G67" s="16">
        <f t="shared" ref="G67" si="657">CO20</f>
        <v>-13.350080818696927</v>
      </c>
      <c r="H67" s="16">
        <f t="shared" ref="H67" si="658">BT20</f>
        <v>22.114894264007049</v>
      </c>
      <c r="I67" s="16">
        <f t="shared" ref="I67" si="659">CE20</f>
        <v>19.818830611983238</v>
      </c>
      <c r="J67" s="16">
        <f t="shared" ref="J67" si="660">CP20</f>
        <v>4.2406721395171463</v>
      </c>
      <c r="K67" s="17">
        <f t="shared" ref="K67" si="661">DA20</f>
        <v>-9.6840681437787328</v>
      </c>
      <c r="L67" s="17">
        <f t="shared" ref="L67" si="662">DN20</f>
        <v>-21.85546377235913</v>
      </c>
      <c r="M67" s="17">
        <f t="shared" ref="M67" si="663">DZ20</f>
        <v>-29.029850802822153</v>
      </c>
      <c r="N67" s="17">
        <f t="shared" ref="N67" si="664">DB20</f>
        <v>-3.3337959465694151</v>
      </c>
      <c r="O67" s="17">
        <f t="shared" ref="O67" si="665">DO20</f>
        <v>-1.9898760859217757</v>
      </c>
      <c r="P67" s="17">
        <f t="shared" ref="P67" si="666">EA20</f>
        <v>-14.622239419792397</v>
      </c>
      <c r="Q67" s="17">
        <f t="shared" ref="Q67" si="667">DC20</f>
        <v>-20.839955980764728</v>
      </c>
      <c r="R67" s="17">
        <f t="shared" ref="R67" si="668">DP20</f>
        <v>-18.201401721678877</v>
      </c>
      <c r="S67" s="17">
        <f t="shared" ref="S67" si="669">EB20</f>
        <v>-18.095539075249981</v>
      </c>
      <c r="U67" s="14">
        <f t="shared" si="652"/>
        <v>-15.198575301033884</v>
      </c>
      <c r="V67" s="14">
        <f t="shared" si="653"/>
        <v>-64.809564952425376</v>
      </c>
      <c r="W67" s="14">
        <f t="shared" si="654"/>
        <v>-42.189913815903338</v>
      </c>
      <c r="X67" s="16">
        <f>BR20-K20</f>
        <v>32.604933232395524</v>
      </c>
      <c r="Y67" s="16">
        <f>CC20-T20</f>
        <v>-14.283633015178395</v>
      </c>
      <c r="Z67" s="16">
        <f>CN20-AC20</f>
        <v>-33.376846898492403</v>
      </c>
      <c r="AA67" s="16">
        <f t="shared" ref="AA67" si="670">BR20-AM20</f>
        <v>47.803508533429408</v>
      </c>
      <c r="AB67" s="16">
        <f t="shared" ref="AB67" si="671">CC20-AW20</f>
        <v>50.52593193724698</v>
      </c>
      <c r="AC67" s="16">
        <f t="shared" ref="AC67" si="672">CN20-BG20</f>
        <v>8.8130669174109357</v>
      </c>
      <c r="AD67" s="17">
        <f t="shared" ref="AD67" si="673">CZ20-K20</f>
        <v>-22.404901547862039</v>
      </c>
      <c r="AE67" s="17">
        <f t="shared" ref="AE67" si="674">DM20-T20</f>
        <v>-69.882535484806255</v>
      </c>
      <c r="AF67" s="17">
        <f t="shared" ref="AF67" si="675">DY20-AC20</f>
        <v>-72.578203749514557</v>
      </c>
      <c r="AG67" s="17">
        <f t="shared" ref="AG67" si="676">CZ20-AM20</f>
        <v>-7.206326246828155</v>
      </c>
      <c r="AH67" s="17">
        <f t="shared" ref="AH67" si="677">DM20-AW20</f>
        <v>-5.0729705323808787</v>
      </c>
      <c r="AI67" s="17">
        <f t="shared" ref="AI67" si="678">DY20-BG20</f>
        <v>-30.388289933611219</v>
      </c>
      <c r="AJ67" s="17">
        <f t="shared" ref="AJ67" si="679">CZ20-BR20</f>
        <v>-55.009834780257563</v>
      </c>
      <c r="AK67" s="17">
        <f t="shared" ref="AK67" si="680">DM20-CC20</f>
        <v>-55.598902469627859</v>
      </c>
      <c r="AL67" s="17">
        <f t="shared" ref="AL67" si="681">DY20-CN20</f>
        <v>-39.201356851022155</v>
      </c>
    </row>
    <row r="68" spans="1:38" x14ac:dyDescent="0.2">
      <c r="A68" s="49" t="s">
        <v>51</v>
      </c>
      <c r="B68" s="14">
        <f>AN21</f>
        <v>-9.3738423563332365</v>
      </c>
      <c r="C68" s="14">
        <f>AX21</f>
        <v>-26.965327602148285</v>
      </c>
      <c r="D68" s="14">
        <f>BH21</f>
        <v>-9.4825870654538758</v>
      </c>
      <c r="E68" s="16">
        <f t="shared" ref="E68" si="682">BS21</f>
        <v>8.6778098344983192</v>
      </c>
      <c r="F68" s="16">
        <f t="shared" ref="F68" si="683">CD21</f>
        <v>-3.0940342855292302</v>
      </c>
      <c r="G68" s="16">
        <f t="shared" ref="G68" si="684">CO21</f>
        <v>-1.1628605438423736</v>
      </c>
      <c r="H68" s="16">
        <f t="shared" ref="H68" si="685">BT21</f>
        <v>19.918810043573618</v>
      </c>
      <c r="I68" s="16">
        <f t="shared" ref="I68" si="686">CE21</f>
        <v>32.684877651783957</v>
      </c>
      <c r="J68" s="16">
        <f t="shared" ref="J68" si="687">CP21</f>
        <v>9.1912994990561252</v>
      </c>
      <c r="K68" s="17">
        <f t="shared" ref="K68" si="688">DA21</f>
        <v>2.493027457186531</v>
      </c>
      <c r="L68" s="17">
        <f t="shared" ref="L68" si="689">DN21</f>
        <v>-22.529655940466466</v>
      </c>
      <c r="M68" s="17">
        <f t="shared" ref="M68" si="690">DZ21</f>
        <v>-16.169472097783956</v>
      </c>
      <c r="N68" s="17">
        <f t="shared" ref="N68" si="691">DB21</f>
        <v>13.094309768907058</v>
      </c>
      <c r="O68" s="17">
        <f t="shared" ref="O68" si="692">DO21</f>
        <v>6.0733779122315878</v>
      </c>
      <c r="P68" s="17">
        <f t="shared" ref="P68" si="693">EA21</f>
        <v>-7.3874018440688545</v>
      </c>
      <c r="Q68" s="17">
        <f t="shared" ref="Q68" si="694">DC21</f>
        <v>-5.6909339512181738</v>
      </c>
      <c r="R68" s="17">
        <f t="shared" ref="R68" si="695">DP21</f>
        <v>-20.056166317152702</v>
      </c>
      <c r="S68" s="17">
        <f t="shared" ref="S68" si="696">EB21</f>
        <v>-15.183170654790393</v>
      </c>
      <c r="U68" s="14">
        <f t="shared" ref="U68" si="697">AM21-K21</f>
        <v>-24.241929665225996</v>
      </c>
      <c r="V68" s="14">
        <f t="shared" ref="V68" si="698">AW21-T21</f>
        <v>-98.157068297739499</v>
      </c>
      <c r="W68" s="14">
        <f t="shared" ref="W68" si="699">BG21-AC21</f>
        <v>-21.161841892213261</v>
      </c>
      <c r="X68" s="4">
        <f>BR21-K21</f>
        <v>22.441902440783508</v>
      </c>
      <c r="Y68" s="4">
        <f>CC21-T21</f>
        <v>-11.262660671552339</v>
      </c>
      <c r="Z68" s="4">
        <f>CN21-AC21</f>
        <v>-2.5951009784171788</v>
      </c>
      <c r="AA68" s="16">
        <f t="shared" ref="AA68" si="700">BR21-AM21</f>
        <v>46.683832106009504</v>
      </c>
      <c r="AB68" s="16">
        <f t="shared" ref="AB68" si="701">CC21-AW21</f>
        <v>86.89440762618716</v>
      </c>
      <c r="AC68" s="16">
        <f t="shared" ref="AC68" si="702">CN21-BG21</f>
        <v>18.566740913796082</v>
      </c>
      <c r="AD68" s="17">
        <f t="shared" ref="AD68" si="703">CZ21-K21</f>
        <v>6.4472810586323703</v>
      </c>
      <c r="AE68" s="17">
        <f t="shared" ref="AE68" si="704">DM21-T21</f>
        <v>-82.010684591006282</v>
      </c>
      <c r="AF68" s="17">
        <f t="shared" ref="AF68" si="705">DY21-AC21</f>
        <v>-36.084647538902402</v>
      </c>
      <c r="AG68" s="17">
        <f t="shared" ref="AG68" si="706">CZ21-AM21</f>
        <v>30.689210723858366</v>
      </c>
      <c r="AH68" s="17">
        <f t="shared" ref="AH68" si="707">DM21-AW21</f>
        <v>16.146383706733218</v>
      </c>
      <c r="AI68" s="17">
        <f t="shared" ref="AI68" si="708">DY21-BG21</f>
        <v>-14.922805646689142</v>
      </c>
      <c r="AJ68" s="17">
        <f t="shared" ref="AJ68" si="709">CZ21-BR21</f>
        <v>-15.994621382151138</v>
      </c>
      <c r="AK68" s="17">
        <f t="shared" ref="AK68" si="710">DM21-CC21</f>
        <v>-70.748023919453942</v>
      </c>
      <c r="AL68" s="17">
        <f t="shared" ref="AL68" si="711">DY21-CN21</f>
        <v>-33.489546560485223</v>
      </c>
    </row>
    <row r="69" spans="1:38" x14ac:dyDescent="0.2">
      <c r="A69" s="36" t="s">
        <v>37</v>
      </c>
      <c r="B69" s="47">
        <f t="shared" ref="B69:S69" si="712">AVERAGE(B55:B68)</f>
        <v>-11.833656601237202</v>
      </c>
      <c r="C69" s="47">
        <f t="shared" si="712"/>
        <v>-12.870841151313918</v>
      </c>
      <c r="D69" s="47">
        <f t="shared" si="712"/>
        <v>-8.0269591058692207</v>
      </c>
      <c r="E69" s="47">
        <f t="shared" si="712"/>
        <v>13.977162806353471</v>
      </c>
      <c r="F69" s="47">
        <f t="shared" si="712"/>
        <v>6.8524532482174747</v>
      </c>
      <c r="G69" s="47">
        <f t="shared" si="712"/>
        <v>11.576358863613137</v>
      </c>
      <c r="H69" s="47">
        <f t="shared" si="712"/>
        <v>31.323887352075381</v>
      </c>
      <c r="I69" s="47">
        <f t="shared" si="712"/>
        <v>23.506645723424452</v>
      </c>
      <c r="J69" s="47">
        <f t="shared" si="712"/>
        <v>20.375386922088857</v>
      </c>
      <c r="K69" s="47">
        <f t="shared" si="712"/>
        <v>0.70119239368042952</v>
      </c>
      <c r="L69" s="47">
        <f t="shared" si="712"/>
        <v>-5.4253060647863993</v>
      </c>
      <c r="M69" s="47">
        <f t="shared" si="712"/>
        <v>2.2258366086246379</v>
      </c>
      <c r="N69" s="47">
        <f t="shared" si="712"/>
        <v>14.680186833035307</v>
      </c>
      <c r="O69" s="47">
        <f t="shared" si="712"/>
        <v>8.9532187352641142</v>
      </c>
      <c r="P69" s="47">
        <f t="shared" si="712"/>
        <v>11.043005615455439</v>
      </c>
      <c r="Q69" s="47">
        <f t="shared" si="712"/>
        <v>-11.924431269270464</v>
      </c>
      <c r="R69" s="47">
        <f t="shared" si="712"/>
        <v>-11.428631846022983</v>
      </c>
      <c r="S69" s="47">
        <f t="shared" si="712"/>
        <v>-7.7837376617865788</v>
      </c>
      <c r="U69" s="47">
        <f t="shared" ref="U69:AL69" si="713">AVERAGE(U55:U68)</f>
        <v>-27.174042282292898</v>
      </c>
      <c r="V69" s="47">
        <f t="shared" si="713"/>
        <v>-41.131323300199547</v>
      </c>
      <c r="W69" s="47">
        <f t="shared" si="713"/>
        <v>-19.492063327630621</v>
      </c>
      <c r="X69" s="47">
        <f t="shared" si="713"/>
        <v>35.856793204802599</v>
      </c>
      <c r="Y69" s="47">
        <f t="shared" si="713"/>
        <v>10.905711985233575</v>
      </c>
      <c r="Z69" s="47">
        <f t="shared" si="713"/>
        <v>9.8940237027018298</v>
      </c>
      <c r="AA69" s="47">
        <f t="shared" si="713"/>
        <v>65.124379701891314</v>
      </c>
      <c r="AB69" s="47">
        <f t="shared" si="713"/>
        <v>56.855187010377961</v>
      </c>
      <c r="AC69" s="47">
        <f t="shared" si="713"/>
        <v>32.485602088941981</v>
      </c>
      <c r="AD69" s="47">
        <f t="shared" si="713"/>
        <v>5.501495862221331</v>
      </c>
      <c r="AE69" s="47">
        <f t="shared" si="713"/>
        <v>-19.755740770522191</v>
      </c>
      <c r="AF69" s="47">
        <f t="shared" si="713"/>
        <v>-6.3065069374717568</v>
      </c>
      <c r="AG69" s="47">
        <f t="shared" si="713"/>
        <v>34.769082359310048</v>
      </c>
      <c r="AH69" s="47">
        <f t="shared" si="713"/>
        <v>26.193734254622193</v>
      </c>
      <c r="AI69" s="47">
        <f t="shared" si="713"/>
        <v>16.285071448768399</v>
      </c>
      <c r="AJ69" s="47">
        <f t="shared" si="713"/>
        <v>-30.35529734258127</v>
      </c>
      <c r="AK69" s="47">
        <f t="shared" si="713"/>
        <v>-30.661452755755768</v>
      </c>
      <c r="AL69" s="47">
        <f t="shared" si="713"/>
        <v>-16.200530640173586</v>
      </c>
    </row>
    <row r="70" spans="1:38" x14ac:dyDescent="0.2">
      <c r="A70" s="36" t="s">
        <v>0</v>
      </c>
      <c r="B70" s="34">
        <f t="shared" ref="B70:S70" si="714">STDEV(B55:B68)</f>
        <v>9.8139361222332866</v>
      </c>
      <c r="C70" s="34">
        <f t="shared" si="714"/>
        <v>11.214700800242685</v>
      </c>
      <c r="D70" s="34">
        <f t="shared" si="714"/>
        <v>19.443762683861955</v>
      </c>
      <c r="E70" s="34">
        <f t="shared" si="714"/>
        <v>11.2329195711966</v>
      </c>
      <c r="F70" s="34">
        <f t="shared" si="714"/>
        <v>21.130167323886095</v>
      </c>
      <c r="G70" s="34">
        <f t="shared" si="714"/>
        <v>36.424715904046785</v>
      </c>
      <c r="H70" s="34">
        <f t="shared" si="714"/>
        <v>19.255785016932869</v>
      </c>
      <c r="I70" s="34">
        <f t="shared" si="714"/>
        <v>13.731458873139085</v>
      </c>
      <c r="J70" s="34">
        <f t="shared" si="714"/>
        <v>21.256387498094885</v>
      </c>
      <c r="K70" s="34">
        <f t="shared" si="714"/>
        <v>18.252858830567376</v>
      </c>
      <c r="L70" s="34">
        <f t="shared" si="714"/>
        <v>23.334615857931439</v>
      </c>
      <c r="M70" s="34">
        <f t="shared" si="714"/>
        <v>41.370665116782938</v>
      </c>
      <c r="N70" s="34">
        <f t="shared" si="714"/>
        <v>15.455468550969556</v>
      </c>
      <c r="O70" s="34">
        <f t="shared" si="714"/>
        <v>16.628066834063624</v>
      </c>
      <c r="P70" s="34">
        <f t="shared" si="714"/>
        <v>31.873121810457743</v>
      </c>
      <c r="Q70" s="34">
        <f t="shared" si="714"/>
        <v>11.835693251748554</v>
      </c>
      <c r="R70" s="34">
        <f t="shared" si="714"/>
        <v>12.588667553430563</v>
      </c>
      <c r="S70" s="34">
        <f t="shared" si="714"/>
        <v>18.974841807484985</v>
      </c>
      <c r="U70" s="34">
        <f t="shared" ref="U70:AL70" si="715">STDEV(U55:U68)</f>
        <v>22.843480674345123</v>
      </c>
      <c r="V70" s="34">
        <f t="shared" si="715"/>
        <v>37.602844862495523</v>
      </c>
      <c r="W70" s="34">
        <f t="shared" si="715"/>
        <v>45.403915932833868</v>
      </c>
      <c r="X70" s="34">
        <f t="shared" si="715"/>
        <v>34.26763023747683</v>
      </c>
      <c r="Y70" s="34">
        <f t="shared" si="715"/>
        <v>61.07347087076851</v>
      </c>
      <c r="Z70" s="34">
        <f t="shared" si="715"/>
        <v>74.97978616152966</v>
      </c>
      <c r="AA70" s="34">
        <f t="shared" si="715"/>
        <v>37.78387260431856</v>
      </c>
      <c r="AB70" s="34">
        <f t="shared" si="715"/>
        <v>41.278012482321579</v>
      </c>
      <c r="AC70" s="34">
        <f t="shared" si="715"/>
        <v>36.403167290288096</v>
      </c>
      <c r="AD70" s="34">
        <f t="shared" si="715"/>
        <v>47.323331521655753</v>
      </c>
      <c r="AE70" s="34">
        <f t="shared" si="715"/>
        <v>70.265713115770865</v>
      </c>
      <c r="AF70" s="34">
        <f t="shared" si="715"/>
        <v>88.426736645260959</v>
      </c>
      <c r="AG70" s="34">
        <f t="shared" si="715"/>
        <v>37.210138160651638</v>
      </c>
      <c r="AH70" s="34">
        <f t="shared" si="715"/>
        <v>43.387835361103441</v>
      </c>
      <c r="AI70" s="34">
        <f t="shared" si="715"/>
        <v>56.71095347620323</v>
      </c>
      <c r="AJ70" s="34">
        <f t="shared" si="715"/>
        <v>30.441449253886116</v>
      </c>
      <c r="AK70" s="34">
        <f t="shared" si="715"/>
        <v>32.921552598727331</v>
      </c>
      <c r="AL70" s="34">
        <f t="shared" si="715"/>
        <v>43.641818310376294</v>
      </c>
    </row>
    <row r="71" spans="1:38" x14ac:dyDescent="0.2">
      <c r="A71" s="36" t="s">
        <v>38</v>
      </c>
      <c r="B71" s="34">
        <f t="shared" ref="B71:S71" si="716">STDEV(B55:B68)/SQRT(COUNT(B55:B68))</f>
        <v>2.8330393309905904</v>
      </c>
      <c r="C71" s="34">
        <f t="shared" si="716"/>
        <v>3.2374052629506131</v>
      </c>
      <c r="D71" s="34">
        <f t="shared" si="716"/>
        <v>5.6129308097934505</v>
      </c>
      <c r="E71" s="34">
        <f t="shared" si="716"/>
        <v>3.5521610618463177</v>
      </c>
      <c r="F71" s="34">
        <f t="shared" si="716"/>
        <v>6.6819456083944866</v>
      </c>
      <c r="G71" s="34">
        <f t="shared" si="716"/>
        <v>11.518506538134702</v>
      </c>
      <c r="H71" s="34">
        <f t="shared" si="716"/>
        <v>6.0892138788051806</v>
      </c>
      <c r="I71" s="34">
        <f t="shared" si="716"/>
        <v>4.3422685636048595</v>
      </c>
      <c r="J71" s="34">
        <f t="shared" si="716"/>
        <v>6.7218599321107879</v>
      </c>
      <c r="K71" s="34">
        <f t="shared" si="716"/>
        <v>5.7720607714110344</v>
      </c>
      <c r="L71" s="34">
        <f t="shared" si="716"/>
        <v>7.3790534436147386</v>
      </c>
      <c r="M71" s="34">
        <f t="shared" si="716"/>
        <v>13.082553008510994</v>
      </c>
      <c r="N71" s="34">
        <f t="shared" si="716"/>
        <v>4.8874482926165976</v>
      </c>
      <c r="O71" s="34">
        <f t="shared" si="716"/>
        <v>5.2582564281146142</v>
      </c>
      <c r="P71" s="34">
        <f t="shared" si="716"/>
        <v>10.079166106103605</v>
      </c>
      <c r="Q71" s="34">
        <f t="shared" si="716"/>
        <v>3.7427748362610092</v>
      </c>
      <c r="R71" s="34">
        <f t="shared" si="716"/>
        <v>3.9808862175499993</v>
      </c>
      <c r="S71" s="34">
        <f t="shared" si="716"/>
        <v>6.0003718353038753</v>
      </c>
      <c r="U71" s="34">
        <f t="shared" ref="U71:AL71" si="717">STDEV(U55:U68)/SQRT(COUNT(U55:U68))</f>
        <v>6.5943448582805857</v>
      </c>
      <c r="V71" s="34">
        <f t="shared" si="717"/>
        <v>10.855006301828764</v>
      </c>
      <c r="W71" s="34">
        <f t="shared" si="717"/>
        <v>13.106981543042387</v>
      </c>
      <c r="X71" s="34">
        <f t="shared" si="717"/>
        <v>10.836376156688344</v>
      </c>
      <c r="Y71" s="34">
        <f t="shared" si="717"/>
        <v>19.31312725635755</v>
      </c>
      <c r="Z71" s="34">
        <f t="shared" si="717"/>
        <v>23.710690274280743</v>
      </c>
      <c r="AA71" s="34">
        <f t="shared" si="717"/>
        <v>11.948309625128461</v>
      </c>
      <c r="AB71" s="34">
        <f t="shared" si="717"/>
        <v>13.053253672899704</v>
      </c>
      <c r="AC71" s="34">
        <f t="shared" si="717"/>
        <v>11.511692268145032</v>
      </c>
      <c r="AD71" s="34">
        <f t="shared" si="717"/>
        <v>14.964951407567405</v>
      </c>
      <c r="AE71" s="34">
        <f t="shared" si="717"/>
        <v>22.219969486180247</v>
      </c>
      <c r="AF71" s="34">
        <f t="shared" si="717"/>
        <v>27.962989385490129</v>
      </c>
      <c r="AG71" s="34">
        <f t="shared" si="717"/>
        <v>11.766878863720757</v>
      </c>
      <c r="AH71" s="34">
        <f t="shared" si="717"/>
        <v>13.720438248548104</v>
      </c>
      <c r="AI71" s="34">
        <f t="shared" si="717"/>
        <v>17.933578126464575</v>
      </c>
      <c r="AJ71" s="34">
        <f t="shared" si="717"/>
        <v>9.6264314918713438</v>
      </c>
      <c r="AK71" s="34">
        <f t="shared" si="717"/>
        <v>10.410709032101369</v>
      </c>
      <c r="AL71" s="34">
        <f t="shared" si="717"/>
        <v>13.800754709203026</v>
      </c>
    </row>
  </sheetData>
  <mergeCells count="46">
    <mergeCell ref="DQ4:EB4"/>
    <mergeCell ref="B3:AC3"/>
    <mergeCell ref="AD3:BH3"/>
    <mergeCell ref="BI3:CP3"/>
    <mergeCell ref="CQ3:EB3"/>
    <mergeCell ref="B4:K4"/>
    <mergeCell ref="L4:T4"/>
    <mergeCell ref="U4:AC4"/>
    <mergeCell ref="AD4:AN4"/>
    <mergeCell ref="AO4:AX4"/>
    <mergeCell ref="AY4:BH4"/>
    <mergeCell ref="BI4:BT4"/>
    <mergeCell ref="BU4:CE4"/>
    <mergeCell ref="CF4:CP4"/>
    <mergeCell ref="CQ4:DC4"/>
    <mergeCell ref="DD4:DP4"/>
    <mergeCell ref="DQ28:EB28"/>
    <mergeCell ref="B27:AC27"/>
    <mergeCell ref="AD27:BH27"/>
    <mergeCell ref="BI27:CP27"/>
    <mergeCell ref="CQ27:EB27"/>
    <mergeCell ref="B28:K28"/>
    <mergeCell ref="L28:T28"/>
    <mergeCell ref="U28:AC28"/>
    <mergeCell ref="AD28:AN28"/>
    <mergeCell ref="AO28:AX28"/>
    <mergeCell ref="AY28:BH28"/>
    <mergeCell ref="BI28:BT28"/>
    <mergeCell ref="BU28:CE28"/>
    <mergeCell ref="CF28:CP28"/>
    <mergeCell ref="CQ28:DC28"/>
    <mergeCell ref="DD28:DP28"/>
    <mergeCell ref="AA51:AC51"/>
    <mergeCell ref="AD51:AF51"/>
    <mergeCell ref="AG51:AI51"/>
    <mergeCell ref="AJ51:AL51"/>
    <mergeCell ref="B50:S50"/>
    <mergeCell ref="U50:AL50"/>
    <mergeCell ref="B51:D51"/>
    <mergeCell ref="E51:G51"/>
    <mergeCell ref="H51:J51"/>
    <mergeCell ref="K51:M51"/>
    <mergeCell ref="N51:P51"/>
    <mergeCell ref="Q51:S51"/>
    <mergeCell ref="U51:W51"/>
    <mergeCell ref="X51:Z51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9D84-4D05-D848-A0F3-E90CED374CD8}">
  <dimension ref="A2:X33"/>
  <sheetViews>
    <sheetView workbookViewId="0">
      <selection activeCell="W12" sqref="W12"/>
    </sheetView>
  </sheetViews>
  <sheetFormatPr baseColWidth="10" defaultRowHeight="16" x14ac:dyDescent="0.2"/>
  <cols>
    <col min="2" max="2" width="13.33203125" bestFit="1" customWidth="1"/>
  </cols>
  <sheetData>
    <row r="2" spans="1:24" ht="19" x14ac:dyDescent="0.25">
      <c r="A2" s="80" t="s">
        <v>57</v>
      </c>
    </row>
    <row r="3" spans="1:24" x14ac:dyDescent="0.2">
      <c r="B3" s="20" t="s">
        <v>48</v>
      </c>
    </row>
    <row r="4" spans="1:24" x14ac:dyDescent="0.2">
      <c r="B4" s="146" t="s">
        <v>35</v>
      </c>
      <c r="C4" s="146"/>
      <c r="D4" s="146"/>
      <c r="E4" s="147" t="s">
        <v>39</v>
      </c>
      <c r="F4" s="147"/>
      <c r="G4" s="147"/>
      <c r="H4" s="147" t="s">
        <v>40</v>
      </c>
      <c r="I4" s="147"/>
      <c r="J4" s="147"/>
      <c r="K4" s="145" t="s">
        <v>41</v>
      </c>
      <c r="L4" s="145"/>
      <c r="M4" s="145"/>
      <c r="N4" s="145" t="s">
        <v>42</v>
      </c>
      <c r="O4" s="145"/>
      <c r="P4" s="145"/>
      <c r="Q4" s="145" t="s">
        <v>43</v>
      </c>
      <c r="R4" s="145"/>
      <c r="S4" s="145"/>
      <c r="V4" s="152" t="s">
        <v>64</v>
      </c>
      <c r="W4" s="152"/>
      <c r="X4" s="152"/>
    </row>
    <row r="5" spans="1:24" x14ac:dyDescent="0.2">
      <c r="B5" s="32" t="s">
        <v>17</v>
      </c>
      <c r="C5" s="32" t="s">
        <v>16</v>
      </c>
      <c r="D5" s="32" t="s">
        <v>15</v>
      </c>
      <c r="E5" s="33" t="s">
        <v>17</v>
      </c>
      <c r="F5" s="33" t="s">
        <v>16</v>
      </c>
      <c r="G5" s="33" t="s">
        <v>15</v>
      </c>
      <c r="H5" s="33" t="s">
        <v>17</v>
      </c>
      <c r="I5" s="33" t="s">
        <v>16</v>
      </c>
      <c r="J5" s="33" t="s">
        <v>15</v>
      </c>
      <c r="K5" s="37" t="s">
        <v>17</v>
      </c>
      <c r="L5" s="37" t="s">
        <v>16</v>
      </c>
      <c r="M5" s="37" t="s">
        <v>15</v>
      </c>
      <c r="N5" s="37" t="s">
        <v>17</v>
      </c>
      <c r="O5" s="37" t="s">
        <v>16</v>
      </c>
      <c r="P5" s="37" t="s">
        <v>15</v>
      </c>
      <c r="Q5" s="37" t="s">
        <v>17</v>
      </c>
      <c r="R5" s="37" t="s">
        <v>16</v>
      </c>
      <c r="S5" s="37" t="s">
        <v>15</v>
      </c>
      <c r="V5" s="154" t="s">
        <v>17</v>
      </c>
      <c r="W5" s="154" t="s">
        <v>16</v>
      </c>
      <c r="X5" s="154" t="s">
        <v>15</v>
      </c>
    </row>
    <row r="6" spans="1:24" x14ac:dyDescent="0.2">
      <c r="A6" s="20" t="s">
        <v>37</v>
      </c>
      <c r="B6" s="34">
        <f>'MVC only'!B45</f>
        <v>-14.000818226875616</v>
      </c>
      <c r="C6" s="34">
        <f>'MVC only'!C45</f>
        <v>-12.446348003118525</v>
      </c>
      <c r="D6" s="34">
        <f>'MVC only'!D45</f>
        <v>-8.9152105198430149</v>
      </c>
      <c r="E6" s="34">
        <f>'MVC only'!E45</f>
        <v>3.8580298154986865</v>
      </c>
      <c r="F6" s="34">
        <f>'MVC only'!F45</f>
        <v>-1.8225161967237675</v>
      </c>
      <c r="G6" s="34">
        <f>'MVC only'!G45</f>
        <v>-2.5236209739220294</v>
      </c>
      <c r="H6" s="34">
        <f>'MVC only'!H45</f>
        <v>22.974337636499104</v>
      </c>
      <c r="I6" s="34">
        <f>'MVC only'!I45</f>
        <v>12.693097436660437</v>
      </c>
      <c r="J6" s="34">
        <f>'MVC only'!J45</f>
        <v>5.5435352350609062</v>
      </c>
      <c r="K6" s="34">
        <f>'MVC only'!K45</f>
        <v>-10.614260922050919</v>
      </c>
      <c r="L6" s="34">
        <f>'MVC only'!L45</f>
        <v>-16.320995758422054</v>
      </c>
      <c r="M6" s="34">
        <f>'MVC only'!M45</f>
        <v>-12.609662021074049</v>
      </c>
      <c r="N6" s="34">
        <f>'MVC only'!N45</f>
        <v>4.7434139408875984</v>
      </c>
      <c r="O6" s="34">
        <f>'MVC only'!O45</f>
        <v>-3.9957969510859543</v>
      </c>
      <c r="P6" s="34">
        <f>'MVC only'!P45</f>
        <v>-5.1066380567363225</v>
      </c>
      <c r="Q6" s="34">
        <f>'MVC only'!Q45</f>
        <v>-13.844372488549084</v>
      </c>
      <c r="R6" s="34">
        <f>'MVC only'!R45</f>
        <v>-14.328979155068216</v>
      </c>
      <c r="S6" s="34">
        <f>'MVC only'!S45</f>
        <v>-9.6037762022132949</v>
      </c>
      <c r="U6" s="153" t="s">
        <v>65</v>
      </c>
      <c r="V6" s="34">
        <f>B6-Q6</f>
        <v>-0.15644573832653208</v>
      </c>
      <c r="W6" s="34">
        <f t="shared" ref="W6:X6" si="0">C6-R6</f>
        <v>1.8826311519496919</v>
      </c>
      <c r="X6" s="34">
        <f t="shared" si="0"/>
        <v>0.68856568237027993</v>
      </c>
    </row>
    <row r="7" spans="1:24" x14ac:dyDescent="0.2">
      <c r="A7" s="20" t="s">
        <v>0</v>
      </c>
      <c r="B7" s="34">
        <f>'MVC only'!B46</f>
        <v>10.47560278200967</v>
      </c>
      <c r="C7" s="34">
        <f>'MVC only'!C46</f>
        <v>9.5699199460255215</v>
      </c>
      <c r="D7" s="34">
        <f>'MVC only'!D46</f>
        <v>17.239851979406041</v>
      </c>
      <c r="E7" s="34">
        <f>'MVC only'!E46</f>
        <v>10.387118718263611</v>
      </c>
      <c r="F7" s="34">
        <f>'MVC only'!F46</f>
        <v>11.73365121133647</v>
      </c>
      <c r="G7" s="34">
        <f>'MVC only'!G46</f>
        <v>20.906967474466207</v>
      </c>
      <c r="H7" s="34">
        <f>'MVC only'!H46</f>
        <v>19.706955439785286</v>
      </c>
      <c r="I7" s="34">
        <f>'MVC only'!I46</f>
        <v>10.762196919366023</v>
      </c>
      <c r="J7" s="34">
        <f>'MVC only'!J46</f>
        <v>10.661377258232188</v>
      </c>
      <c r="K7" s="34">
        <f>'MVC only'!K46</f>
        <v>13.975994246686069</v>
      </c>
      <c r="L7" s="34">
        <f>'MVC only'!L46</f>
        <v>9.5997257026025142</v>
      </c>
      <c r="M7" s="34">
        <f>'MVC only'!M46</f>
        <v>20.686022089753912</v>
      </c>
      <c r="N7" s="34">
        <f>'MVC only'!N46</f>
        <v>12.984225213091888</v>
      </c>
      <c r="O7" s="34">
        <f>'MVC only'!O46</f>
        <v>8.1927631117313116</v>
      </c>
      <c r="P7" s="34">
        <f>'MVC only'!P46</f>
        <v>14.867492156401406</v>
      </c>
      <c r="Q7" s="34">
        <f>'MVC only'!Q46</f>
        <v>11.735096274227534</v>
      </c>
      <c r="R7" s="34">
        <f>'MVC only'!R46</f>
        <v>8.7690777198699443</v>
      </c>
      <c r="S7" s="34">
        <f>'MVC only'!S46</f>
        <v>14.408148459980763</v>
      </c>
      <c r="U7" s="153" t="s">
        <v>66</v>
      </c>
      <c r="V7" s="34">
        <f>B10-Q10</f>
        <v>-1.5144225617166303</v>
      </c>
      <c r="W7" s="34">
        <f t="shared" ref="W7:X7" si="1">C10-R10</f>
        <v>1.9840743824717162</v>
      </c>
      <c r="X7" s="34">
        <f t="shared" si="1"/>
        <v>1.4517617273671179</v>
      </c>
    </row>
    <row r="8" spans="1:24" x14ac:dyDescent="0.2">
      <c r="A8" s="20" t="s">
        <v>38</v>
      </c>
      <c r="B8" s="34">
        <f>'MVC only'!B47</f>
        <v>3.0240460430584379</v>
      </c>
      <c r="C8" s="34">
        <f>'MVC only'!C47</f>
        <v>2.7625979284805022</v>
      </c>
      <c r="D8" s="34">
        <f>'MVC only'!D47</f>
        <v>4.9767165905496906</v>
      </c>
      <c r="E8" s="34">
        <f>'MVC only'!E47</f>
        <v>3.2846953476281828</v>
      </c>
      <c r="F8" s="34">
        <f>'MVC only'!F47</f>
        <v>3.7105063097816959</v>
      </c>
      <c r="G8" s="34">
        <f>'MVC only'!G47</f>
        <v>6.6113636186371405</v>
      </c>
      <c r="H8" s="34">
        <f>'MVC only'!H47</f>
        <v>6.2318864937166722</v>
      </c>
      <c r="I8" s="34">
        <f>'MVC only'!I47</f>
        <v>3.4033054892444126</v>
      </c>
      <c r="J8" s="34">
        <f>'MVC only'!J47</f>
        <v>3.3714235130334851</v>
      </c>
      <c r="K8" s="34">
        <f>'MVC only'!K47</f>
        <v>4.4195974384937147</v>
      </c>
      <c r="L8" s="34">
        <f>'MVC only'!L47</f>
        <v>3.0356998133084128</v>
      </c>
      <c r="M8" s="34">
        <f>'MVC only'!M47</f>
        <v>6.5414945532178406</v>
      </c>
      <c r="N8" s="34">
        <f>'MVC only'!N47</f>
        <v>4.1059725325955485</v>
      </c>
      <c r="O8" s="34">
        <f>'MVC only'!O47</f>
        <v>2.59077917632795</v>
      </c>
      <c r="P8" s="34">
        <f>'MVC only'!P47</f>
        <v>4.7015138308916766</v>
      </c>
      <c r="Q8" s="34">
        <f>'MVC only'!Q47</f>
        <v>3.7109632787914908</v>
      </c>
      <c r="R8" s="34">
        <f>'MVC only'!R47</f>
        <v>2.7730258573824993</v>
      </c>
      <c r="S8" s="34">
        <f>'MVC only'!S47</f>
        <v>4.5562565999386608</v>
      </c>
      <c r="U8" s="153" t="s">
        <v>67</v>
      </c>
      <c r="V8" s="34">
        <f>B14-Q14</f>
        <v>9.0774668033262174E-2</v>
      </c>
      <c r="W8" s="34">
        <f t="shared" ref="W8:X8" si="2">C14-R14</f>
        <v>-1.4422093052909357</v>
      </c>
      <c r="X8" s="34">
        <f t="shared" si="2"/>
        <v>-0.2432214440826419</v>
      </c>
    </row>
    <row r="9" spans="1:24" x14ac:dyDescent="0.2">
      <c r="B9" s="35" t="s">
        <v>49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24" x14ac:dyDescent="0.2">
      <c r="A10" s="20" t="s">
        <v>37</v>
      </c>
      <c r="B10" s="34">
        <f>MVC_EMGmax!B69</f>
        <v>-12.92532822878529</v>
      </c>
      <c r="C10" s="34">
        <f>MVC_EMGmax!C69</f>
        <v>-12.468456910079725</v>
      </c>
      <c r="D10" s="34">
        <f>MVC_EMGmax!D69</f>
        <v>-7.59657698426411</v>
      </c>
      <c r="E10" s="34">
        <f>MVC_EMGmax!E69</f>
        <v>12.193126934901169</v>
      </c>
      <c r="F10" s="34">
        <f>MVC_EMGmax!F69</f>
        <v>11.133057940542649</v>
      </c>
      <c r="G10" s="34">
        <f>MVC_EMGmax!G69</f>
        <v>15.525768488387319</v>
      </c>
      <c r="H10" s="34">
        <f>MVC_EMGmax!H69</f>
        <v>30.920842665368173</v>
      </c>
      <c r="I10" s="34">
        <f>MVC_EMGmax!I69</f>
        <v>29.029267458500264</v>
      </c>
      <c r="J10" s="34">
        <f>MVC_EMGmax!J69</f>
        <v>22.034424101351618</v>
      </c>
      <c r="K10" s="34">
        <f>MVC_EMGmax!K69</f>
        <v>-0.47903697945716839</v>
      </c>
      <c r="L10" s="34">
        <f>MVC_EMGmax!L69</f>
        <v>-5.3973018085542233</v>
      </c>
      <c r="M10" s="34">
        <f>MVC_EMGmax!M69</f>
        <v>3.6959539731281161</v>
      </c>
      <c r="N10" s="34">
        <f>MVC_EMGmax!N69</f>
        <v>15.308662405457222</v>
      </c>
      <c r="O10" s="34">
        <f>MVC_EMGmax!O69</f>
        <v>8.8823172265664478</v>
      </c>
      <c r="P10" s="34">
        <f>MVC_EMGmax!P69</f>
        <v>10.434047257261188</v>
      </c>
      <c r="Q10" s="34">
        <f>MVC_EMGmax!Q69</f>
        <v>-11.410905667068659</v>
      </c>
      <c r="R10" s="34">
        <f>MVC_EMGmax!R69</f>
        <v>-14.452531292551441</v>
      </c>
      <c r="S10" s="34">
        <f>MVC_EMGmax!S69</f>
        <v>-9.0483387116312279</v>
      </c>
    </row>
    <row r="11" spans="1:24" x14ac:dyDescent="0.2">
      <c r="A11" s="20" t="s">
        <v>0</v>
      </c>
      <c r="B11" s="34">
        <f>MVC_EMGmax!B70</f>
        <v>11.361195486690139</v>
      </c>
      <c r="C11" s="34">
        <f>MVC_EMGmax!C70</f>
        <v>11.624335111127275</v>
      </c>
      <c r="D11" s="34">
        <f>MVC_EMGmax!D70</f>
        <v>19.475156642578494</v>
      </c>
      <c r="E11" s="34">
        <f>MVC_EMGmax!E70</f>
        <v>13.95656117012145</v>
      </c>
      <c r="F11" s="34">
        <f>MVC_EMGmax!F70</f>
        <v>22.071995944445973</v>
      </c>
      <c r="G11" s="34">
        <f>MVC_EMGmax!G70</f>
        <v>40.646176810597794</v>
      </c>
      <c r="H11" s="34">
        <f>MVC_EMGmax!H70</f>
        <v>21.565181965286268</v>
      </c>
      <c r="I11" s="34">
        <f>MVC_EMGmax!I70</f>
        <v>19.516623144038924</v>
      </c>
      <c r="J11" s="34">
        <f>MVC_EMGmax!J70</f>
        <v>27.166426962859859</v>
      </c>
      <c r="K11" s="34">
        <f>MVC_EMGmax!K70</f>
        <v>18.24609648440515</v>
      </c>
      <c r="L11" s="34">
        <f>MVC_EMGmax!L70</f>
        <v>25.365837321504745</v>
      </c>
      <c r="M11" s="34">
        <f>MVC_EMGmax!M70</f>
        <v>45.331902439307207</v>
      </c>
      <c r="N11" s="34">
        <f>MVC_EMGmax!N70</f>
        <v>19.212739500257133</v>
      </c>
      <c r="O11" s="34">
        <f>MVC_EMGmax!O70</f>
        <v>18.813346819266059</v>
      </c>
      <c r="P11" s="34">
        <f>MVC_EMGmax!P70</f>
        <v>35.141964069089141</v>
      </c>
      <c r="Q11" s="34">
        <f>MVC_EMGmax!Q70</f>
        <v>11.584616587978591</v>
      </c>
      <c r="R11" s="34">
        <f>MVC_EMGmax!R70</f>
        <v>15.771962716396557</v>
      </c>
      <c r="S11" s="34">
        <f>MVC_EMGmax!S70</f>
        <v>21.283922118008729</v>
      </c>
    </row>
    <row r="12" spans="1:24" x14ac:dyDescent="0.2">
      <c r="A12" s="20" t="s">
        <v>38</v>
      </c>
      <c r="B12" s="34">
        <f>MVC_EMGmax!B71</f>
        <v>3.2796946362782569</v>
      </c>
      <c r="C12" s="34">
        <f>MVC_EMGmax!C71</f>
        <v>3.3556565027798753</v>
      </c>
      <c r="D12" s="34">
        <f>MVC_EMGmax!D71</f>
        <v>5.6219934650514114</v>
      </c>
      <c r="E12" s="34">
        <f>MVC_EMGmax!E71</f>
        <v>4.4134521601048515</v>
      </c>
      <c r="F12" s="34">
        <f>MVC_EMGmax!F71</f>
        <v>6.9797779690448563</v>
      </c>
      <c r="G12" s="34">
        <f>MVC_EMGmax!G71</f>
        <v>12.853449689940742</v>
      </c>
      <c r="H12" s="34">
        <f>MVC_EMGmax!H71</f>
        <v>6.8195093166290786</v>
      </c>
      <c r="I12" s="34">
        <f>MVC_EMGmax!I71</f>
        <v>6.1716981370319441</v>
      </c>
      <c r="J12" s="34">
        <f>MVC_EMGmax!J71</f>
        <v>8.5907785091247639</v>
      </c>
      <c r="K12" s="34">
        <f>MVC_EMGmax!K71</f>
        <v>5.7699223297911209</v>
      </c>
      <c r="L12" s="34">
        <f>MVC_EMGmax!L71</f>
        <v>8.021382069325977</v>
      </c>
      <c r="M12" s="34">
        <f>MVC_EMGmax!M71</f>
        <v>14.335206237675363</v>
      </c>
      <c r="N12" s="34">
        <f>MVC_EMGmax!N71</f>
        <v>6.0756016912297719</v>
      </c>
      <c r="O12" s="34">
        <f>MVC_EMGmax!O71</f>
        <v>5.9493026359564887</v>
      </c>
      <c r="P12" s="34">
        <f>MVC_EMGmax!P71</f>
        <v>11.112864791012047</v>
      </c>
      <c r="Q12" s="34">
        <f>MVC_EMGmax!Q71</f>
        <v>3.6633774237780732</v>
      </c>
      <c r="R12" s="34">
        <f>MVC_EMGmax!R71</f>
        <v>4.9875325355069418</v>
      </c>
      <c r="S12" s="34">
        <f>MVC_EMGmax!S71</f>
        <v>6.7305671434542651</v>
      </c>
    </row>
    <row r="13" spans="1:24" x14ac:dyDescent="0.2">
      <c r="B13" s="35" t="s">
        <v>50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4" x14ac:dyDescent="0.2">
      <c r="A14" s="20" t="s">
        <v>37</v>
      </c>
      <c r="B14" s="34">
        <f>MVC_EMGmean!B69</f>
        <v>-11.833656601237202</v>
      </c>
      <c r="C14" s="34">
        <f>MVC_EMGmean!C69</f>
        <v>-12.870841151313918</v>
      </c>
      <c r="D14" s="34">
        <f>MVC_EMGmean!D69</f>
        <v>-8.0269591058692207</v>
      </c>
      <c r="E14" s="34">
        <f>MVC_EMGmean!E69</f>
        <v>13.977162806353471</v>
      </c>
      <c r="F14" s="34">
        <f>MVC_EMGmean!F69</f>
        <v>6.8524532482174747</v>
      </c>
      <c r="G14" s="34">
        <f>MVC_EMGmean!G69</f>
        <v>11.576358863613137</v>
      </c>
      <c r="H14" s="34">
        <f>MVC_EMGmean!H69</f>
        <v>31.323887352075381</v>
      </c>
      <c r="I14" s="34">
        <f>MVC_EMGmean!I69</f>
        <v>23.506645723424452</v>
      </c>
      <c r="J14" s="34">
        <f>MVC_EMGmean!J69</f>
        <v>20.375386922088857</v>
      </c>
      <c r="K14" s="34">
        <f>MVC_EMGmean!K69</f>
        <v>0.70119239368042952</v>
      </c>
      <c r="L14" s="34">
        <f>MVC_EMGmean!L69</f>
        <v>-5.4253060647863993</v>
      </c>
      <c r="M14" s="34">
        <f>MVC_EMGmean!M69</f>
        <v>2.2258366086246379</v>
      </c>
      <c r="N14" s="34">
        <f>MVC_EMGmean!N69</f>
        <v>14.680186833035307</v>
      </c>
      <c r="O14" s="34">
        <f>MVC_EMGmean!O69</f>
        <v>8.9532187352641142</v>
      </c>
      <c r="P14" s="34">
        <f>MVC_EMGmean!P69</f>
        <v>11.043005615455439</v>
      </c>
      <c r="Q14" s="34">
        <f>MVC_EMGmean!Q69</f>
        <v>-11.924431269270464</v>
      </c>
      <c r="R14" s="34">
        <f>MVC_EMGmean!R69</f>
        <v>-11.428631846022983</v>
      </c>
      <c r="S14" s="34">
        <f>MVC_EMGmean!S69</f>
        <v>-7.7837376617865788</v>
      </c>
      <c r="V14" s="22"/>
      <c r="W14" s="22"/>
      <c r="X14" s="22"/>
    </row>
    <row r="15" spans="1:24" x14ac:dyDescent="0.2">
      <c r="A15" s="20" t="s">
        <v>0</v>
      </c>
      <c r="B15" s="34">
        <f>MVC_EMGmean!B70</f>
        <v>9.8139361222332866</v>
      </c>
      <c r="C15" s="34">
        <f>MVC_EMGmean!C70</f>
        <v>11.214700800242685</v>
      </c>
      <c r="D15" s="34">
        <f>MVC_EMGmean!D70</f>
        <v>19.443762683861955</v>
      </c>
      <c r="E15" s="34">
        <f>MVC_EMGmean!E70</f>
        <v>11.2329195711966</v>
      </c>
      <c r="F15" s="34">
        <f>MVC_EMGmean!F70</f>
        <v>21.130167323886095</v>
      </c>
      <c r="G15" s="34">
        <f>MVC_EMGmean!G70</f>
        <v>36.424715904046785</v>
      </c>
      <c r="H15" s="34">
        <f>MVC_EMGmean!H70</f>
        <v>19.255785016932869</v>
      </c>
      <c r="I15" s="34">
        <f>MVC_EMGmean!I70</f>
        <v>13.731458873139085</v>
      </c>
      <c r="J15" s="34">
        <f>MVC_EMGmean!J70</f>
        <v>21.256387498094885</v>
      </c>
      <c r="K15" s="34">
        <f>MVC_EMGmean!K70</f>
        <v>18.252858830567376</v>
      </c>
      <c r="L15" s="34">
        <f>MVC_EMGmean!L70</f>
        <v>23.334615857931439</v>
      </c>
      <c r="M15" s="34">
        <f>MVC_EMGmean!M70</f>
        <v>41.370665116782938</v>
      </c>
      <c r="N15" s="34">
        <f>MVC_EMGmean!N70</f>
        <v>15.455468550969556</v>
      </c>
      <c r="O15" s="34">
        <f>MVC_EMGmean!O70</f>
        <v>16.628066834063624</v>
      </c>
      <c r="P15" s="34">
        <f>MVC_EMGmean!P70</f>
        <v>31.873121810457743</v>
      </c>
      <c r="Q15" s="34">
        <f>MVC_EMGmean!Q70</f>
        <v>11.835693251748554</v>
      </c>
      <c r="R15" s="34">
        <f>MVC_EMGmean!R70</f>
        <v>12.588667553430563</v>
      </c>
      <c r="S15" s="34">
        <f>MVC_EMGmean!S70</f>
        <v>18.974841807484985</v>
      </c>
    </row>
    <row r="16" spans="1:24" x14ac:dyDescent="0.2">
      <c r="A16" s="20" t="s">
        <v>38</v>
      </c>
      <c r="B16" s="34">
        <f>MVC_EMGmean!B71</f>
        <v>2.8330393309905904</v>
      </c>
      <c r="C16" s="34">
        <f>MVC_EMGmean!C71</f>
        <v>3.2374052629506131</v>
      </c>
      <c r="D16" s="34">
        <f>MVC_EMGmean!D71</f>
        <v>5.6129308097934505</v>
      </c>
      <c r="E16" s="34">
        <f>MVC_EMGmean!E71</f>
        <v>3.5521610618463177</v>
      </c>
      <c r="F16" s="34">
        <f>MVC_EMGmean!F71</f>
        <v>6.6819456083944866</v>
      </c>
      <c r="G16" s="34">
        <f>MVC_EMGmean!G71</f>
        <v>11.518506538134702</v>
      </c>
      <c r="H16" s="34">
        <f>MVC_EMGmean!H71</f>
        <v>6.0892138788051806</v>
      </c>
      <c r="I16" s="34">
        <f>MVC_EMGmean!I71</f>
        <v>4.3422685636048595</v>
      </c>
      <c r="J16" s="34">
        <f>MVC_EMGmean!J71</f>
        <v>6.7218599321107879</v>
      </c>
      <c r="K16" s="34">
        <f>MVC_EMGmean!K71</f>
        <v>5.7720607714110344</v>
      </c>
      <c r="L16" s="34">
        <f>MVC_EMGmean!L71</f>
        <v>7.3790534436147386</v>
      </c>
      <c r="M16" s="34">
        <f>MVC_EMGmean!M71</f>
        <v>13.082553008510994</v>
      </c>
      <c r="N16" s="34">
        <f>MVC_EMGmean!N71</f>
        <v>4.8874482926165976</v>
      </c>
      <c r="O16" s="34">
        <f>MVC_EMGmean!O71</f>
        <v>5.2582564281146142</v>
      </c>
      <c r="P16" s="34">
        <f>MVC_EMGmean!P71</f>
        <v>10.079166106103605</v>
      </c>
      <c r="Q16" s="34">
        <f>MVC_EMGmean!Q71</f>
        <v>3.7427748362610092</v>
      </c>
      <c r="R16" s="34">
        <f>MVC_EMGmean!R71</f>
        <v>3.9808862175499993</v>
      </c>
      <c r="S16" s="34">
        <f>MVC_EMGmean!S71</f>
        <v>6.0003718353038753</v>
      </c>
    </row>
    <row r="19" spans="1:19" ht="19" x14ac:dyDescent="0.25">
      <c r="A19" s="80" t="s">
        <v>58</v>
      </c>
      <c r="B19" s="20"/>
    </row>
    <row r="20" spans="1:19" x14ac:dyDescent="0.2">
      <c r="B20" s="20" t="s">
        <v>48</v>
      </c>
    </row>
    <row r="21" spans="1:19" ht="16" customHeight="1" x14ac:dyDescent="0.2">
      <c r="B21" s="146" t="s">
        <v>35</v>
      </c>
      <c r="C21" s="146"/>
      <c r="D21" s="146"/>
      <c r="E21" s="147" t="s">
        <v>39</v>
      </c>
      <c r="F21" s="147"/>
      <c r="G21" s="147"/>
      <c r="H21" s="147" t="s">
        <v>40</v>
      </c>
      <c r="I21" s="147"/>
      <c r="J21" s="147"/>
      <c r="K21" s="145" t="s">
        <v>41</v>
      </c>
      <c r="L21" s="145"/>
      <c r="M21" s="145"/>
      <c r="N21" s="145" t="s">
        <v>42</v>
      </c>
      <c r="O21" s="145"/>
      <c r="P21" s="145"/>
      <c r="Q21" s="145" t="s">
        <v>43</v>
      </c>
      <c r="R21" s="145"/>
      <c r="S21" s="145"/>
    </row>
    <row r="22" spans="1:19" x14ac:dyDescent="0.2">
      <c r="B22" s="32" t="s">
        <v>17</v>
      </c>
      <c r="C22" s="32" t="s">
        <v>16</v>
      </c>
      <c r="D22" s="32" t="s">
        <v>15</v>
      </c>
      <c r="E22" s="33" t="s">
        <v>17</v>
      </c>
      <c r="F22" s="33" t="s">
        <v>16</v>
      </c>
      <c r="G22" s="33" t="s">
        <v>15</v>
      </c>
      <c r="H22" s="33" t="s">
        <v>17</v>
      </c>
      <c r="I22" s="33" t="s">
        <v>16</v>
      </c>
      <c r="J22" s="33" t="s">
        <v>15</v>
      </c>
      <c r="K22" s="37" t="s">
        <v>17</v>
      </c>
      <c r="L22" s="37" t="s">
        <v>16</v>
      </c>
      <c r="M22" s="37" t="s">
        <v>15</v>
      </c>
      <c r="N22" s="37" t="s">
        <v>17</v>
      </c>
      <c r="O22" s="37" t="s">
        <v>16</v>
      </c>
      <c r="P22" s="37" t="s">
        <v>15</v>
      </c>
      <c r="Q22" s="37" t="s">
        <v>17</v>
      </c>
      <c r="R22" s="37" t="s">
        <v>16</v>
      </c>
      <c r="S22" s="37" t="s">
        <v>15</v>
      </c>
    </row>
    <row r="23" spans="1:19" x14ac:dyDescent="0.2">
      <c r="A23" s="20" t="s">
        <v>37</v>
      </c>
      <c r="B23" s="34">
        <f>'MVC only'!U45</f>
        <v>-31.623084166666668</v>
      </c>
      <c r="C23" s="34">
        <f>'MVC only'!V45</f>
        <v>-33.953583333333327</v>
      </c>
      <c r="D23" s="34">
        <f>'MVC only'!W45</f>
        <v>-15.531698333333333</v>
      </c>
      <c r="E23" s="34">
        <f>'MVC only'!X45</f>
        <v>5.9300000000000024</v>
      </c>
      <c r="F23" s="34">
        <f>'MVC only'!Y45</f>
        <v>-10.889162222222225</v>
      </c>
      <c r="G23" s="34">
        <f>'MVC only'!Z45</f>
        <v>-7.9282144444444436</v>
      </c>
      <c r="H23" s="34">
        <f>'MVC only'!AA45</f>
        <v>42.095223333333337</v>
      </c>
      <c r="I23" s="34">
        <f>'MVC only'!AB45</f>
        <v>23.163393333333321</v>
      </c>
      <c r="J23" s="34">
        <f>'MVC only'!AC45</f>
        <v>4.6496055555555591</v>
      </c>
      <c r="K23" s="34">
        <f>'MVC only'!AD45</f>
        <v>-25.157777777777778</v>
      </c>
      <c r="L23" s="34">
        <f>'MVC only'!AE45</f>
        <v>-42.160273333333329</v>
      </c>
      <c r="M23" s="34">
        <f>'MVC only'!AF45</f>
        <v>-18.474881111111113</v>
      </c>
      <c r="N23" s="34">
        <f>'MVC only'!AG45</f>
        <v>-31.087777777777774</v>
      </c>
      <c r="O23" s="34">
        <f>'MVC only'!AH45</f>
        <v>-8.1077177777777827</v>
      </c>
      <c r="P23" s="34">
        <f>'MVC only'!AI45</f>
        <v>-5.8970611111111095</v>
      </c>
      <c r="Q23" s="34">
        <f>'MVC only'!AJ45</f>
        <v>-31.087777777777774</v>
      </c>
      <c r="R23" s="34">
        <f>'MVC only'!AK45</f>
        <v>-31.271111111111104</v>
      </c>
      <c r="S23" s="34">
        <f>'MVC only'!AL45</f>
        <v>-10.546666666666669</v>
      </c>
    </row>
    <row r="24" spans="1:19" x14ac:dyDescent="0.2">
      <c r="A24" s="20" t="s">
        <v>0</v>
      </c>
      <c r="B24" s="34">
        <f>'MVC only'!U46</f>
        <v>25.394606798214411</v>
      </c>
      <c r="C24" s="34">
        <f>'MVC only'!V46</f>
        <v>28.500136418998334</v>
      </c>
      <c r="D24" s="34">
        <f>'MVC only'!W46</f>
        <v>30.884033336944309</v>
      </c>
      <c r="E24" s="34">
        <f>'MVC only'!X46</f>
        <v>27.57018362289233</v>
      </c>
      <c r="F24" s="34">
        <f>'MVC only'!Y46</f>
        <v>26.421091798350123</v>
      </c>
      <c r="G24" s="34">
        <f>'MVC only'!Z46</f>
        <v>37.833992269437779</v>
      </c>
      <c r="H24" s="34">
        <f>'MVC only'!AA46</f>
        <v>33.312581242661167</v>
      </c>
      <c r="I24" s="34">
        <f>'MVC only'!AB46</f>
        <v>23.222673150014405</v>
      </c>
      <c r="J24" s="34">
        <f>'MVC only'!AC46</f>
        <v>14.920804122106752</v>
      </c>
      <c r="K24" s="34">
        <f>'MVC only'!AD46</f>
        <v>38.800246061648174</v>
      </c>
      <c r="L24" s="34">
        <f>'MVC only'!AE46</f>
        <v>30.344967678717321</v>
      </c>
      <c r="M24" s="34">
        <f>'MVC only'!AF46</f>
        <v>42.424838327649653</v>
      </c>
      <c r="N24" s="34">
        <f>'MVC only'!AG46</f>
        <v>27.9872380638827</v>
      </c>
      <c r="O24" s="34">
        <f>'MVC only'!AH46</f>
        <v>18.690663611194879</v>
      </c>
      <c r="P24" s="34">
        <f>'MVC only'!AI46</f>
        <v>17.622079906572068</v>
      </c>
      <c r="Q24" s="34">
        <f>'MVC only'!AJ46</f>
        <v>27.9872380638827</v>
      </c>
      <c r="R24" s="34">
        <f>'MVC only'!AK46</f>
        <v>18.783079116883659</v>
      </c>
      <c r="S24" s="34">
        <f>'MVC only'!AL46</f>
        <v>15.727823275965434</v>
      </c>
    </row>
    <row r="25" spans="1:19" x14ac:dyDescent="0.2">
      <c r="A25" s="20" t="s">
        <v>38</v>
      </c>
      <c r="B25" s="34">
        <f>'MVC only'!U47</f>
        <v>7.3307915354568962</v>
      </c>
      <c r="C25" s="34">
        <f>'MVC only'!V47</f>
        <v>8.2272807167248736</v>
      </c>
      <c r="D25" s="34">
        <f>'MVC only'!W47</f>
        <v>8.9154524803730872</v>
      </c>
      <c r="E25" s="34">
        <f>'MVC only'!X47</f>
        <v>9.1900612076307766</v>
      </c>
      <c r="F25" s="34">
        <f>'MVC only'!Y47</f>
        <v>8.8070305994500409</v>
      </c>
      <c r="G25" s="34">
        <f>'MVC only'!Z47</f>
        <v>12.61133075647926</v>
      </c>
      <c r="H25" s="34">
        <f>'MVC only'!AA47</f>
        <v>11.104193747553722</v>
      </c>
      <c r="I25" s="34">
        <f>'MVC only'!AB47</f>
        <v>7.7408910500048016</v>
      </c>
      <c r="J25" s="34">
        <f>'MVC only'!AC47</f>
        <v>4.9736013740355842</v>
      </c>
      <c r="K25" s="34">
        <f>'MVC only'!AD47</f>
        <v>12.933415353882724</v>
      </c>
      <c r="L25" s="34">
        <f>'MVC only'!AE47</f>
        <v>10.114989226239107</v>
      </c>
      <c r="M25" s="34">
        <f>'MVC only'!AF47</f>
        <v>14.141612775883218</v>
      </c>
      <c r="N25" s="34">
        <f>'MVC only'!AG47</f>
        <v>9.3290793546275665</v>
      </c>
      <c r="O25" s="34">
        <f>'MVC only'!AH47</f>
        <v>6.2302212037316265</v>
      </c>
      <c r="P25" s="34">
        <f>'MVC only'!AI47</f>
        <v>5.8740266355240225</v>
      </c>
      <c r="Q25" s="34">
        <f>'MVC only'!AJ47</f>
        <v>9.3290793546275665</v>
      </c>
      <c r="R25" s="34">
        <f>'MVC only'!AK47</f>
        <v>6.2610263722945527</v>
      </c>
      <c r="S25" s="34">
        <f>'MVC only'!AL47</f>
        <v>5.2426077586551445</v>
      </c>
    </row>
    <row r="26" spans="1:19" x14ac:dyDescent="0.2">
      <c r="B26" s="35" t="s">
        <v>49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2">
      <c r="A27" s="20" t="s">
        <v>37</v>
      </c>
      <c r="B27" s="34">
        <f>MVC_EMGmax!U69</f>
        <v>-31.764592281130508</v>
      </c>
      <c r="C27" s="34">
        <f>MVC_EMGmax!V69</f>
        <v>-41.061130881052215</v>
      </c>
      <c r="D27" s="34">
        <f>MVC_EMGmax!W69</f>
        <v>-18.443616448925251</v>
      </c>
      <c r="E27" s="34">
        <f>MVC_EMGmax!X69</f>
        <v>31.599336474367057</v>
      </c>
      <c r="F27" s="34">
        <f>MVC_EMGmax!Y69</f>
        <v>19.513499682548119</v>
      </c>
      <c r="G27" s="34">
        <f>MVC_EMGmax!Z69</f>
        <v>17.013169110364331</v>
      </c>
      <c r="H27" s="34">
        <f>MVC_EMGmax!AA69</f>
        <v>65.519826370128655</v>
      </c>
      <c r="I27" s="34">
        <f>MVC_EMGmax!AB69</f>
        <v>66.491947773366874</v>
      </c>
      <c r="J27" s="34">
        <f>MVC_EMGmax!AC69</f>
        <v>36.114256731329561</v>
      </c>
      <c r="K27" s="34">
        <f>MVC_EMGmax!AD69</f>
        <v>2.7994608563225754</v>
      </c>
      <c r="L27" s="34">
        <f>MVC_EMGmax!AE69</f>
        <v>-20.607109998359554</v>
      </c>
      <c r="M27" s="34">
        <f>MVC_EMGmax!AF69</f>
        <v>-4.5716705906044108</v>
      </c>
      <c r="N27" s="34">
        <f>MVC_EMGmax!AG69</f>
        <v>36.719950752084173</v>
      </c>
      <c r="O27" s="34">
        <f>MVC_EMGmax!AH69</f>
        <v>26.371338092459204</v>
      </c>
      <c r="P27" s="34">
        <f>MVC_EMGmax!AI69</f>
        <v>14.529417030360818</v>
      </c>
      <c r="Q27" s="34">
        <f>MVC_EMGmax!AJ69</f>
        <v>-28.799875618044478</v>
      </c>
      <c r="R27" s="34">
        <f>MVC_EMGmax!AK69</f>
        <v>-40.12060968090767</v>
      </c>
      <c r="S27" s="34">
        <f>MVC_EMGmax!AL69</f>
        <v>-21.584839700968743</v>
      </c>
    </row>
    <row r="28" spans="1:19" x14ac:dyDescent="0.2">
      <c r="A28" s="20" t="s">
        <v>0</v>
      </c>
      <c r="B28" s="34">
        <f>MVC_EMGmax!U70</f>
        <v>26.883383626610541</v>
      </c>
      <c r="C28" s="34">
        <f>MVC_EMGmax!V70</f>
        <v>40.058734054301652</v>
      </c>
      <c r="D28" s="34">
        <f>MVC_EMGmax!W70</f>
        <v>41.637218016329612</v>
      </c>
      <c r="E28" s="34">
        <f>MVC_EMGmax!X70</f>
        <v>41.025230210696151</v>
      </c>
      <c r="F28" s="34">
        <f>MVC_EMGmax!Y70</f>
        <v>64.260362549553747</v>
      </c>
      <c r="G28" s="34">
        <f>MVC_EMGmax!Z70</f>
        <v>84.348488348471278</v>
      </c>
      <c r="H28" s="34">
        <f>MVC_EMGmax!AA70</f>
        <v>44.818247440537846</v>
      </c>
      <c r="I28" s="34">
        <f>MVC_EMGmax!AB70</f>
        <v>46.08807152535401</v>
      </c>
      <c r="J28" s="34">
        <f>MVC_EMGmax!AC70</f>
        <v>48.223135504920052</v>
      </c>
      <c r="K28" s="34">
        <f>MVC_EMGmax!AD70</f>
        <v>47.483395655478894</v>
      </c>
      <c r="L28" s="34">
        <f>MVC_EMGmax!AE70</f>
        <v>75.603941859484195</v>
      </c>
      <c r="M28" s="34">
        <f>MVC_EMGmax!AF70</f>
        <v>97.197955657158445</v>
      </c>
      <c r="N28" s="34">
        <f>MVC_EMGmax!AG70</f>
        <v>48.441999003305128</v>
      </c>
      <c r="O28" s="34">
        <f>MVC_EMGmax!AH70</f>
        <v>49.403339269881279</v>
      </c>
      <c r="P28" s="34">
        <f>MVC_EMGmax!AI70</f>
        <v>66.234810450880829</v>
      </c>
      <c r="Q28" s="34">
        <f>MVC_EMGmax!AJ70</f>
        <v>31.039036402899292</v>
      </c>
      <c r="R28" s="34">
        <f>MVC_EMGmax!AK70</f>
        <v>38.646633165223086</v>
      </c>
      <c r="S28" s="34">
        <f>MVC_EMGmax!AL70</f>
        <v>54.443549249388163</v>
      </c>
    </row>
    <row r="29" spans="1:19" x14ac:dyDescent="0.2">
      <c r="A29" s="20" t="s">
        <v>38</v>
      </c>
      <c r="B29" s="34">
        <f>MVC_EMGmax!U71</f>
        <v>7.760564386775787</v>
      </c>
      <c r="C29" s="34">
        <f>MVC_EMGmax!V71</f>
        <v>11.563960444823344</v>
      </c>
      <c r="D29" s="34">
        <f>MVC_EMGmax!W71</f>
        <v>12.019629515017519</v>
      </c>
      <c r="E29" s="34">
        <f>MVC_EMGmax!X71</f>
        <v>12.973316899854932</v>
      </c>
      <c r="F29" s="34">
        <f>MVC_EMGmax!Y71</f>
        <v>20.320910892477457</v>
      </c>
      <c r="G29" s="34">
        <f>MVC_EMGmax!Z71</f>
        <v>26.673334037334353</v>
      </c>
      <c r="H29" s="34">
        <f>MVC_EMGmax!AA71</f>
        <v>14.172774264911146</v>
      </c>
      <c r="I29" s="34">
        <f>MVC_EMGmax!AB71</f>
        <v>14.574327898486938</v>
      </c>
      <c r="J29" s="34">
        <f>MVC_EMGmax!AC71</f>
        <v>15.249494411048127</v>
      </c>
      <c r="K29" s="34">
        <f>MVC_EMGmax!AD71</f>
        <v>15.015568131025718</v>
      </c>
      <c r="L29" s="34">
        <f>MVC_EMGmax!AE71</f>
        <v>23.908065636291585</v>
      </c>
      <c r="M29" s="34">
        <f>MVC_EMGmax!AF71</f>
        <v>30.736692378866888</v>
      </c>
      <c r="N29" s="34">
        <f>MVC_EMGmax!AG71</f>
        <v>15.318705126205069</v>
      </c>
      <c r="O29" s="34">
        <f>MVC_EMGmax!AH71</f>
        <v>15.622707611086478</v>
      </c>
      <c r="P29" s="34">
        <f>MVC_EMGmax!AI71</f>
        <v>20.945286141430753</v>
      </c>
      <c r="Q29" s="34">
        <f>MVC_EMGmax!AJ71</f>
        <v>9.8154051410041525</v>
      </c>
      <c r="R29" s="34">
        <f>MVC_EMGmax!AK71</f>
        <v>12.221138469910734</v>
      </c>
      <c r="S29" s="34">
        <f>MVC_EMGmax!AL71</f>
        <v>17.216561953161712</v>
      </c>
    </row>
    <row r="30" spans="1:19" x14ac:dyDescent="0.2">
      <c r="B30" s="35" t="s">
        <v>50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x14ac:dyDescent="0.2">
      <c r="A31" s="20" t="s">
        <v>37</v>
      </c>
      <c r="B31" s="34">
        <f>MVC_EMGmean!U69</f>
        <v>-27.174042282292898</v>
      </c>
      <c r="C31" s="34">
        <f>MVC_EMGmean!V69</f>
        <v>-41.131323300199547</v>
      </c>
      <c r="D31" s="34">
        <f>MVC_EMGmean!W69</f>
        <v>-19.492063327630621</v>
      </c>
      <c r="E31" s="34">
        <f>MVC_EMGmean!X69</f>
        <v>35.856793204802599</v>
      </c>
      <c r="F31" s="34">
        <f>MVC_EMGmean!Y69</f>
        <v>10.905711985233575</v>
      </c>
      <c r="G31" s="34">
        <f>MVC_EMGmean!Z69</f>
        <v>9.8940237027018298</v>
      </c>
      <c r="H31" s="34">
        <f>MVC_EMGmean!AA69</f>
        <v>65.124379701891314</v>
      </c>
      <c r="I31" s="34">
        <f>MVC_EMGmean!AB69</f>
        <v>56.855187010377961</v>
      </c>
      <c r="J31" s="34">
        <f>MVC_EMGmean!AC69</f>
        <v>32.485602088941981</v>
      </c>
      <c r="K31" s="34">
        <f>MVC_EMGmean!AD69</f>
        <v>5.501495862221331</v>
      </c>
      <c r="L31" s="34">
        <f>MVC_EMGmean!AE69</f>
        <v>-19.755740770522191</v>
      </c>
      <c r="M31" s="34">
        <f>MVC_EMGmean!AF69</f>
        <v>-6.3065069374717568</v>
      </c>
      <c r="N31" s="34">
        <f>MVC_EMGmean!AG69</f>
        <v>34.769082359310048</v>
      </c>
      <c r="O31" s="34">
        <f>MVC_EMGmean!AH69</f>
        <v>26.193734254622193</v>
      </c>
      <c r="P31" s="34">
        <f>MVC_EMGmean!AI69</f>
        <v>16.285071448768399</v>
      </c>
      <c r="Q31" s="34">
        <f>MVC_EMGmean!AJ69</f>
        <v>-30.35529734258127</v>
      </c>
      <c r="R31" s="34">
        <f>MVC_EMGmean!AK69</f>
        <v>-30.661452755755768</v>
      </c>
      <c r="S31" s="34">
        <f>MVC_EMGmean!AL69</f>
        <v>-16.200530640173586</v>
      </c>
    </row>
    <row r="32" spans="1:19" x14ac:dyDescent="0.2">
      <c r="A32" s="20" t="s">
        <v>0</v>
      </c>
      <c r="B32" s="34">
        <f>MVC_EMGmean!U70</f>
        <v>22.843480674345123</v>
      </c>
      <c r="C32" s="34">
        <f>MVC_EMGmean!V70</f>
        <v>37.602844862495523</v>
      </c>
      <c r="D32" s="34">
        <f>MVC_EMGmean!W70</f>
        <v>45.403915932833868</v>
      </c>
      <c r="E32" s="34">
        <f>MVC_EMGmean!X70</f>
        <v>34.26763023747683</v>
      </c>
      <c r="F32" s="34">
        <f>MVC_EMGmean!Y70</f>
        <v>61.07347087076851</v>
      </c>
      <c r="G32" s="34">
        <f>MVC_EMGmean!Z70</f>
        <v>74.97978616152966</v>
      </c>
      <c r="H32" s="34">
        <f>MVC_EMGmean!AA70</f>
        <v>37.78387260431856</v>
      </c>
      <c r="I32" s="34">
        <f>MVC_EMGmean!AB70</f>
        <v>41.278012482321579</v>
      </c>
      <c r="J32" s="34">
        <f>MVC_EMGmean!AC70</f>
        <v>36.403167290288096</v>
      </c>
      <c r="K32" s="34">
        <f>MVC_EMGmean!AD70</f>
        <v>47.323331521655753</v>
      </c>
      <c r="L32" s="34">
        <f>MVC_EMGmean!AE70</f>
        <v>70.265713115770865</v>
      </c>
      <c r="M32" s="34">
        <f>MVC_EMGmean!AF70</f>
        <v>88.426736645260959</v>
      </c>
      <c r="N32" s="34">
        <f>MVC_EMGmean!AG70</f>
        <v>37.210138160651638</v>
      </c>
      <c r="O32" s="34">
        <f>MVC_EMGmean!AH70</f>
        <v>43.387835361103441</v>
      </c>
      <c r="P32" s="34">
        <f>MVC_EMGmean!AI70</f>
        <v>56.71095347620323</v>
      </c>
      <c r="Q32" s="34">
        <f>MVC_EMGmean!AJ70</f>
        <v>30.441449253886116</v>
      </c>
      <c r="R32" s="34">
        <f>MVC_EMGmean!AK70</f>
        <v>32.921552598727331</v>
      </c>
      <c r="S32" s="34">
        <f>MVC_EMGmean!AL70</f>
        <v>43.641818310376294</v>
      </c>
    </row>
    <row r="33" spans="1:19" x14ac:dyDescent="0.2">
      <c r="A33" s="20" t="s">
        <v>38</v>
      </c>
      <c r="B33" s="34">
        <f>MVC_EMGmean!U71</f>
        <v>6.5943448582805857</v>
      </c>
      <c r="C33" s="34">
        <f>MVC_EMGmean!V71</f>
        <v>10.855006301828764</v>
      </c>
      <c r="D33" s="34">
        <f>MVC_EMGmean!W71</f>
        <v>13.106981543042387</v>
      </c>
      <c r="E33" s="34">
        <f>MVC_EMGmean!X71</f>
        <v>10.836376156688344</v>
      </c>
      <c r="F33" s="34">
        <f>MVC_EMGmean!Y71</f>
        <v>19.31312725635755</v>
      </c>
      <c r="G33" s="34">
        <f>MVC_EMGmean!Z71</f>
        <v>23.710690274280743</v>
      </c>
      <c r="H33" s="34">
        <f>MVC_EMGmean!AA71</f>
        <v>11.948309625128461</v>
      </c>
      <c r="I33" s="34">
        <f>MVC_EMGmean!AB71</f>
        <v>13.053253672899704</v>
      </c>
      <c r="J33" s="34">
        <f>MVC_EMGmean!AC71</f>
        <v>11.511692268145032</v>
      </c>
      <c r="K33" s="34">
        <f>MVC_EMGmean!AD71</f>
        <v>14.964951407567405</v>
      </c>
      <c r="L33" s="34">
        <f>MVC_EMGmean!AE71</f>
        <v>22.219969486180247</v>
      </c>
      <c r="M33" s="34">
        <f>MVC_EMGmean!AF71</f>
        <v>27.962989385490129</v>
      </c>
      <c r="N33" s="34">
        <f>MVC_EMGmean!AG71</f>
        <v>11.766878863720757</v>
      </c>
      <c r="O33" s="34">
        <f>MVC_EMGmean!AH71</f>
        <v>13.720438248548104</v>
      </c>
      <c r="P33" s="34">
        <f>MVC_EMGmean!AI71</f>
        <v>17.933578126464575</v>
      </c>
      <c r="Q33" s="34">
        <f>MVC_EMGmean!AJ71</f>
        <v>9.6264314918713438</v>
      </c>
      <c r="R33" s="34">
        <f>MVC_EMGmean!AK71</f>
        <v>10.410709032101369</v>
      </c>
      <c r="S33" s="34">
        <f>MVC_EMGmean!AL71</f>
        <v>13.800754709203026</v>
      </c>
    </row>
  </sheetData>
  <mergeCells count="13">
    <mergeCell ref="V4:X4"/>
    <mergeCell ref="Q4:S4"/>
    <mergeCell ref="B4:D4"/>
    <mergeCell ref="E4:G4"/>
    <mergeCell ref="H4:J4"/>
    <mergeCell ref="K4:M4"/>
    <mergeCell ref="N4:P4"/>
    <mergeCell ref="Q21:S21"/>
    <mergeCell ref="B21:D21"/>
    <mergeCell ref="E21:G21"/>
    <mergeCell ref="H21:J21"/>
    <mergeCell ref="K21:M21"/>
    <mergeCell ref="N21:P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MVC only (R format)</vt:lpstr>
      <vt:lpstr>MVC only</vt:lpstr>
      <vt:lpstr>MVC_EMGmax</vt:lpstr>
      <vt:lpstr>MVC_EMGmean</vt:lpstr>
      <vt:lpstr>MVC_ALL (relative change)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turner</cp:lastModifiedBy>
  <dcterms:created xsi:type="dcterms:W3CDTF">2021-10-21T10:20:13Z</dcterms:created>
  <dcterms:modified xsi:type="dcterms:W3CDTF">2023-01-19T12:12:34Z</dcterms:modified>
</cp:coreProperties>
</file>