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Sheet2" sheetId="2"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Z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A1"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AB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C1"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AD1"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E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F1"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AG1"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AH1"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AI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J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K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L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M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N1"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AO1"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AP1"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AQ1"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AR1"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S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T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U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V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W1"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X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Y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Z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A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B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C1"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D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E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BF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BG1"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BH1"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I1"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BJ1"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BK1"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BL1"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M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N1"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BO1"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P1"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Q1"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 ref="BR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BS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comments2.xml><?xml version="1.0" encoding="utf-8"?>
<comments xmlns="http://schemas.openxmlformats.org/spreadsheetml/2006/main" xmlns:xdr="http://schemas.openxmlformats.org/drawingml/2006/spreadsheetDrawing">
  <authors>
    <author> </author>
  </authors>
  <commentList>
    <comment ref="B1" authorId="0">
      <text>
        <r>
          <rPr>
            <sz val="11"/>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C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D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E1"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F1" authorId="0">
      <text>
        <r>
          <rPr>
            <sz val="11"/>
            <color rgb="FF000000"/>
            <rFont val="Calibri"/>
            <family val="2"/>
            <charset val="1"/>
          </rPr>
          <t xml:space="preserve">OZON:Укажите название модели товара. Не указывайте в этом поле тип и бренд. </t>
        </r>
      </text>
    </comment>
    <comment ref="G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H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I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J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K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L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M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O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P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Q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sharedStrings.xml><?xml version="1.0" encoding="utf-8"?>
<sst xmlns="http://schemas.openxmlformats.org/spreadsheetml/2006/main" count="199" uniqueCount="100">
  <si>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</si>
  <si>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</si>
  <si>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</si>
  <si>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</si>
  <si>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</si>
  <si>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</si>
  <si>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</si>
  <si>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</si>
  <si>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</si>
  <si>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</si>
  <si>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</si>
  <si>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</si>
  <si>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</si>
  <si>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</si>
  <si>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</si>
  <si>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</si>
  <si>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</si>
  <si>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</si>
  <si>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</si>
  <si>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</si>
  <si>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</si>
  <si>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</si>
  <si>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</si>
  <si>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</si>
  <si>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</si>
  <si>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</si>
  <si>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</si>
  <si>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</si>
  <si>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</si>
  <si>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</si>
  <si>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</si>
  <si>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</si>
  <si>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</si>
  <si>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</si>
  <si>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</si>
  <si>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</si>
  <si>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</si>
  <si>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</si>
  <si>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</si>
  <si>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</si>
  <si>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</si>
  <si>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</si>
  <si>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</si>
  <si>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</si>
  <si>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</si>
  <si>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</si>
  <si>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</si>
  <si>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</si>
  <si>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</si>
  <si>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</si>
  <si>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</si>
  <si>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</si>
  <si>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</si>
  <si>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</si>
  <si>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</si>
  <si>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</si>
  <si>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</si>
  <si>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</si>
  <si>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</si>
  <si>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</si>
  <si>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</si>
  <si>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</si>
  <si>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</si>
  <si>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</si>
  <si>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</si>
  <si>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</si>
  <si>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</si>
  <si>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</si>
  <si>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</si>
  <si>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Озон.Видео: название</t>
  </si>
  <si>
    <t xml:space="preserve">Озон.Видео: ссылка</t>
  </si>
  <si>
    <t xml:space="preserve">Термонаклейка Бюст статуи Feelings скрыты глаза</t>
  </si>
  <si>
    <t xml:space="preserve">14_feelings_250</t>
  </si>
  <si>
    <t xml:space="preserve">https://raw.githubusercontent.com/maxuzkikh/Ozon_upload/main/images/А4/</t>
  </si>
  <si>
    <t xml:space="preserve">Декор для одежды</t>
  </si>
  <si>
    <t xml:space="preserve">Punky Monkey</t>
  </si>
  <si>
    <t xml:space="preserve">Полимерный материал</t>
  </si>
  <si>
    <t xml:space="preserve">Россия</t>
  </si>
  <si>
    <t xml:space="preserve">Не облагается</t>
  </si>
  <si>
    <t xml:space="preserve">Нет</t>
  </si>
  <si>
    <t xml:space="preserve">DTF A4 set1</t>
  </si>
  <si>
    <t xml:space="preserve">Термонаклейка</t>
  </si>
  <si>
    <t xml:space="preserve">инструкция_dtf.mp4</t>
  </si>
  <si>
    <t xml:space="preserve">Термонаклейка Африка Девушка разнацветные воосы</t>
  </si>
  <si>
    <t xml:space="preserve">19_girl_hair_250</t>
  </si>
  <si>
    <t xml:space="preserve">Термонаклейка Аниме Девочка с черным капюшоном</t>
  </si>
  <si>
    <t xml:space="preserve">29_japan5_250</t>
  </si>
  <si>
    <t xml:space="preserve">Термонаклейка Аниме Девочка в розовый капюшоном</t>
  </si>
  <si>
    <t xml:space="preserve">30_japan6_250</t>
  </si>
  <si>
    <r>
      <rPr>
        <sz val="11"/>
        <color rgb="FF000000"/>
        <rFont val="Calibri"/>
        <family val="2"/>
        <charset val="204"/>
      </rPr>
      <t xml:space="preserve">Термонаклейка картина Д</t>
    </r>
    <r>
      <rPr>
        <sz val="11"/>
        <color rgb="FF000000"/>
        <rFont val="Calibri"/>
        <family val="2"/>
        <charset val="1"/>
      </rPr>
      <t xml:space="preserve">евушка с сережкой Билли</t>
    </r>
  </si>
  <si>
    <t xml:space="preserve">41_perl_girl_250</t>
  </si>
  <si>
    <t xml:space="preserve">Термонаклейка Play Boy губы обложка губы марка</t>
  </si>
  <si>
    <t xml:space="preserve">42_playboy250</t>
  </si>
  <si>
    <t xml:space="preserve">Термонаклейка Змеи Змея на розовом фоне паттерн</t>
  </si>
  <si>
    <t xml:space="preserve">43_snake250</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</si>
  <si>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поп арт</t>
    </r>
  </si>
  <si>
    <t xml:space="preserve">50_Audrey Hepburn</t>
  </si>
  <si>
    <t xml:space="preserve">нет</t>
  </si>
  <si>
    <t xml:space="preserve">белый</t>
  </si>
  <si>
    <t xml:space="preserve">https://raw.githubusercontent.com/maxuzkikh/Ozon_upload/main/Video_DTF.mp4</t>
  </si>
</sst>
</file>

<file path=xl/styles.xml><?xml version="1.0" encoding="utf-8"?>
<styleSheet xmlns="http://schemas.openxmlformats.org/spreadsheetml/2006/main">
  <numFmts count="2">
    <numFmt numFmtId="164" formatCode="General"/>
    <numFmt numFmtId="165" formatCode="General"/>
  </numFmts>
  <fonts count="14">
    <font>
      <sz val="10"/>
      <color rgb="FF000000"/>
      <name val="Arial"/>
      <family val="0"/>
      <charset val="1"/>
    </font>
    <font>
      <sz val="10"/>
      <name val="Arial"/>
      <family val="0"/>
      <charset val="204"/>
    </font>
    <font>
      <sz val="10"/>
      <name val="Arial"/>
      <family val="0"/>
      <charset val="204"/>
    </font>
    <font>
      <sz val="10"/>
      <name val="Arial"/>
      <family val="0"/>
      <charset val="204"/>
    </font>
    <font>
      <b val="true"/>
      <sz val="11"/>
      <name val="Arial"/>
      <family val="0"/>
      <charset val="1"/>
    </font>
    <font>
      <b val="true"/>
      <sz val="11"/>
      <name val="Calibri"/>
      <family val="2"/>
      <charset val="204"/>
    </font>
    <font>
      <b val="true"/>
      <sz val="11"/>
      <color rgb="FFFDFDFD"/>
      <name val="Arial"/>
      <family val="2"/>
      <charset val="1"/>
    </font>
    <font>
      <sz val="10"/>
      <color rgb="FF000000"/>
      <name val="Arial"/>
      <family val="0"/>
      <charset val="204"/>
    </font>
    <font>
      <sz val="11"/>
      <color rgb="FF000000"/>
      <name val="Calibri"/>
      <family val="2"/>
      <charset val="1"/>
    </font>
    <font>
      <sz val="11"/>
      <color rgb="FF000000"/>
      <name val="Calibri"/>
      <family val="2"/>
      <charset val="204"/>
    </font>
    <font>
      <b val="true"/>
      <sz val="9"/>
      <color rgb="FF000000"/>
      <name val="Calibri"/>
      <family val="2"/>
      <charset val="1"/>
    </font>
    <font>
      <sz val="9"/>
      <color rgb="FF000000"/>
      <name val="Calibri"/>
      <family val="2"/>
      <charset val="1"/>
    </font>
    <font>
      <b val="true"/>
      <sz val="10"/>
      <color rgb="FFFFFFFF"/>
      <name val="Arial"/>
      <family val="0"/>
      <charset val="1"/>
    </font>
    <font>
      <sz val="10"/>
      <name val="Arial"/>
      <family val="2"/>
      <charset val="204"/>
    </font>
  </fonts>
  <fills count="6">
    <fill>
      <patternFill patternType="none"/>
    </fill>
    <fill>
      <patternFill patternType="gray125"/>
    </fill>
    <fill>
      <patternFill patternType="solid">
        <fgColor rgb="FFBF819E"/>
        <bgColor rgb="FF808080"/>
      </patternFill>
    </fill>
    <fill>
      <patternFill patternType="solid">
        <fgColor rgb="FF216BFF"/>
        <bgColor rgb="FF0066CC"/>
      </patternFill>
    </fill>
    <fill>
      <patternFill patternType="solid">
        <fgColor rgb="FF44A9E3"/>
        <bgColor rgb="FF339966"/>
      </patternFill>
    </fill>
    <fill>
      <patternFill patternType="solid">
        <fgColor rgb="FFFFFF00"/>
        <bgColor rgb="FFFFFF00"/>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left" vertical="center" textRotation="0" wrapText="true" indent="1" shrinkToFit="false"/>
      <protection locked="true" hidden="false"/>
    </xf>
    <xf numFmtId="164" fontId="6" fillId="4" borderId="0" xfId="0" applyFont="true" applyBorder="false" applyAlignment="true" applyProtection="false">
      <alignment horizontal="left" vertical="center" textRotation="0" wrapText="true" indent="1"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5" fontId="7"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4" fontId="8" fillId="5" borderId="1" xfId="0" applyFont="true" applyBorder="true" applyAlignment="false" applyProtection="false">
      <alignment horizontal="general" vertical="bottom" textRotation="0" wrapText="false" indent="0" shrinkToFit="false"/>
      <protection locked="true" hidden="false"/>
    </xf>
    <xf numFmtId="164" fontId="9" fillId="5" borderId="1" xfId="0" applyFont="true" applyBorder="true" applyAlignment="false" applyProtection="false">
      <alignment horizontal="general" vertical="bottom" textRotation="0" wrapText="false" indent="0" shrinkToFit="false"/>
      <protection locked="true" hidden="false"/>
    </xf>
    <xf numFmtId="164" fontId="12" fillId="3"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13"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DFDFD"/>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BF819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github.com/maxuzkikh/Ozon_upload/blob/main/Video_DTF.mp4" TargetMode="Externa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S84"/>
  <sheetViews>
    <sheetView showFormulas="false" showGridLines="true" showRowColHeaders="true" showZeros="true" rightToLeft="false" tabSelected="true" showOutlineSymbols="true" defaultGridColor="true" view="normal" topLeftCell="AJ1" colorId="64" zoomScale="100" zoomScaleNormal="100" zoomScalePageLayoutView="100" workbookViewId="0">
      <selection pane="topLeft" activeCell="AM9" activeCellId="0" sqref="AM9"/>
    </sheetView>
  </sheetViews>
  <sheetFormatPr defaultRowHeight="12.8" zeroHeight="false" outlineLevelRow="0" outlineLevelCol="0"/>
  <cols>
    <col collapsed="false" customWidth="true" hidden="false" outlineLevel="0" max="1" min="1" style="0" width="43.63"/>
    <col collapsed="false" customWidth="true" hidden="false" outlineLevel="0" max="2" min="2" style="0" width="17.52"/>
    <col collapsed="false" customWidth="true" hidden="false" outlineLevel="0" max="3" min="3" style="0" width="35.01"/>
    <col collapsed="false" customWidth="true" hidden="false" outlineLevel="0" max="4" min="4" style="0" width="104.62"/>
    <col collapsed="false" customWidth="true" hidden="false" outlineLevel="0" max="5" min="5" style="0" width="76.56"/>
    <col collapsed="false" customWidth="true" hidden="false" outlineLevel="0" max="6" min="6" style="0" width="12.63"/>
    <col collapsed="false" customWidth="true" hidden="false" outlineLevel="0" max="7" min="7" style="0" width="20.3"/>
    <col collapsed="false" customWidth="true" hidden="false" outlineLevel="0" max="8" min="8" style="0" width="66.83"/>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55.57"/>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37.79"/>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49.46"/>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1" min="30" style="0" width="17.09"/>
    <col collapsed="false" customWidth="true" hidden="false" outlineLevel="0" max="32" min="32" style="0" width="22.51"/>
    <col collapsed="false" customWidth="true" hidden="false" outlineLevel="0" max="33" min="33" style="0" width="34.59"/>
    <col collapsed="false" customWidth="true" hidden="false" outlineLevel="0" max="34" min="34" style="0" width="21.11"/>
    <col collapsed="false" customWidth="true" hidden="false" outlineLevel="0" max="35" min="35" style="0" width="33.9"/>
    <col collapsed="false" customWidth="true" hidden="false" outlineLevel="0" max="36" min="36" style="0" width="25.28"/>
    <col collapsed="false" customWidth="true" hidden="false" outlineLevel="0" max="37" min="37" style="0" width="45.85"/>
    <col collapsed="false" customWidth="true" hidden="false" outlineLevel="0" max="38" min="38" style="0" width="14.88"/>
    <col collapsed="false" customWidth="true" hidden="false" outlineLevel="0" max="39" min="39" style="0" width="87.67"/>
    <col collapsed="false" customWidth="true" hidden="false" outlineLevel="0" max="40" min="40" style="0" width="12.63"/>
    <col collapsed="false" customWidth="true" hidden="false" outlineLevel="0" max="41" min="41" style="0" width="25.84"/>
    <col collapsed="false" customWidth="true" hidden="false" outlineLevel="0" max="42" min="42" style="0" width="22.62"/>
    <col collapsed="false" customWidth="true" hidden="false" outlineLevel="0" max="56" min="43" style="0" width="12.63"/>
    <col collapsed="false" customWidth="true" hidden="false" outlineLevel="0" max="57" min="57" style="0" width="19.45"/>
    <col collapsed="false" customWidth="true" hidden="false" outlineLevel="0" max="1025" min="58" style="0" width="12.63"/>
  </cols>
  <sheetData>
    <row r="1" customFormat="false" ht="102.95" hidden="false" customHeight="false" outlineLevel="0" collapsed="false">
      <c r="A1" s="1" t="s">
        <v>0</v>
      </c>
      <c r="B1" s="1" t="s">
        <v>1</v>
      </c>
      <c r="C1" s="2" t="s">
        <v>2</v>
      </c>
      <c r="D1" s="1" t="s">
        <v>3</v>
      </c>
      <c r="E1" s="2" t="s">
        <v>4</v>
      </c>
      <c r="F1" s="2" t="s">
        <v>5</v>
      </c>
      <c r="G1" s="2" t="s">
        <v>6</v>
      </c>
      <c r="H1" s="2" t="s">
        <v>7</v>
      </c>
      <c r="I1" s="3"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4" t="s">
        <v>25</v>
      </c>
      <c r="AA1" s="5" t="s">
        <v>26</v>
      </c>
      <c r="AB1" s="4" t="s">
        <v>27</v>
      </c>
      <c r="AC1" s="5" t="s">
        <v>28</v>
      </c>
      <c r="AD1" s="4" t="s">
        <v>29</v>
      </c>
      <c r="AE1" s="5" t="s">
        <v>30</v>
      </c>
      <c r="AF1" s="5" t="s">
        <v>31</v>
      </c>
      <c r="AG1" s="5" t="s">
        <v>32</v>
      </c>
      <c r="AH1" s="4" t="s">
        <v>33</v>
      </c>
      <c r="AI1" s="4" t="s">
        <v>34</v>
      </c>
      <c r="AJ1" s="4" t="s">
        <v>35</v>
      </c>
      <c r="AK1" s="4" t="s">
        <v>36</v>
      </c>
      <c r="AL1" s="4" t="s">
        <v>37</v>
      </c>
      <c r="AM1" s="5" t="s">
        <v>38</v>
      </c>
      <c r="AN1" s="5" t="s">
        <v>39</v>
      </c>
      <c r="AO1" s="5" t="s">
        <v>40</v>
      </c>
      <c r="AP1" s="4" t="s">
        <v>41</v>
      </c>
      <c r="AQ1" s="4" t="s">
        <v>42</v>
      </c>
      <c r="AR1" s="5" t="s">
        <v>43</v>
      </c>
      <c r="AS1" s="5" t="s">
        <v>44</v>
      </c>
      <c r="AT1" s="5" t="s">
        <v>45</v>
      </c>
      <c r="AU1" s="4"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c r="BL1" s="5" t="s">
        <v>63</v>
      </c>
      <c r="BM1" s="5" t="s">
        <v>64</v>
      </c>
      <c r="BN1" s="5" t="s">
        <v>65</v>
      </c>
      <c r="BO1" s="5" t="s">
        <v>66</v>
      </c>
      <c r="BP1" s="5" t="s">
        <v>67</v>
      </c>
      <c r="BQ1" s="5" t="s">
        <v>68</v>
      </c>
      <c r="BR1" s="5" t="s">
        <v>69</v>
      </c>
      <c r="BS1" s="5" t="s">
        <v>70</v>
      </c>
    </row>
    <row r="2" customFormat="false" ht="23.1" hidden="false" customHeight="true" outlineLevel="0" collapsed="false">
      <c r="A2" s="6" t="s">
        <v>71</v>
      </c>
      <c r="C2" s="0" t="s">
        <v>72</v>
      </c>
      <c r="D2" s="0" t="str">
        <f aca="false">CONCATENATE("C:\Users\Max\Documents\GitHub\Ozon_upload\barcode\Термонаклека\A4\", A2, ".pdf")</f>
        <v>C:\Users\Max\Documents\GitHub\Ozon_upload\barcode\Термонаклека\A4\Термонаклейка Бюст статуи Feelings скрыты глаза.pdf</v>
      </c>
      <c r="E2" s="0" t="str">
        <f aca="false">CONCATENATE("C:\work\baby prints\MainTop\tif\A4\",A2,"_img.tif")</f>
        <v>C:\work\baby prints\MainTop\tif\A4\Термонаклейка Бюст статуи Feelings скрыты глаза_img.tif</v>
      </c>
      <c r="F2" s="0" t="n">
        <v>1</v>
      </c>
      <c r="G2" s="0" t="n">
        <v>1</v>
      </c>
      <c r="H2" s="0" t="s">
        <v>73</v>
      </c>
      <c r="I2" s="0" t="s">
        <v>74</v>
      </c>
      <c r="J2" s="0" t="s">
        <v>75</v>
      </c>
      <c r="M2" s="0" t="str">
        <f aca="false">A2</f>
        <v>Термонаклейка Бюст статуи Feelings скрыты глаза</v>
      </c>
      <c r="O2" s="0" t="str">
        <f aca="false">"Термонаклейка для одежды:" &amp; SUBSTITUTE(A2, "Термонаклейка", "")</f>
        <v>Термонаклейка для одежды: Бюст статуи Feelings скрыты глаза</v>
      </c>
      <c r="P2" s="0" t="n">
        <f aca="false">B2</f>
        <v>0</v>
      </c>
      <c r="Q2" s="0" t="n">
        <v>285</v>
      </c>
      <c r="R2" s="0" t="s">
        <v>76</v>
      </c>
      <c r="S2" s="7" t="str">
        <f aca="false">CONCATENATE(A2,".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Бюст статуи Feelings скрыты глаза.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2" s="0" t="n">
        <v>1</v>
      </c>
      <c r="U2" s="0" t="n">
        <v>30</v>
      </c>
      <c r="V2" s="0" t="n">
        <v>25</v>
      </c>
      <c r="W2" s="0" t="n">
        <v>12</v>
      </c>
      <c r="X2" s="0" t="s">
        <v>77</v>
      </c>
      <c r="Y2" s="8" t="str">
        <f aca="false">CONCATENATE(CONCATENATE(H2,C2,"_1.jpg;"),CONCATENATE(H2,C2,"_2.jpg;"),CONCATENATE(H2,C2,"_3.jpg;"),CONCATENATE(H2,C2,"_4.jpg;"),CONCATENATE(H2,C2,"_5.jpg;"),CONCATENATE(H2,C2,"_6.jpg;"),CONCATENATE(H2,C2,"_7.jpg;"),CONCATENATE(H2,C2,"_8.jpg;"),CONCATENATE(H2,C2,"_9.jpg;"),CONCATENATE(H2,C2,"_10.jpg;"),CONCATENATE(H2,"instruction_A4.jpg;"),CONCATENATE(H2,"Video_DTF.mp4;"))</f>
        <v>https://raw.githubusercontent.com/maxuzkikh/Ozon_upload/main/images/А4/14_feelings_250_1.jpg;https://raw.githubusercontent.com/maxuzkikh/Ozon_upload/main/images/А4/14_feelings_250_2.jpg;https://raw.githubusercontent.com/maxuzkikh/Ozon_upload/main/images/А4/14_feelings_250_3.jpg;https://raw.githubusercontent.com/maxuzkikh/Ozon_upload/main/images/А4/14_feelings_250_4.jpg;https://raw.githubusercontent.com/maxuzkikh/Ozon_upload/main/images/А4/14_feelings_250_5.jpg;https://raw.githubusercontent.com/maxuzkikh/Ozon_upload/main/images/А4/14_feelings_250_6.jpg;https://raw.githubusercontent.com/maxuzkikh/Ozon_upload/main/images/А4/14_feelings_250_7.jpg;https://raw.githubusercontent.com/maxuzkikh/Ozon_upload/main/images/А4/14_feelings_250_8.jpg;https://raw.githubusercontent.com/maxuzkikh/Ozon_upload/main/images/А4/14_feelings_250_9.jpg;https://raw.githubusercontent.com/maxuzkikh/Ozon_upload/main/images/А4/14_feelings_250_10.jpg;https://raw.githubusercontent.com/maxuzkikh/Ozon_upload/main/images/А4/instruction_A4.jpg;https://raw.githubusercontent.com/maxuzkikh/Ozon_upload/main/images/А4/Video_DTF.mp4;</v>
      </c>
      <c r="AA2" s="0" t="str">
        <f aca="false">A2</f>
        <v>Термонаклейка Бюст статуи Feelings скрыты глаза</v>
      </c>
      <c r="AB2" s="0" t="n">
        <f aca="false">Q2</f>
        <v>285</v>
      </c>
      <c r="AC2" s="0" t="n">
        <f aca="false">ROUND(AB2*1.5,0)</f>
        <v>428</v>
      </c>
      <c r="AD2" s="9" t="s">
        <v>78</v>
      </c>
      <c r="AE2" s="10" t="s">
        <v>79</v>
      </c>
      <c r="AH2" s="0" t="n">
        <f aca="false">W2</f>
        <v>12</v>
      </c>
      <c r="AI2" s="11" t="n">
        <f aca="false">V2*10</f>
        <v>250</v>
      </c>
      <c r="AJ2" s="12" t="n">
        <v>1</v>
      </c>
      <c r="AK2" s="11" t="n">
        <f aca="false">U2*10</f>
        <v>300</v>
      </c>
      <c r="AL2" s="13" t="str">
        <f aca="false">CONCATENATE(H2,C2,"_1.jpg")</f>
        <v>https://raw.githubusercontent.com/maxuzkikh/Ozon_upload/main/images/А4/14_feelings_250_1.jpg</v>
      </c>
      <c r="AM2" s="14" t="str">
        <f aca="false">CONCATENATE(CONCATENATE(H2, C2, "_2.jpg;"),CONCATENATE(H2, C2, "_3.jpg;"),CONCATENATE(H2, C2, "_4.jpg;"),CONCATENATE(H2, C2, "_5.jpg;"),CONCATENATE(H2, C2, "_6.jpg;"),CONCATENATE(H2, C2, "_7.jpg;"),CONCATENATE(H2, C2, "_8.jpg;"),CONCATENATE(H2, C2, "_9.jpg;"),CONCATENATE(H2, C2, "_10.jpg;"),CONCATENATE(H2, "instruction_A4.jpg;") )</f>
        <v>https://raw.githubusercontent.com/maxuzkikh/Ozon_upload/main/images/А4/14_feelings_250_2.jpg;https://raw.githubusercontent.com/maxuzkikh/Ozon_upload/main/images/А4/14_feelings_250_3.jpg;https://raw.githubusercontent.com/maxuzkikh/Ozon_upload/main/images/А4/14_feelings_250_4.jpg;https://raw.githubusercontent.com/maxuzkikh/Ozon_upload/main/images/А4/14_feelings_250_5.jpg;https://raw.githubusercontent.com/maxuzkikh/Ozon_upload/main/images/А4/14_feelings_250_6.jpg;https://raw.githubusercontent.com/maxuzkikh/Ozon_upload/main/images/А4/14_feelings_250_7.jpg;https://raw.githubusercontent.com/maxuzkikh/Ozon_upload/main/images/А4/14_feelings_250_8.jpg;https://raw.githubusercontent.com/maxuzkikh/Ozon_upload/main/images/А4/14_feelings_250_9.jpg;https://raw.githubusercontent.com/maxuzkikh/Ozon_upload/main/images/А4/14_feelings_250_10.jpg;https://raw.githubusercontent.com/maxuzkikh/Ozon_upload/main/images/А4/instruction_A4.jpg;</v>
      </c>
      <c r="AP2" s="13" t="str">
        <f aca="false">J2</f>
        <v>Punky Monkey</v>
      </c>
      <c r="AQ2" s="15" t="s">
        <v>80</v>
      </c>
      <c r="AS2" s="10"/>
      <c r="AT2" s="0" t="str">
        <f aca="false">SUBSTITUTE(A2,"Термонаклейка ","")</f>
        <v>Бюст статуи Feelings скрыты глаза</v>
      </c>
      <c r="AU2" s="9" t="s">
        <v>81</v>
      </c>
      <c r="AV2" s="0" t="str">
        <f aca="false">S2</f>
        <v>Термонаклейка Бюст статуи Feelings скрыты глаза.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2" s="11" t="str">
        <f aca="false">X2</f>
        <v>Россия</v>
      </c>
      <c r="BA2" s="11" t="str">
        <f aca="false">R2</f>
        <v>Полимерный материал</v>
      </c>
      <c r="BC2" s="10" t="s">
        <v>79</v>
      </c>
      <c r="BD2" s="10"/>
      <c r="BE2" s="14" t="str">
        <f aca="false">CONCATENATE(H2,C2,"_color.jpg")</f>
        <v>https://raw.githubusercontent.com/maxuzkikh/Ozon_upload/main/images/А4/14_feelings_250_color.jpg</v>
      </c>
      <c r="BM2" s="0" t="str">
        <f aca="false">CONCATENATE("термонаклейка для одежды, термотрансфер, заплатка, принт, наклейка для декора одежды и других предметов из текстиля,",SUBSTITUTE(A2,"Термонаклейка",""))</f>
        <v>термонаклейка для одежды, термотрансфер, заплатка, принт, наклейка для декора одежды и других предметов из текстиля, Бюст статуи Feelings скрыты глаза</v>
      </c>
      <c r="BR2" s="16" t="s">
        <v>82</v>
      </c>
      <c r="BS2" s="17" t="str">
        <f aca="false">CONCATENATE(H2,"Video_DTF.mp4")</f>
        <v>https://raw.githubusercontent.com/maxuzkikh/Ozon_upload/main/images/А4/Video_DTF.mp4</v>
      </c>
    </row>
    <row r="3" customFormat="false" ht="23.1" hidden="false" customHeight="true" outlineLevel="0" collapsed="false">
      <c r="A3" s="6" t="s">
        <v>83</v>
      </c>
      <c r="C3" s="0" t="s">
        <v>84</v>
      </c>
      <c r="D3" s="0" t="str">
        <f aca="false">CONCATENATE("C:\Users\Max\Documents\GitHub\Ozon_upload\barcode\Термонаклека\A4\", A3, ".pdf")</f>
        <v>C:\Users\Max\Documents\GitHub\Ozon_upload\barcode\Термонаклека\A4\Термонаклейка Африка Девушка разнацветные воосы.pdf</v>
      </c>
      <c r="E3" s="0" t="str">
        <f aca="false">CONCATENATE("C:\work\baby prints\MainTop\tif\A4\",A3,"_img.tif")</f>
        <v>C:\work\baby prints\MainTop\tif\A4\Термонаклейка Африка Девушка разнацветные воосы_img.tif</v>
      </c>
      <c r="F3" s="0" t="n">
        <v>1</v>
      </c>
      <c r="G3" s="0" t="n">
        <v>1</v>
      </c>
      <c r="H3" s="0" t="s">
        <v>73</v>
      </c>
      <c r="I3" s="0" t="s">
        <v>74</v>
      </c>
      <c r="J3" s="0" t="s">
        <v>75</v>
      </c>
      <c r="M3" s="0" t="str">
        <f aca="false">A3</f>
        <v>Термонаклейка Африка Девушка разнацветные воосы</v>
      </c>
      <c r="O3" s="0" t="str">
        <f aca="false">"Термонаклейка для одежды:" &amp; SUBSTITUTE(A3, "Термонаклейка", "")</f>
        <v>Термонаклейка для одежды: Африка Девушка разнацветные воосы</v>
      </c>
      <c r="P3" s="0" t="n">
        <f aca="false">B3</f>
        <v>0</v>
      </c>
      <c r="Q3" s="0" t="n">
        <v>285</v>
      </c>
      <c r="R3" s="0" t="s">
        <v>76</v>
      </c>
      <c r="S3" s="7" t="str">
        <f aca="false">CONCATENATE(A3,".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Африка Девушка разнацветные воосы.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3" s="0" t="n">
        <v>1</v>
      </c>
      <c r="U3" s="0" t="n">
        <v>30</v>
      </c>
      <c r="V3" s="0" t="n">
        <v>25</v>
      </c>
      <c r="W3" s="0" t="n">
        <v>12</v>
      </c>
      <c r="X3" s="0" t="s">
        <v>77</v>
      </c>
      <c r="Y3" s="8" t="str">
        <f aca="false">CONCATENATE(CONCATENATE(H3,C3,"_1.jpg;"),CONCATENATE(H3,C3,"_2.jpg;"),CONCATENATE(H3,C3,"_3.jpg;"),CONCATENATE(H3,C3,"_4.jpg;"),CONCATENATE(H3,C3,"_5.jpg;"),CONCATENATE(H3,C3,"_6.jpg;"),CONCATENATE(H3,C3,"_7.jpg;"),CONCATENATE(H3,C3,"_8.jpg;"),CONCATENATE(H3,C3,"_9.jpg;"),CONCATENATE(H3,C3,"_10.jpg;"),CONCATENATE(H3,"instruction_A4.jpg;"),CONCATENATE(H3,"Video_DTF.mp4;"))</f>
        <v>https://raw.githubusercontent.com/maxuzkikh/Ozon_upload/main/images/А4/19_girl_hair_250_1.jpg;https://raw.githubusercontent.com/maxuzkikh/Ozon_upload/main/images/А4/19_girl_hair_250_2.jpg;https://raw.githubusercontent.com/maxuzkikh/Ozon_upload/main/images/А4/19_girl_hair_250_3.jpg;https://raw.githubusercontent.com/maxuzkikh/Ozon_upload/main/images/А4/19_girl_hair_250_4.jpg;https://raw.githubusercontent.com/maxuzkikh/Ozon_upload/main/images/А4/19_girl_hair_250_5.jpg;https://raw.githubusercontent.com/maxuzkikh/Ozon_upload/main/images/А4/19_girl_hair_250_6.jpg;https://raw.githubusercontent.com/maxuzkikh/Ozon_upload/main/images/А4/19_girl_hair_250_7.jpg;https://raw.githubusercontent.com/maxuzkikh/Ozon_upload/main/images/А4/19_girl_hair_250_8.jpg;https://raw.githubusercontent.com/maxuzkikh/Ozon_upload/main/images/А4/19_girl_hair_250_9.jpg;https://raw.githubusercontent.com/maxuzkikh/Ozon_upload/main/images/А4/19_girl_hair_250_10.jpg;https://raw.githubusercontent.com/maxuzkikh/Ozon_upload/main/images/А4/instruction_A4.jpg;https://raw.githubusercontent.com/maxuzkikh/Ozon_upload/main/images/А4/Video_DTF.mp4;</v>
      </c>
      <c r="AA3" s="0" t="str">
        <f aca="false">A3</f>
        <v>Термонаклейка Африка Девушка разнацветные воосы</v>
      </c>
      <c r="AB3" s="0" t="n">
        <f aca="false">Q3</f>
        <v>285</v>
      </c>
      <c r="AC3" s="0" t="n">
        <f aca="false">ROUND(AB3*1.5,0)</f>
        <v>428</v>
      </c>
      <c r="AD3" s="9" t="s">
        <v>78</v>
      </c>
      <c r="AE3" s="10" t="s">
        <v>79</v>
      </c>
      <c r="AH3" s="0" t="n">
        <f aca="false">W3</f>
        <v>12</v>
      </c>
      <c r="AI3" s="11" t="n">
        <f aca="false">V3*10</f>
        <v>250</v>
      </c>
      <c r="AJ3" s="12" t="n">
        <v>1</v>
      </c>
      <c r="AK3" s="11" t="n">
        <f aca="false">U3*10</f>
        <v>300</v>
      </c>
      <c r="AL3" s="13" t="str">
        <f aca="false">CONCATENATE(H3,C3,"_1.jpg")</f>
        <v>https://raw.githubusercontent.com/maxuzkikh/Ozon_upload/main/images/А4/19_girl_hair_250_1.jpg</v>
      </c>
      <c r="AM3" s="14" t="str">
        <f aca="false">CONCATENATE(CONCATENATE(H3, C3, "_2.jpg;"),CONCATENATE(H3, C3, "_3.jpg;"),CONCATENATE(H3, C3, "_4.jpg;"),CONCATENATE(H3, C3, "_5.jpg;"),CONCATENATE(H3, C3, "_6.jpg;"),CONCATENATE(H3, C3, "_7.jpg;"),CONCATENATE(H3, C3, "_8.jpg;"),CONCATENATE(H3, C3, "_9.jpg;"),CONCATENATE(H3, C3, "_10.jpg;"),CONCATENATE(H3, "instruction_A4.jpg;") )</f>
        <v>https://raw.githubusercontent.com/maxuzkikh/Ozon_upload/main/images/А4/19_girl_hair_250_2.jpg;https://raw.githubusercontent.com/maxuzkikh/Ozon_upload/main/images/А4/19_girl_hair_250_3.jpg;https://raw.githubusercontent.com/maxuzkikh/Ozon_upload/main/images/А4/19_girl_hair_250_4.jpg;https://raw.githubusercontent.com/maxuzkikh/Ozon_upload/main/images/А4/19_girl_hair_250_5.jpg;https://raw.githubusercontent.com/maxuzkikh/Ozon_upload/main/images/А4/19_girl_hair_250_6.jpg;https://raw.githubusercontent.com/maxuzkikh/Ozon_upload/main/images/А4/19_girl_hair_250_7.jpg;https://raw.githubusercontent.com/maxuzkikh/Ozon_upload/main/images/А4/19_girl_hair_250_8.jpg;https://raw.githubusercontent.com/maxuzkikh/Ozon_upload/main/images/А4/19_girl_hair_250_9.jpg;https://raw.githubusercontent.com/maxuzkikh/Ozon_upload/main/images/А4/19_girl_hair_250_10.jpg;https://raw.githubusercontent.com/maxuzkikh/Ozon_upload/main/images/А4/instruction_A4.jpg;</v>
      </c>
      <c r="AP3" s="13" t="str">
        <f aca="false">J3</f>
        <v>Punky Monkey</v>
      </c>
      <c r="AQ3" s="15" t="s">
        <v>80</v>
      </c>
      <c r="AS3" s="10"/>
      <c r="AT3" s="0" t="str">
        <f aca="false">SUBSTITUTE(A3,"Термонаклейка ","")</f>
        <v>Африка Девушка разнацветные воосы</v>
      </c>
      <c r="AU3" s="9" t="s">
        <v>81</v>
      </c>
      <c r="AV3" s="0" t="str">
        <f aca="false">S3</f>
        <v>Термонаклейка Африка Девушка разнацветные воосы.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3" s="11" t="str">
        <f aca="false">X3</f>
        <v>Россия</v>
      </c>
      <c r="BA3" s="11" t="str">
        <f aca="false">R3</f>
        <v>Полимерный материал</v>
      </c>
      <c r="BC3" s="10" t="s">
        <v>79</v>
      </c>
      <c r="BD3" s="10"/>
      <c r="BE3" s="14" t="str">
        <f aca="false">CONCATENATE(H3,C3,"_color.jpg")</f>
        <v>https://raw.githubusercontent.com/maxuzkikh/Ozon_upload/main/images/А4/19_girl_hair_250_color.jpg</v>
      </c>
      <c r="BM3" s="0" t="str">
        <f aca="false">CONCATENATE("термонаклейка для одежды, термотрансфер, заплатка, принт, наклейка для декора одежды и других предметов из текстиля,",SUBSTITUTE(A3,"Термонаклейка",""))</f>
        <v>термонаклейка для одежды, термотрансфер, заплатка, принт, наклейка для декора одежды и других предметов из текстиля, Африка Девушка разнацветные воосы</v>
      </c>
      <c r="BR3" s="16" t="s">
        <v>82</v>
      </c>
      <c r="BS3" s="17" t="str">
        <f aca="false">CONCATENATE(H3,"Video_DTF.mp4")</f>
        <v>https://raw.githubusercontent.com/maxuzkikh/Ozon_upload/main/images/А4/Video_DTF.mp4</v>
      </c>
    </row>
    <row r="4" customFormat="false" ht="23.1" hidden="false" customHeight="true" outlineLevel="0" collapsed="false">
      <c r="A4" s="18" t="s">
        <v>85</v>
      </c>
      <c r="C4" s="0" t="s">
        <v>86</v>
      </c>
      <c r="D4" s="0" t="str">
        <f aca="false">CONCATENATE("C:\Users\Max\Documents\GitHub\Ozon_upload\barcode\Термонаклека\A4\", A4, ".pdf")</f>
        <v>C:\Users\Max\Documents\GitHub\Ozon_upload\barcode\Термонаклека\A4\Термонаклейка Аниме Девочка с черным капюшоном.pdf</v>
      </c>
      <c r="E4" s="0" t="str">
        <f aca="false">CONCATENATE("C:\work\baby prints\MainTop\tif\A4\",A4,"_img.tif")</f>
        <v>C:\work\baby prints\MainTop\tif\A4\Термонаклейка Аниме Девочка с черным капюшоном_img.tif</v>
      </c>
      <c r="F4" s="0" t="n">
        <v>1</v>
      </c>
      <c r="G4" s="0" t="n">
        <v>1</v>
      </c>
      <c r="H4" s="0" t="s">
        <v>73</v>
      </c>
      <c r="I4" s="0" t="s">
        <v>74</v>
      </c>
      <c r="J4" s="0" t="s">
        <v>75</v>
      </c>
      <c r="M4" s="0" t="str">
        <f aca="false">A4</f>
        <v>Термонаклейка Аниме Девочка с черным капюшоном</v>
      </c>
      <c r="O4" s="0" t="str">
        <f aca="false">"Термонаклейка для одежды:" &amp; SUBSTITUTE(A4, "Термонаклейка", "")</f>
        <v>Термонаклейка для одежды: Аниме Девочка с черным капюшоном</v>
      </c>
      <c r="P4" s="0" t="n">
        <f aca="false">B4</f>
        <v>0</v>
      </c>
      <c r="Q4" s="0" t="n">
        <v>285</v>
      </c>
      <c r="R4" s="0" t="s">
        <v>76</v>
      </c>
      <c r="S4" s="7" t="str">
        <f aca="false">CONCATENATE(A4,".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Аниме Девочка с черным капюшоном.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4" s="0" t="n">
        <v>1</v>
      </c>
      <c r="U4" s="0" t="n">
        <v>30</v>
      </c>
      <c r="V4" s="0" t="n">
        <v>25</v>
      </c>
      <c r="W4" s="0" t="n">
        <v>12</v>
      </c>
      <c r="X4" s="0" t="s">
        <v>77</v>
      </c>
      <c r="Y4" s="8" t="str">
        <f aca="false">CONCATENATE(CONCATENATE(H4,C4,"_1.jpg;"),CONCATENATE(H4,C4,"_2.jpg;"),CONCATENATE(H4,C4,"_3.jpg;"),CONCATENATE(H4,C4,"_4.jpg;"),CONCATENATE(H4,C4,"_5.jpg;"),CONCATENATE(H4,C4,"_6.jpg;"),CONCATENATE(H4,C4,"_7.jpg;"),CONCATENATE(H4,C4,"_8.jpg;"),CONCATENATE(H4,C4,"_9.jpg;"),CONCATENATE(H4,C4,"_10.jpg;"),CONCATENATE(H4,"instruction_A4.jpg;"),CONCATENATE(H4,"Video_DTF.mp4;"))</f>
        <v>https://raw.githubusercontent.com/maxuzkikh/Ozon_upload/main/images/А4/29_japan5_250_1.jpg;https://raw.githubusercontent.com/maxuzkikh/Ozon_upload/main/images/А4/29_japan5_250_2.jpg;https://raw.githubusercontent.com/maxuzkikh/Ozon_upload/main/images/А4/29_japan5_250_3.jpg;https://raw.githubusercontent.com/maxuzkikh/Ozon_upload/main/images/А4/29_japan5_250_4.jpg;https://raw.githubusercontent.com/maxuzkikh/Ozon_upload/main/images/А4/29_japan5_250_5.jpg;https://raw.githubusercontent.com/maxuzkikh/Ozon_upload/main/images/А4/29_japan5_250_6.jpg;https://raw.githubusercontent.com/maxuzkikh/Ozon_upload/main/images/А4/29_japan5_250_7.jpg;https://raw.githubusercontent.com/maxuzkikh/Ozon_upload/main/images/А4/29_japan5_250_8.jpg;https://raw.githubusercontent.com/maxuzkikh/Ozon_upload/main/images/А4/29_japan5_250_9.jpg;https://raw.githubusercontent.com/maxuzkikh/Ozon_upload/main/images/А4/29_japan5_250_10.jpg;https://raw.githubusercontent.com/maxuzkikh/Ozon_upload/main/images/А4/instruction_A4.jpg;https://raw.githubusercontent.com/maxuzkikh/Ozon_upload/main/images/А4/Video_DTF.mp4;</v>
      </c>
      <c r="AA4" s="0" t="str">
        <f aca="false">A4</f>
        <v>Термонаклейка Аниме Девочка с черным капюшоном</v>
      </c>
      <c r="AB4" s="0" t="n">
        <f aca="false">Q4</f>
        <v>285</v>
      </c>
      <c r="AC4" s="0" t="n">
        <f aca="false">ROUND(AB4*1.5,0)</f>
        <v>428</v>
      </c>
      <c r="AD4" s="9" t="s">
        <v>78</v>
      </c>
      <c r="AE4" s="10" t="s">
        <v>79</v>
      </c>
      <c r="AH4" s="0" t="n">
        <f aca="false">W4</f>
        <v>12</v>
      </c>
      <c r="AI4" s="11" t="n">
        <f aca="false">V4*10</f>
        <v>250</v>
      </c>
      <c r="AJ4" s="12" t="n">
        <v>1</v>
      </c>
      <c r="AK4" s="11" t="n">
        <f aca="false">U4*10</f>
        <v>300</v>
      </c>
      <c r="AL4" s="13" t="str">
        <f aca="false">CONCATENATE(H4,C4,"_1.jpg")</f>
        <v>https://raw.githubusercontent.com/maxuzkikh/Ozon_upload/main/images/А4/29_japan5_250_1.jpg</v>
      </c>
      <c r="AM4" s="14" t="str">
        <f aca="false">CONCATENATE(CONCATENATE(H4, C4, "_2.jpg;"),CONCATENATE(H4, C4, "_3.jpg;"),CONCATENATE(H4, C4, "_4.jpg;"),CONCATENATE(H4, C4, "_5.jpg;"),CONCATENATE(H4, C4, "_6.jpg;"),CONCATENATE(H4, C4, "_7.jpg;"),CONCATENATE(H4, C4, "_8.jpg;"),CONCATENATE(H4, C4, "_9.jpg;"),CONCATENATE(H4, C4, "_10.jpg;"),CONCATENATE(H4, "instruction_A4.jpg;") )</f>
        <v>https://raw.githubusercontent.com/maxuzkikh/Ozon_upload/main/images/А4/29_japan5_250_2.jpg;https://raw.githubusercontent.com/maxuzkikh/Ozon_upload/main/images/А4/29_japan5_250_3.jpg;https://raw.githubusercontent.com/maxuzkikh/Ozon_upload/main/images/А4/29_japan5_250_4.jpg;https://raw.githubusercontent.com/maxuzkikh/Ozon_upload/main/images/А4/29_japan5_250_5.jpg;https://raw.githubusercontent.com/maxuzkikh/Ozon_upload/main/images/А4/29_japan5_250_6.jpg;https://raw.githubusercontent.com/maxuzkikh/Ozon_upload/main/images/А4/29_japan5_250_7.jpg;https://raw.githubusercontent.com/maxuzkikh/Ozon_upload/main/images/А4/29_japan5_250_8.jpg;https://raw.githubusercontent.com/maxuzkikh/Ozon_upload/main/images/А4/29_japan5_250_9.jpg;https://raw.githubusercontent.com/maxuzkikh/Ozon_upload/main/images/А4/29_japan5_250_10.jpg;https://raw.githubusercontent.com/maxuzkikh/Ozon_upload/main/images/А4/instruction_A4.jpg;</v>
      </c>
      <c r="AP4" s="13" t="str">
        <f aca="false">J4</f>
        <v>Punky Monkey</v>
      </c>
      <c r="AQ4" s="15" t="s">
        <v>80</v>
      </c>
      <c r="AS4" s="10"/>
      <c r="AT4" s="0" t="str">
        <f aca="false">SUBSTITUTE(A4,"Термонаклейка ","")</f>
        <v>Аниме Девочка с черным капюшоном</v>
      </c>
      <c r="AU4" s="9" t="s">
        <v>81</v>
      </c>
      <c r="AV4" s="0" t="str">
        <f aca="false">S4</f>
        <v>Термонаклейка Аниме Девочка с черным капюшоном.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4" s="11" t="str">
        <f aca="false">X4</f>
        <v>Россия</v>
      </c>
      <c r="BA4" s="11" t="str">
        <f aca="false">R4</f>
        <v>Полимерный материал</v>
      </c>
      <c r="BC4" s="10" t="s">
        <v>79</v>
      </c>
      <c r="BD4" s="10"/>
      <c r="BE4" s="14" t="str">
        <f aca="false">CONCATENATE(H4,C4,"_color.jpg")</f>
        <v>https://raw.githubusercontent.com/maxuzkikh/Ozon_upload/main/images/А4/29_japan5_250_color.jpg</v>
      </c>
      <c r="BM4" s="0" t="str">
        <f aca="false">CONCATENATE("термонаклейка для одежды, термотрансфер, заплатка, принт, наклейка для декора одежды и других предметов из текстиля,",SUBSTITUTE(A4,"Термонаклейка",""))</f>
        <v>термонаклейка для одежды, термотрансфер, заплатка, принт, наклейка для декора одежды и других предметов из текстиля, Аниме Девочка с черным капюшоном</v>
      </c>
      <c r="BR4" s="16" t="s">
        <v>82</v>
      </c>
      <c r="BS4" s="17" t="str">
        <f aca="false">CONCATENATE(H4,"Video_DTF.mp4")</f>
        <v>https://raw.githubusercontent.com/maxuzkikh/Ozon_upload/main/images/А4/Video_DTF.mp4</v>
      </c>
    </row>
    <row r="5" customFormat="false" ht="23.1" hidden="false" customHeight="true" outlineLevel="0" collapsed="false">
      <c r="A5" s="18" t="s">
        <v>87</v>
      </c>
      <c r="C5" s="0" t="s">
        <v>88</v>
      </c>
      <c r="D5" s="0" t="str">
        <f aca="false">CONCATENATE("C:\Users\Max\Documents\GitHub\Ozon_upload\barcode\Термонаклека\A4\", A5, ".pdf")</f>
        <v>C:\Users\Max\Documents\GitHub\Ozon_upload\barcode\Термонаклека\A4\Термонаклейка Аниме Девочка в розовый капюшоном.pdf</v>
      </c>
      <c r="E5" s="0" t="str">
        <f aca="false">CONCATENATE("C:\work\baby prints\MainTop\tif\A4\",A5,"_img.tif")</f>
        <v>C:\work\baby prints\MainTop\tif\A4\Термонаклейка Аниме Девочка в розовый капюшоном_img.tif</v>
      </c>
      <c r="F5" s="0" t="n">
        <v>1</v>
      </c>
      <c r="G5" s="0" t="n">
        <v>1</v>
      </c>
      <c r="H5" s="0" t="s">
        <v>73</v>
      </c>
      <c r="I5" s="0" t="s">
        <v>74</v>
      </c>
      <c r="J5" s="0" t="s">
        <v>75</v>
      </c>
      <c r="M5" s="0" t="str">
        <f aca="false">A5</f>
        <v>Термонаклейка Аниме Девочка в розовый капюшоном</v>
      </c>
      <c r="O5" s="0" t="str">
        <f aca="false">"Термонаклейка для одежды:" &amp; SUBSTITUTE(A5, "Термонаклейка", "")</f>
        <v>Термонаклейка для одежды: Аниме Девочка в розовый капюшоном</v>
      </c>
      <c r="P5" s="0" t="n">
        <f aca="false">B5</f>
        <v>0</v>
      </c>
      <c r="Q5" s="0" t="n">
        <v>285</v>
      </c>
      <c r="R5" s="0" t="s">
        <v>76</v>
      </c>
      <c r="S5" s="7" t="str">
        <f aca="false">CONCATENATE(A5,".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Аниме Девочка в розовый капюшоном.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5" s="0" t="n">
        <v>1</v>
      </c>
      <c r="U5" s="0" t="n">
        <v>30</v>
      </c>
      <c r="V5" s="0" t="n">
        <v>25</v>
      </c>
      <c r="W5" s="0" t="n">
        <v>12</v>
      </c>
      <c r="X5" s="0" t="s">
        <v>77</v>
      </c>
      <c r="Y5" s="8" t="str">
        <f aca="false">CONCATENATE(CONCATENATE(H5,C5,"_1.jpg;"),CONCATENATE(H5,C5,"_2.jpg;"),CONCATENATE(H5,C5,"_3.jpg;"),CONCATENATE(H5,C5,"_4.jpg;"),CONCATENATE(H5,C5,"_5.jpg;"),CONCATENATE(H5,C5,"_6.jpg;"),CONCATENATE(H5,C5,"_7.jpg;"),CONCATENATE(H5,C5,"_8.jpg;"),CONCATENATE(H5,C5,"_9.jpg;"),CONCATENATE(H5,C5,"_10.jpg;"),CONCATENATE(H5,"instruction_A4.jpg;"),CONCATENATE(H5,"Video_DTF.mp4;"))</f>
        <v>https://raw.githubusercontent.com/maxuzkikh/Ozon_upload/main/images/А4/30_japan6_250_1.jpg;https://raw.githubusercontent.com/maxuzkikh/Ozon_upload/main/images/А4/30_japan6_250_2.jpg;https://raw.githubusercontent.com/maxuzkikh/Ozon_upload/main/images/А4/30_japan6_250_3.jpg;https://raw.githubusercontent.com/maxuzkikh/Ozon_upload/main/images/А4/30_japan6_250_4.jpg;https://raw.githubusercontent.com/maxuzkikh/Ozon_upload/main/images/А4/30_japan6_250_5.jpg;https://raw.githubusercontent.com/maxuzkikh/Ozon_upload/main/images/А4/30_japan6_250_6.jpg;https://raw.githubusercontent.com/maxuzkikh/Ozon_upload/main/images/А4/30_japan6_250_7.jpg;https://raw.githubusercontent.com/maxuzkikh/Ozon_upload/main/images/А4/30_japan6_250_8.jpg;https://raw.githubusercontent.com/maxuzkikh/Ozon_upload/main/images/А4/30_japan6_250_9.jpg;https://raw.githubusercontent.com/maxuzkikh/Ozon_upload/main/images/А4/30_japan6_250_10.jpg;https://raw.githubusercontent.com/maxuzkikh/Ozon_upload/main/images/А4/instruction_A4.jpg;https://raw.githubusercontent.com/maxuzkikh/Ozon_upload/main/images/А4/Video_DTF.mp4;</v>
      </c>
      <c r="AA5" s="0" t="str">
        <f aca="false">A5</f>
        <v>Термонаклейка Аниме Девочка в розовый капюшоном</v>
      </c>
      <c r="AB5" s="0" t="n">
        <f aca="false">Q5</f>
        <v>285</v>
      </c>
      <c r="AC5" s="0" t="n">
        <f aca="false">ROUND(AB5*1.5,0)</f>
        <v>428</v>
      </c>
      <c r="AD5" s="9" t="s">
        <v>78</v>
      </c>
      <c r="AE5" s="10" t="s">
        <v>79</v>
      </c>
      <c r="AH5" s="0" t="n">
        <f aca="false">W5</f>
        <v>12</v>
      </c>
      <c r="AI5" s="11" t="n">
        <f aca="false">V5*10</f>
        <v>250</v>
      </c>
      <c r="AJ5" s="12" t="n">
        <v>1</v>
      </c>
      <c r="AK5" s="11" t="n">
        <f aca="false">U5*10</f>
        <v>300</v>
      </c>
      <c r="AL5" s="13" t="str">
        <f aca="false">CONCATENATE(H5,C5,"_1.jpg")</f>
        <v>https://raw.githubusercontent.com/maxuzkikh/Ozon_upload/main/images/А4/30_japan6_250_1.jpg</v>
      </c>
      <c r="AM5" s="14" t="str">
        <f aca="false">CONCATENATE(CONCATENATE(H5, C5, "_2.jpg;"),CONCATENATE(H5, C5, "_3.jpg;"),CONCATENATE(H5, C5, "_4.jpg;"),CONCATENATE(H5, C5, "_5.jpg;"),CONCATENATE(H5, C5, "_6.jpg;"),CONCATENATE(H5, C5, "_7.jpg;"),CONCATENATE(H5, C5, "_8.jpg;"),CONCATENATE(H5, C5, "_9.jpg;"),CONCATENATE(H5, C5, "_10.jpg;"),CONCATENATE(H5, "instruction_A4.jpg;") )</f>
        <v>https://raw.githubusercontent.com/maxuzkikh/Ozon_upload/main/images/А4/30_japan6_250_2.jpg;https://raw.githubusercontent.com/maxuzkikh/Ozon_upload/main/images/А4/30_japan6_250_3.jpg;https://raw.githubusercontent.com/maxuzkikh/Ozon_upload/main/images/А4/30_japan6_250_4.jpg;https://raw.githubusercontent.com/maxuzkikh/Ozon_upload/main/images/А4/30_japan6_250_5.jpg;https://raw.githubusercontent.com/maxuzkikh/Ozon_upload/main/images/А4/30_japan6_250_6.jpg;https://raw.githubusercontent.com/maxuzkikh/Ozon_upload/main/images/А4/30_japan6_250_7.jpg;https://raw.githubusercontent.com/maxuzkikh/Ozon_upload/main/images/А4/30_japan6_250_8.jpg;https://raw.githubusercontent.com/maxuzkikh/Ozon_upload/main/images/А4/30_japan6_250_9.jpg;https://raw.githubusercontent.com/maxuzkikh/Ozon_upload/main/images/А4/30_japan6_250_10.jpg;https://raw.githubusercontent.com/maxuzkikh/Ozon_upload/main/images/А4/instruction_A4.jpg;</v>
      </c>
      <c r="AP5" s="13" t="str">
        <f aca="false">J5</f>
        <v>Punky Monkey</v>
      </c>
      <c r="AQ5" s="15" t="s">
        <v>80</v>
      </c>
      <c r="AS5" s="10"/>
      <c r="AT5" s="0" t="str">
        <f aca="false">SUBSTITUTE(A5,"Термонаклейка ","")</f>
        <v>Аниме Девочка в розовый капюшоном</v>
      </c>
      <c r="AU5" s="9" t="s">
        <v>81</v>
      </c>
      <c r="AV5" s="0" t="str">
        <f aca="false">S5</f>
        <v>Термонаклейка Аниме Девочка в розовый капюшоном.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5" s="11" t="str">
        <f aca="false">X5</f>
        <v>Россия</v>
      </c>
      <c r="BA5" s="11" t="str">
        <f aca="false">R5</f>
        <v>Полимерный материал</v>
      </c>
      <c r="BC5" s="10" t="s">
        <v>79</v>
      </c>
      <c r="BD5" s="10"/>
      <c r="BE5" s="14" t="str">
        <f aca="false">CONCATENATE(H5,C5,"_color.jpg")</f>
        <v>https://raw.githubusercontent.com/maxuzkikh/Ozon_upload/main/images/А4/30_japan6_250_color.jpg</v>
      </c>
      <c r="BM5" s="0" t="str">
        <f aca="false">CONCATENATE("термонаклейка для одежды, термотрансфер, заплатка, принт, наклейка для декора одежды и других предметов из текстиля,",SUBSTITUTE(A5,"Термонаклейка",""))</f>
        <v>термонаклейка для одежды, термотрансфер, заплатка, принт, наклейка для декора одежды и других предметов из текстиля, Аниме Девочка в розовый капюшоном</v>
      </c>
      <c r="BR5" s="16" t="s">
        <v>82</v>
      </c>
      <c r="BS5" s="17" t="str">
        <f aca="false">CONCATENATE(H5,"Video_DTF.mp4")</f>
        <v>https://raw.githubusercontent.com/maxuzkikh/Ozon_upload/main/images/А4/Video_DTF.mp4</v>
      </c>
    </row>
    <row r="6" customFormat="false" ht="23.1" hidden="false" customHeight="true" outlineLevel="0" collapsed="false">
      <c r="A6" s="19" t="s">
        <v>89</v>
      </c>
      <c r="C6" s="0" t="s">
        <v>90</v>
      </c>
      <c r="D6" s="0" t="str">
        <f aca="false">CONCATENATE("C:\Users\Max\Documents\GitHub\Ozon_upload\barcode\Термонаклека\A4\", A6, ".pdf")</f>
        <v>C:\Users\Max\Documents\GitHub\Ozon_upload\barcode\Термонаклека\A4\Термонаклейка картина Девушка с сережкой Билли.pdf</v>
      </c>
      <c r="E6" s="0" t="str">
        <f aca="false">CONCATENATE("C:\work\baby prints\MainTop\tif\A4\",A6,"_img.tif")</f>
        <v>C:\work\baby prints\MainTop\tif\A4\Термонаклейка картина Девушка с сережкой Билли_img.tif</v>
      </c>
      <c r="F6" s="0" t="n">
        <v>1</v>
      </c>
      <c r="G6" s="0" t="n">
        <v>1</v>
      </c>
      <c r="H6" s="0" t="s">
        <v>73</v>
      </c>
      <c r="I6" s="0" t="s">
        <v>74</v>
      </c>
      <c r="J6" s="0" t="s">
        <v>75</v>
      </c>
      <c r="M6" s="0" t="str">
        <f aca="false">A6</f>
        <v>Термонаклейка картина Девушка с сережкой Билли</v>
      </c>
      <c r="O6" s="0" t="str">
        <f aca="false">"Термонаклейка для одежды:" &amp; SUBSTITUTE(A6, "Термонаклейка", "")</f>
        <v>Термонаклейка для одежды: картина Девушка с сережкой Билли</v>
      </c>
      <c r="P6" s="0" t="n">
        <f aca="false">B6</f>
        <v>0</v>
      </c>
      <c r="Q6" s="0" t="n">
        <v>285</v>
      </c>
      <c r="R6" s="0" t="s">
        <v>76</v>
      </c>
      <c r="S6" s="7" t="str">
        <f aca="false">CONCATENATE(A6,".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картина Девушка с сережкой Билли.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6" s="0" t="n">
        <v>1</v>
      </c>
      <c r="U6" s="0" t="n">
        <v>30</v>
      </c>
      <c r="V6" s="0" t="n">
        <v>25</v>
      </c>
      <c r="W6" s="0" t="n">
        <v>12</v>
      </c>
      <c r="X6" s="0" t="s">
        <v>77</v>
      </c>
      <c r="Y6" s="8" t="str">
        <f aca="false">CONCATENATE(CONCATENATE(H6,C6,"_1.jpg;"),CONCATENATE(H6,C6,"_2.jpg;"),CONCATENATE(H6,C6,"_3.jpg;"),CONCATENATE(H6,C6,"_4.jpg;"),CONCATENATE(H6,C6,"_5.jpg;"),CONCATENATE(H6,C6,"_6.jpg;"),CONCATENATE(H6,C6,"_7.jpg;"),CONCATENATE(H6,C6,"_8.jpg;"),CONCATENATE(H6,C6,"_9.jpg;"),CONCATENATE(H6,C6,"_10.jpg;"),CONCATENATE(H6,"instruction_A4.jpg;"),CONCATENATE(H6,"Video_DTF.mp4;"))</f>
        <v>https://raw.githubusercontent.com/maxuzkikh/Ozon_upload/main/images/А4/41_perl_girl_250_1.jpg;https://raw.githubusercontent.com/maxuzkikh/Ozon_upload/main/images/А4/41_perl_girl_250_2.jpg;https://raw.githubusercontent.com/maxuzkikh/Ozon_upload/main/images/А4/41_perl_girl_250_3.jpg;https://raw.githubusercontent.com/maxuzkikh/Ozon_upload/main/images/А4/41_perl_girl_250_4.jpg;https://raw.githubusercontent.com/maxuzkikh/Ozon_upload/main/images/А4/41_perl_girl_250_5.jpg;https://raw.githubusercontent.com/maxuzkikh/Ozon_upload/main/images/А4/41_perl_girl_250_6.jpg;https://raw.githubusercontent.com/maxuzkikh/Ozon_upload/main/images/А4/41_perl_girl_250_7.jpg;https://raw.githubusercontent.com/maxuzkikh/Ozon_upload/main/images/А4/41_perl_girl_250_8.jpg;https://raw.githubusercontent.com/maxuzkikh/Ozon_upload/main/images/А4/41_perl_girl_250_9.jpg;https://raw.githubusercontent.com/maxuzkikh/Ozon_upload/main/images/А4/41_perl_girl_250_10.jpg;https://raw.githubusercontent.com/maxuzkikh/Ozon_upload/main/images/А4/instruction_A4.jpg;https://raw.githubusercontent.com/maxuzkikh/Ozon_upload/main/images/А4/Video_DTF.mp4;</v>
      </c>
      <c r="AA6" s="0" t="str">
        <f aca="false">A6</f>
        <v>Термонаклейка картина Девушка с сережкой Билли</v>
      </c>
      <c r="AB6" s="0" t="n">
        <f aca="false">Q6</f>
        <v>285</v>
      </c>
      <c r="AC6" s="0" t="n">
        <f aca="false">ROUND(AB6*1.5,0)</f>
        <v>428</v>
      </c>
      <c r="AD6" s="9" t="s">
        <v>78</v>
      </c>
      <c r="AE6" s="10" t="s">
        <v>79</v>
      </c>
      <c r="AH6" s="0" t="n">
        <f aca="false">W6</f>
        <v>12</v>
      </c>
      <c r="AI6" s="11" t="n">
        <f aca="false">V6*10</f>
        <v>250</v>
      </c>
      <c r="AJ6" s="12" t="n">
        <v>1</v>
      </c>
      <c r="AK6" s="11" t="n">
        <f aca="false">U6*10</f>
        <v>300</v>
      </c>
      <c r="AL6" s="13" t="str">
        <f aca="false">CONCATENATE(H6,C6,"_1.jpg")</f>
        <v>https://raw.githubusercontent.com/maxuzkikh/Ozon_upload/main/images/А4/41_perl_girl_250_1.jpg</v>
      </c>
      <c r="AM6" s="14" t="str">
        <f aca="false">CONCATENATE(CONCATENATE(H6, C6, "_2.jpg;"),CONCATENATE(H6, C6, "_3.jpg;"),CONCATENATE(H6, C6, "_4.jpg;"),CONCATENATE(H6, C6, "_5.jpg;"),CONCATENATE(H6, C6, "_6.jpg;"),CONCATENATE(H6, C6, "_7.jpg;"),CONCATENATE(H6, C6, "_8.jpg;"),CONCATENATE(H6, C6, "_9.jpg;"),CONCATENATE(H6, C6, "_10.jpg;"),CONCATENATE(H6, "instruction_A4.jpg;") )</f>
        <v>https://raw.githubusercontent.com/maxuzkikh/Ozon_upload/main/images/А4/41_perl_girl_250_2.jpg;https://raw.githubusercontent.com/maxuzkikh/Ozon_upload/main/images/А4/41_perl_girl_250_3.jpg;https://raw.githubusercontent.com/maxuzkikh/Ozon_upload/main/images/А4/41_perl_girl_250_4.jpg;https://raw.githubusercontent.com/maxuzkikh/Ozon_upload/main/images/А4/41_perl_girl_250_5.jpg;https://raw.githubusercontent.com/maxuzkikh/Ozon_upload/main/images/А4/41_perl_girl_250_6.jpg;https://raw.githubusercontent.com/maxuzkikh/Ozon_upload/main/images/А4/41_perl_girl_250_7.jpg;https://raw.githubusercontent.com/maxuzkikh/Ozon_upload/main/images/А4/41_perl_girl_250_8.jpg;https://raw.githubusercontent.com/maxuzkikh/Ozon_upload/main/images/А4/41_perl_girl_250_9.jpg;https://raw.githubusercontent.com/maxuzkikh/Ozon_upload/main/images/А4/41_perl_girl_250_10.jpg;https://raw.githubusercontent.com/maxuzkikh/Ozon_upload/main/images/А4/instruction_A4.jpg;</v>
      </c>
      <c r="AP6" s="13" t="str">
        <f aca="false">J6</f>
        <v>Punky Monkey</v>
      </c>
      <c r="AQ6" s="15" t="s">
        <v>80</v>
      </c>
      <c r="AS6" s="10"/>
      <c r="AT6" s="0" t="str">
        <f aca="false">SUBSTITUTE(A6,"Термонаклейка ","")</f>
        <v>картина Девушка с сережкой Билли</v>
      </c>
      <c r="AU6" s="9" t="s">
        <v>81</v>
      </c>
      <c r="AV6" s="0" t="str">
        <f aca="false">S6</f>
        <v>Термонаклейка картина Девушка с сережкой Билли.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6" s="11" t="str">
        <f aca="false">X6</f>
        <v>Россия</v>
      </c>
      <c r="BA6" s="11" t="str">
        <f aca="false">R6</f>
        <v>Полимерный материал</v>
      </c>
      <c r="BC6" s="10" t="s">
        <v>79</v>
      </c>
      <c r="BD6" s="10"/>
      <c r="BE6" s="14" t="str">
        <f aca="false">CONCATENATE(H6,C6,"_color.jpg")</f>
        <v>https://raw.githubusercontent.com/maxuzkikh/Ozon_upload/main/images/А4/41_perl_girl_250_color.jpg</v>
      </c>
      <c r="BM6" s="0" t="str">
        <f aca="false">CONCATENATE("термонаклейка для одежды, термотрансфер, заплатка, принт, наклейка для декора одежды и других предметов из текстиля,",SUBSTITUTE(A6,"Термонаклейка",""))</f>
        <v>термонаклейка для одежды, термотрансфер, заплатка, принт, наклейка для декора одежды и других предметов из текстиля, картина Девушка с сережкой Билли</v>
      </c>
      <c r="BR6" s="16" t="s">
        <v>82</v>
      </c>
      <c r="BS6" s="17" t="str">
        <f aca="false">CONCATENATE(H6,"Video_DTF.mp4")</f>
        <v>https://raw.githubusercontent.com/maxuzkikh/Ozon_upload/main/images/А4/Video_DTF.mp4</v>
      </c>
    </row>
    <row r="7" customFormat="false" ht="23.1" hidden="false" customHeight="true" outlineLevel="0" collapsed="false">
      <c r="A7" s="19" t="s">
        <v>91</v>
      </c>
      <c r="C7" s="0" t="s">
        <v>92</v>
      </c>
      <c r="D7" s="0" t="str">
        <f aca="false">CONCATENATE("C:\Users\Max\Documents\GitHub\Ozon_upload\barcode\Термонаклека\A4\", A7, ".pdf")</f>
        <v>C:\Users\Max\Documents\GitHub\Ozon_upload\barcode\Термонаклека\A4\Термонаклейка Play Boy губы обложка губы марка.pdf</v>
      </c>
      <c r="E7" s="0" t="str">
        <f aca="false">CONCATENATE("C:\work\baby prints\MainTop\tif\A4\",A7,"_img.tif")</f>
        <v>C:\work\baby prints\MainTop\tif\A4\Термонаклейка Play Boy губы обложка губы марка_img.tif</v>
      </c>
      <c r="F7" s="0" t="n">
        <v>1</v>
      </c>
      <c r="G7" s="0" t="n">
        <v>1</v>
      </c>
      <c r="H7" s="0" t="s">
        <v>73</v>
      </c>
      <c r="I7" s="0" t="s">
        <v>74</v>
      </c>
      <c r="J7" s="0" t="s">
        <v>75</v>
      </c>
      <c r="M7" s="0" t="str">
        <f aca="false">A7</f>
        <v>Термонаклейка Play Boy губы обложка губы марка</v>
      </c>
      <c r="O7" s="0" t="str">
        <f aca="false">"Термонаклейка для одежды:" &amp; SUBSTITUTE(A7, "Термонаклейка", "")</f>
        <v>Термонаклейка для одежды: Play Boy губы обложка губы марка</v>
      </c>
      <c r="P7" s="0" t="n">
        <f aca="false">B7</f>
        <v>0</v>
      </c>
      <c r="Q7" s="0" t="n">
        <v>285</v>
      </c>
      <c r="R7" s="0" t="s">
        <v>76</v>
      </c>
      <c r="S7" s="7" t="str">
        <f aca="false">CONCATENATE(A7,".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Play Boy губы обложка губы марка.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7" s="0" t="n">
        <v>1</v>
      </c>
      <c r="U7" s="0" t="n">
        <v>30</v>
      </c>
      <c r="V7" s="0" t="n">
        <v>25</v>
      </c>
      <c r="W7" s="0" t="n">
        <v>12</v>
      </c>
      <c r="X7" s="0" t="s">
        <v>77</v>
      </c>
      <c r="Y7" s="8" t="str">
        <f aca="false">CONCATENATE(CONCATENATE(H7,C7,"_1.jpg;"),CONCATENATE(H7,C7,"_2.jpg;"),CONCATENATE(H7,C7,"_3.jpg;"),CONCATENATE(H7,C7,"_4.jpg;"),CONCATENATE(H7,C7,"_5.jpg;"),CONCATENATE(H7,C7,"_6.jpg;"),CONCATENATE(H7,C7,"_7.jpg;"),CONCATENATE(H7,C7,"_8.jpg;"),CONCATENATE(H7,C7,"_9.jpg;"),CONCATENATE(H7,C7,"_10.jpg;"),CONCATENATE(H7,"instruction_A4.jpg;"),CONCATENATE(H7,"Video_DTF.mp4;"))</f>
        <v>https://raw.githubusercontent.com/maxuzkikh/Ozon_upload/main/images/А4/42_playboy250_1.jpg;https://raw.githubusercontent.com/maxuzkikh/Ozon_upload/main/images/А4/42_playboy250_2.jpg;https://raw.githubusercontent.com/maxuzkikh/Ozon_upload/main/images/А4/42_playboy250_3.jpg;https://raw.githubusercontent.com/maxuzkikh/Ozon_upload/main/images/А4/42_playboy250_4.jpg;https://raw.githubusercontent.com/maxuzkikh/Ozon_upload/main/images/А4/42_playboy250_5.jpg;https://raw.githubusercontent.com/maxuzkikh/Ozon_upload/main/images/А4/42_playboy250_6.jpg;https://raw.githubusercontent.com/maxuzkikh/Ozon_upload/main/images/А4/42_playboy250_7.jpg;https://raw.githubusercontent.com/maxuzkikh/Ozon_upload/main/images/А4/42_playboy250_8.jpg;https://raw.githubusercontent.com/maxuzkikh/Ozon_upload/main/images/А4/42_playboy250_9.jpg;https://raw.githubusercontent.com/maxuzkikh/Ozon_upload/main/images/А4/42_playboy250_10.jpg;https://raw.githubusercontent.com/maxuzkikh/Ozon_upload/main/images/А4/instruction_A4.jpg;https://raw.githubusercontent.com/maxuzkikh/Ozon_upload/main/images/А4/Video_DTF.mp4;</v>
      </c>
      <c r="AA7" s="0" t="str">
        <f aca="false">A7</f>
        <v>Термонаклейка Play Boy губы обложка губы марка</v>
      </c>
      <c r="AB7" s="0" t="n">
        <f aca="false">Q7</f>
        <v>285</v>
      </c>
      <c r="AC7" s="0" t="n">
        <f aca="false">ROUND(AB7*1.5,0)</f>
        <v>428</v>
      </c>
      <c r="AD7" s="9" t="s">
        <v>78</v>
      </c>
      <c r="AE7" s="10" t="s">
        <v>79</v>
      </c>
      <c r="AH7" s="0" t="n">
        <f aca="false">W7</f>
        <v>12</v>
      </c>
      <c r="AI7" s="11" t="n">
        <f aca="false">V7*10</f>
        <v>250</v>
      </c>
      <c r="AJ7" s="12" t="n">
        <v>1</v>
      </c>
      <c r="AK7" s="11" t="n">
        <f aca="false">U7*10</f>
        <v>300</v>
      </c>
      <c r="AL7" s="13" t="str">
        <f aca="false">CONCATENATE(H7,C7,"_1.jpg")</f>
        <v>https://raw.githubusercontent.com/maxuzkikh/Ozon_upload/main/images/А4/42_playboy250_1.jpg</v>
      </c>
      <c r="AM7" s="14" t="str">
        <f aca="false">CONCATENATE(CONCATENATE(H7, C7, "_2.jpg;"),CONCATENATE(H7, C7, "_3.jpg;"),CONCATENATE(H7, C7, "_4.jpg;"),CONCATENATE(H7, C7, "_5.jpg;"),CONCATENATE(H7, C7, "_6.jpg;"),CONCATENATE(H7, C7, "_7.jpg;"),CONCATENATE(H7, C7, "_8.jpg;"),CONCATENATE(H7, C7, "_9.jpg;"),CONCATENATE(H7, C7, "_10.jpg;"),CONCATENATE(H7, "instruction_A4.jpg;") )</f>
        <v>https://raw.githubusercontent.com/maxuzkikh/Ozon_upload/main/images/А4/42_playboy250_2.jpg;https://raw.githubusercontent.com/maxuzkikh/Ozon_upload/main/images/А4/42_playboy250_3.jpg;https://raw.githubusercontent.com/maxuzkikh/Ozon_upload/main/images/А4/42_playboy250_4.jpg;https://raw.githubusercontent.com/maxuzkikh/Ozon_upload/main/images/А4/42_playboy250_5.jpg;https://raw.githubusercontent.com/maxuzkikh/Ozon_upload/main/images/А4/42_playboy250_6.jpg;https://raw.githubusercontent.com/maxuzkikh/Ozon_upload/main/images/А4/42_playboy250_7.jpg;https://raw.githubusercontent.com/maxuzkikh/Ozon_upload/main/images/А4/42_playboy250_8.jpg;https://raw.githubusercontent.com/maxuzkikh/Ozon_upload/main/images/А4/42_playboy250_9.jpg;https://raw.githubusercontent.com/maxuzkikh/Ozon_upload/main/images/А4/42_playboy250_10.jpg;https://raw.githubusercontent.com/maxuzkikh/Ozon_upload/main/images/А4/instruction_A4.jpg;</v>
      </c>
      <c r="AP7" s="13" t="str">
        <f aca="false">J7</f>
        <v>Punky Monkey</v>
      </c>
      <c r="AQ7" s="15" t="s">
        <v>80</v>
      </c>
      <c r="AS7" s="10"/>
      <c r="AT7" s="0" t="str">
        <f aca="false">SUBSTITUTE(A7,"Термонаклейка ","")</f>
        <v>Play Boy губы обложка губы марка</v>
      </c>
      <c r="AU7" s="9" t="s">
        <v>81</v>
      </c>
      <c r="AV7" s="0" t="str">
        <f aca="false">S7</f>
        <v>Термонаклейка Play Boy губы обложка губы марка.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7" s="11" t="str">
        <f aca="false">X7</f>
        <v>Россия</v>
      </c>
      <c r="BA7" s="11" t="str">
        <f aca="false">R7</f>
        <v>Полимерный материал</v>
      </c>
      <c r="BC7" s="10" t="s">
        <v>79</v>
      </c>
      <c r="BD7" s="10"/>
      <c r="BE7" s="14" t="str">
        <f aca="false">CONCATENATE(H7,C7,"_color.jpg")</f>
        <v>https://raw.githubusercontent.com/maxuzkikh/Ozon_upload/main/images/А4/42_playboy250_color.jpg</v>
      </c>
      <c r="BM7" s="0" t="str">
        <f aca="false">CONCATENATE("термонаклейка для одежды, термотрансфер, заплатка, принт, наклейка для декора одежды и других предметов из текстиля,",SUBSTITUTE(A7,"Термонаклейка",""))</f>
        <v>термонаклейка для одежды, термотрансфер, заплатка, принт, наклейка для декора одежды и других предметов из текстиля, Play Boy губы обложка губы марка</v>
      </c>
      <c r="BR7" s="16" t="s">
        <v>82</v>
      </c>
      <c r="BS7" s="17" t="str">
        <f aca="false">CONCATENATE(H7,"Video_DTF.mp4")</f>
        <v>https://raw.githubusercontent.com/maxuzkikh/Ozon_upload/main/images/А4/Video_DTF.mp4</v>
      </c>
    </row>
    <row r="8" customFormat="false" ht="23.1" hidden="false" customHeight="true" outlineLevel="0" collapsed="false">
      <c r="A8" s="19" t="s">
        <v>93</v>
      </c>
      <c r="C8" s="0" t="s">
        <v>94</v>
      </c>
      <c r="D8" s="0" t="str">
        <f aca="false">CONCATENATE("C:\Users\Max\Documents\GitHub\Ozon_upload\barcode\Термонаклека\A4\", A8, ".pdf")</f>
        <v>C:\Users\Max\Documents\GitHub\Ozon_upload\barcode\Термонаклека\A4\Термонаклейка Змеи Змея на розовом фоне паттерн.pdf</v>
      </c>
      <c r="E8" s="0" t="str">
        <f aca="false">CONCATENATE("C:\work\baby prints\MainTop\tif\A4\",A8,"_img.tif")</f>
        <v>C:\work\baby prints\MainTop\tif\A4\Термонаклейка Змеи Змея на розовом фоне паттерн_img.tif</v>
      </c>
      <c r="F8" s="0" t="n">
        <v>1</v>
      </c>
      <c r="G8" s="0" t="n">
        <v>1</v>
      </c>
      <c r="H8" s="0" t="s">
        <v>73</v>
      </c>
      <c r="I8" s="0" t="s">
        <v>74</v>
      </c>
      <c r="J8" s="0" t="s">
        <v>75</v>
      </c>
      <c r="M8" s="0" t="str">
        <f aca="false">A8</f>
        <v>Термонаклейка Змеи Змея на розовом фоне паттерн</v>
      </c>
      <c r="O8" s="0" t="str">
        <f aca="false">"Термонаклейка для одежды:" &amp; SUBSTITUTE(A8, "Термонаклейка", "")</f>
        <v>Термонаклейка для одежды: Змеи Змея на розовом фоне паттерн</v>
      </c>
      <c r="P8" s="0" t="n">
        <f aca="false">B8</f>
        <v>0</v>
      </c>
      <c r="Q8" s="0" t="n">
        <v>285</v>
      </c>
      <c r="R8" s="0" t="s">
        <v>76</v>
      </c>
      <c r="S8" s="7" t="str">
        <f aca="false">CONCATENATE(A8,".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Змеи Змея на розовом фоне паттерн.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8" s="0" t="n">
        <v>1</v>
      </c>
      <c r="U8" s="0" t="n">
        <v>30</v>
      </c>
      <c r="V8" s="0" t="n">
        <v>25</v>
      </c>
      <c r="W8" s="0" t="n">
        <v>12</v>
      </c>
      <c r="X8" s="0" t="s">
        <v>77</v>
      </c>
      <c r="Y8" s="8" t="str">
        <f aca="false">CONCATENATE(CONCATENATE(H8,C8,"_1.jpg;"),CONCATENATE(H8,C8,"_2.jpg;"),CONCATENATE(H8,C8,"_3.jpg;"),CONCATENATE(H8,C8,"_4.jpg;"),CONCATENATE(H8,C8,"_5.jpg;"),CONCATENATE(H8,C8,"_6.jpg;"),CONCATENATE(H8,C8,"_7.jpg;"),CONCATENATE(H8,C8,"_8.jpg;"),CONCATENATE(H8,C8,"_9.jpg;"),CONCATENATE(H8,C8,"_10.jpg;"),CONCATENATE(H8,"instruction_A4.jpg;"),CONCATENATE(H8,"Video_DTF.mp4;"))</f>
        <v>https://raw.githubusercontent.com/maxuzkikh/Ozon_upload/main/images/А4/43_snake250_1.jpg;https://raw.githubusercontent.com/maxuzkikh/Ozon_upload/main/images/А4/43_snake250_2.jpg;https://raw.githubusercontent.com/maxuzkikh/Ozon_upload/main/images/А4/43_snake250_3.jpg;https://raw.githubusercontent.com/maxuzkikh/Ozon_upload/main/images/А4/43_snake250_4.jpg;https://raw.githubusercontent.com/maxuzkikh/Ozon_upload/main/images/А4/43_snake250_5.jpg;https://raw.githubusercontent.com/maxuzkikh/Ozon_upload/main/images/А4/43_snake250_6.jpg;https://raw.githubusercontent.com/maxuzkikh/Ozon_upload/main/images/А4/43_snake250_7.jpg;https://raw.githubusercontent.com/maxuzkikh/Ozon_upload/main/images/А4/43_snake250_8.jpg;https://raw.githubusercontent.com/maxuzkikh/Ozon_upload/main/images/А4/43_snake250_9.jpg;https://raw.githubusercontent.com/maxuzkikh/Ozon_upload/main/images/А4/43_snake250_10.jpg;https://raw.githubusercontent.com/maxuzkikh/Ozon_upload/main/images/А4/instruction_A4.jpg;https://raw.githubusercontent.com/maxuzkikh/Ozon_upload/main/images/А4/Video_DTF.mp4;</v>
      </c>
      <c r="AA8" s="0" t="str">
        <f aca="false">A8</f>
        <v>Термонаклейка Змеи Змея на розовом фоне паттерн</v>
      </c>
      <c r="AB8" s="0" t="n">
        <f aca="false">Q8</f>
        <v>285</v>
      </c>
      <c r="AC8" s="0" t="n">
        <f aca="false">ROUND(AB8*1.5,0)</f>
        <v>428</v>
      </c>
      <c r="AD8" s="9" t="s">
        <v>78</v>
      </c>
      <c r="AE8" s="10" t="s">
        <v>79</v>
      </c>
      <c r="AH8" s="0" t="n">
        <f aca="false">W8</f>
        <v>12</v>
      </c>
      <c r="AI8" s="11" t="n">
        <f aca="false">V8*10</f>
        <v>250</v>
      </c>
      <c r="AJ8" s="12" t="n">
        <v>1</v>
      </c>
      <c r="AK8" s="11" t="n">
        <f aca="false">U8*10</f>
        <v>300</v>
      </c>
      <c r="AL8" s="13" t="str">
        <f aca="false">CONCATENATE(H8,C8,"_1.jpg")</f>
        <v>https://raw.githubusercontent.com/maxuzkikh/Ozon_upload/main/images/А4/43_snake250_1.jpg</v>
      </c>
      <c r="AM8" s="14" t="str">
        <f aca="false">CONCATENATE(CONCATENATE(H8, C8, "_2.jpg;"),CONCATENATE(H8, C8, "_3.jpg;"),CONCATENATE(H8, C8, "_4.jpg;"),CONCATENATE(H8, C8, "_5.jpg;"),CONCATENATE(H8, C8, "_6.jpg;"),CONCATENATE(H8, C8, "_7.jpg;"),CONCATENATE(H8, C8, "_8.jpg;"),CONCATENATE(H8, C8, "_9.jpg;"),CONCATENATE(H8, C8, "_10.jpg;"),CONCATENATE(H8, "instruction_A4.jpg;") )</f>
        <v>https://raw.githubusercontent.com/maxuzkikh/Ozon_upload/main/images/А4/43_snake250_2.jpg;https://raw.githubusercontent.com/maxuzkikh/Ozon_upload/main/images/А4/43_snake250_3.jpg;https://raw.githubusercontent.com/maxuzkikh/Ozon_upload/main/images/А4/43_snake250_4.jpg;https://raw.githubusercontent.com/maxuzkikh/Ozon_upload/main/images/А4/43_snake250_5.jpg;https://raw.githubusercontent.com/maxuzkikh/Ozon_upload/main/images/А4/43_snake250_6.jpg;https://raw.githubusercontent.com/maxuzkikh/Ozon_upload/main/images/А4/43_snake250_7.jpg;https://raw.githubusercontent.com/maxuzkikh/Ozon_upload/main/images/А4/43_snake250_8.jpg;https://raw.githubusercontent.com/maxuzkikh/Ozon_upload/main/images/А4/43_snake250_9.jpg;https://raw.githubusercontent.com/maxuzkikh/Ozon_upload/main/images/А4/43_snake250_10.jpg;https://raw.githubusercontent.com/maxuzkikh/Ozon_upload/main/images/А4/instruction_A4.jpg;</v>
      </c>
      <c r="AP8" s="13" t="str">
        <f aca="false">J8</f>
        <v>Punky Monkey</v>
      </c>
      <c r="AQ8" s="15" t="s">
        <v>80</v>
      </c>
      <c r="AS8" s="10"/>
      <c r="AT8" s="0" t="str">
        <f aca="false">SUBSTITUTE(A8,"Термонаклейка ","")</f>
        <v>Змеи Змея на розовом фоне паттерн</v>
      </c>
      <c r="AU8" s="9" t="s">
        <v>81</v>
      </c>
      <c r="AV8" s="0" t="str">
        <f aca="false">S8</f>
        <v>Термонаклейка Змеи Змея на розовом фоне паттерн.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8" s="11" t="str">
        <f aca="false">X8</f>
        <v>Россия</v>
      </c>
      <c r="BA8" s="11" t="str">
        <f aca="false">R8</f>
        <v>Полимерный материал</v>
      </c>
      <c r="BC8" s="10" t="s">
        <v>79</v>
      </c>
      <c r="BD8" s="10"/>
      <c r="BE8" s="14" t="str">
        <f aca="false">CONCATENATE(H8,C8,"_color.jpg")</f>
        <v>https://raw.githubusercontent.com/maxuzkikh/Ozon_upload/main/images/А4/43_snake250_color.jpg</v>
      </c>
      <c r="BM8" s="0" t="str">
        <f aca="false">CONCATENATE("термонаклейка для одежды, термотрансфер, заплатка, принт, наклейка для декора одежды и других предметов из текстиля,",SUBSTITUTE(A8,"Термонаклейка",""))</f>
        <v>термонаклейка для одежды, термотрансфер, заплатка, принт, наклейка для декора одежды и других предметов из текстиля, Змеи Змея на розовом фоне паттерн</v>
      </c>
      <c r="BR8" s="16" t="s">
        <v>82</v>
      </c>
      <c r="BS8" s="17" t="str">
        <f aca="false">CONCATENATE(H8,"Video_DTF.mp4")</f>
        <v>https://raw.githubusercontent.com/maxuzkikh/Ozon_upload/main/images/А4/Video_DTF.mp4</v>
      </c>
    </row>
    <row r="9" customFormat="false" ht="23.1" hidden="false" customHeight="true" outlineLevel="0" collapsed="false">
      <c r="A9" s="19" t="s">
        <v>95</v>
      </c>
      <c r="C9" s="0" t="s">
        <v>96</v>
      </c>
      <c r="D9" s="0" t="str">
        <f aca="false">CONCATENATE("C:\Users\Max\Documents\GitHub\Ozon_upload\barcode\Термонаклека\A4\", A9, ".pdf")</f>
        <v>C:\Users\Max\Documents\GitHub\Ozon_upload\barcode\Термонаклека\A4\Термонаклейка Одри Хепбёрн поп арт.pdf</v>
      </c>
      <c r="E9" s="0" t="str">
        <f aca="false">CONCATENATE("C:\work\baby prints\MainTop\tif\A4\",A9,"_img.tif")</f>
        <v>C:\work\baby prints\MainTop\tif\A4\Термонаклейка Одри Хепбёрн поп арт_img.tif</v>
      </c>
      <c r="F9" s="0" t="n">
        <v>1</v>
      </c>
      <c r="G9" s="0" t="n">
        <v>1</v>
      </c>
      <c r="H9" s="0" t="s">
        <v>73</v>
      </c>
      <c r="I9" s="0" t="s">
        <v>74</v>
      </c>
      <c r="J9" s="0" t="s">
        <v>75</v>
      </c>
      <c r="M9" s="0" t="str">
        <f aca="false">A9</f>
        <v>Термонаклейка Одри Хепбёрн поп арт</v>
      </c>
      <c r="O9" s="0" t="str">
        <f aca="false">"Термонаклейка для одежды:" &amp; SUBSTITUTE(A9, "Термонаклейка", "")</f>
        <v>Термонаклейка для одежды: Одри Хепбёрн поп арт</v>
      </c>
      <c r="P9" s="0" t="n">
        <f aca="false">B9</f>
        <v>0</v>
      </c>
      <c r="Q9" s="0" t="n">
        <v>285</v>
      </c>
      <c r="R9" s="0" t="s">
        <v>76</v>
      </c>
      <c r="S9" s="7" t="str">
        <f aca="false">CONCATENATE(A9,".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Одри Хепбёрн поп арт.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9" s="0" t="n">
        <v>1</v>
      </c>
      <c r="U9" s="0" t="n">
        <v>30</v>
      </c>
      <c r="V9" s="0" t="n">
        <v>25</v>
      </c>
      <c r="W9" s="0" t="n">
        <v>12</v>
      </c>
      <c r="X9" s="0" t="s">
        <v>77</v>
      </c>
      <c r="Y9" s="8" t="str">
        <f aca="false">CONCATENATE(CONCATENATE(H9,C9,"_1.jpg;"),CONCATENATE(H9,C9,"_2.jpg;"),CONCATENATE(H9,C9,"_3.jpg;"),CONCATENATE(H9,C9,"_4.jpg;"),CONCATENATE(H9,C9,"_5.jpg;"),CONCATENATE(H9,C9,"_6.jpg;"),CONCATENATE(H9,C9,"_7.jpg;"),CONCATENATE(H9,C9,"_8.jpg;"),CONCATENATE(H9,C9,"_9.jpg;"),CONCATENATE(H9,C9,"_10.jpg;"),CONCATENATE(H9,"instruction_A4.jpg;"),CONCATENATE(H9,"Video_DTF.mp4;"))</f>
        <v>https://raw.githubusercontent.com/maxuzkikh/Ozon_upload/main/images/А4/50_Audrey Hepburn_1.jpg;https://raw.githubusercontent.com/maxuzkikh/Ozon_upload/main/images/А4/50_Audrey Hepburn_2.jpg;https://raw.githubusercontent.com/maxuzkikh/Ozon_upload/main/images/А4/50_Audrey Hepburn_3.jpg;https://raw.githubusercontent.com/maxuzkikh/Ozon_upload/main/images/А4/50_Audrey Hepburn_4.jpg;https://raw.githubusercontent.com/maxuzkikh/Ozon_upload/main/images/А4/50_Audrey Hepburn_5.jpg;https://raw.githubusercontent.com/maxuzkikh/Ozon_upload/main/images/А4/50_Audrey Hepburn_6.jpg;https://raw.githubusercontent.com/maxuzkikh/Ozon_upload/main/images/А4/50_Audrey Hepburn_7.jpg;https://raw.githubusercontent.com/maxuzkikh/Ozon_upload/main/images/А4/50_Audrey Hepburn_8.jpg;https://raw.githubusercontent.com/maxuzkikh/Ozon_upload/main/images/А4/50_Audrey Hepburn_9.jpg;https://raw.githubusercontent.com/maxuzkikh/Ozon_upload/main/images/А4/50_Audrey Hepburn_10.jpg;https://raw.githubusercontent.com/maxuzkikh/Ozon_upload/main/images/А4/instruction_A4.jpg;https://raw.githubusercontent.com/maxuzkikh/Ozon_upload/main/images/А4/Video_DTF.mp4;</v>
      </c>
      <c r="AA9" s="0" t="str">
        <f aca="false">A9</f>
        <v>Термонаклейка Одри Хепбёрн поп арт</v>
      </c>
      <c r="AB9" s="0" t="n">
        <f aca="false">Q9</f>
        <v>285</v>
      </c>
      <c r="AC9" s="0" t="n">
        <f aca="false">ROUND(AB9*1.5,0)</f>
        <v>428</v>
      </c>
      <c r="AD9" s="9" t="s">
        <v>78</v>
      </c>
      <c r="AE9" s="10" t="s">
        <v>79</v>
      </c>
      <c r="AH9" s="0" t="n">
        <f aca="false">W9</f>
        <v>12</v>
      </c>
      <c r="AI9" s="11" t="n">
        <f aca="false">V9*10</f>
        <v>250</v>
      </c>
      <c r="AJ9" s="12" t="n">
        <v>1</v>
      </c>
      <c r="AK9" s="11" t="n">
        <f aca="false">U9*10</f>
        <v>300</v>
      </c>
      <c r="AL9" s="13" t="str">
        <f aca="false">CONCATENATE(H9,C9,"_1.jpg")</f>
        <v>https://raw.githubusercontent.com/maxuzkikh/Ozon_upload/main/images/А4/50_Audrey Hepburn_1.jpg</v>
      </c>
      <c r="AM9" s="14" t="str">
        <f aca="false">CONCATENATE(CONCATENATE(H9, C9, "_2.jpg;"),CONCATENATE(H9, C9, "_3.jpg;"),CONCATENATE(H9, C9, "_4.jpg;"),CONCATENATE(H9, C9, "_5.jpg;"),CONCATENATE(H9, C9, "_6.jpg;"),CONCATENATE(H9, C9, "_7.jpg;"),CONCATENATE(H9, C9, "_8.jpg;"),CONCATENATE(H9, C9, "_9.jpg;"),CONCATENATE(H9, C9, "_10.jpg;"),CONCATENATE(H9, "instruction_A4.jpg;") )</f>
        <v>https://raw.githubusercontent.com/maxuzkikh/Ozon_upload/main/images/А4/50_Audrey Hepburn_2.jpg;https://raw.githubusercontent.com/maxuzkikh/Ozon_upload/main/images/А4/50_Audrey Hepburn_3.jpg;https://raw.githubusercontent.com/maxuzkikh/Ozon_upload/main/images/А4/50_Audrey Hepburn_4.jpg;https://raw.githubusercontent.com/maxuzkikh/Ozon_upload/main/images/А4/50_Audrey Hepburn_5.jpg;https://raw.githubusercontent.com/maxuzkikh/Ozon_upload/main/images/А4/50_Audrey Hepburn_6.jpg;https://raw.githubusercontent.com/maxuzkikh/Ozon_upload/main/images/А4/50_Audrey Hepburn_7.jpg;https://raw.githubusercontent.com/maxuzkikh/Ozon_upload/main/images/А4/50_Audrey Hepburn_8.jpg;https://raw.githubusercontent.com/maxuzkikh/Ozon_upload/main/images/А4/50_Audrey Hepburn_9.jpg;https://raw.githubusercontent.com/maxuzkikh/Ozon_upload/main/images/А4/50_Audrey Hepburn_10.jpg;https://raw.githubusercontent.com/maxuzkikh/Ozon_upload/main/images/А4/instruction_A4.jpg;</v>
      </c>
      <c r="AP9" s="13" t="str">
        <f aca="false">J9</f>
        <v>Punky Monkey</v>
      </c>
      <c r="AQ9" s="15" t="s">
        <v>80</v>
      </c>
      <c r="AS9" s="10"/>
      <c r="AT9" s="0" t="str">
        <f aca="false">SUBSTITUTE(A9,"Термонаклейка ","")</f>
        <v>Одри Хепбёрн поп арт</v>
      </c>
      <c r="AU9" s="9" t="s">
        <v>81</v>
      </c>
      <c r="AV9" s="0" t="str">
        <f aca="false">S9</f>
        <v>Термонаклейка Одри Хепбёрн поп арт.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9" s="11" t="str">
        <f aca="false">X9</f>
        <v>Россия</v>
      </c>
      <c r="BA9" s="11" t="str">
        <f aca="false">R9</f>
        <v>Полимерный материал</v>
      </c>
      <c r="BC9" s="10" t="s">
        <v>79</v>
      </c>
      <c r="BD9" s="10"/>
      <c r="BE9" s="14" t="str">
        <f aca="false">CONCATENATE(H9,C9,"_color.jpg")</f>
        <v>https://raw.githubusercontent.com/maxuzkikh/Ozon_upload/main/images/А4/50_Audrey Hepburn_color.jpg</v>
      </c>
      <c r="BM9" s="0" t="str">
        <f aca="false">CONCATENATE("термонаклейка для одежды, термотрансфер, заплатка, принт, наклейка для декора одежды и других предметов из текстиля,",SUBSTITUTE(A9,"Термонаклейка",""))</f>
        <v>термонаклейка для одежды, термотрансфер, заплатка, принт, наклейка для декора одежды и других предметов из текстиля, Одри Хепбёрн поп арт</v>
      </c>
      <c r="BR9" s="16" t="s">
        <v>82</v>
      </c>
      <c r="BS9" s="17" t="str">
        <f aca="false">CONCATENATE(H9,"Video_DTF.mp4")</f>
        <v>https://raw.githubusercontent.com/maxuzkikh/Ozon_upload/main/images/А4/Video_DTF.mp4</v>
      </c>
    </row>
    <row r="10" customFormat="false" ht="23.1" hidden="false" customHeight="true" outlineLevel="0" collapsed="false"/>
    <row r="11" customFormat="false" ht="23.1" hidden="false" customHeight="true" outlineLevel="0" collapsed="false">
      <c r="A11" s="9"/>
    </row>
    <row r="12" customFormat="false" ht="23.1" hidden="false" customHeight="true" outlineLevel="0" collapsed="false">
      <c r="A12" s="9"/>
    </row>
    <row r="13" customFormat="false" ht="23.1" hidden="false" customHeight="true" outlineLevel="0" collapsed="false">
      <c r="A13" s="9"/>
    </row>
    <row r="14" customFormat="false" ht="23.1" hidden="false" customHeight="true" outlineLevel="0" collapsed="false">
      <c r="A14" s="9"/>
    </row>
    <row r="15" customFormat="false" ht="23.1" hidden="false" customHeight="true" outlineLevel="0" collapsed="false">
      <c r="A15" s="9"/>
    </row>
    <row r="16" customFormat="false" ht="23.1" hidden="false" customHeight="true" outlineLevel="0" collapsed="false">
      <c r="A16" s="9"/>
    </row>
    <row r="17" customFormat="false" ht="23.1" hidden="false" customHeight="true" outlineLevel="0" collapsed="false">
      <c r="A17" s="9"/>
    </row>
    <row r="18" customFormat="false" ht="23.1" hidden="false" customHeight="true" outlineLevel="0" collapsed="false">
      <c r="A18" s="9"/>
    </row>
    <row r="19" customFormat="false" ht="23.1" hidden="false" customHeight="true" outlineLevel="0" collapsed="false">
      <c r="A19" s="9"/>
    </row>
    <row r="20" customFormat="false" ht="23.1" hidden="false" customHeight="true" outlineLevel="0" collapsed="false">
      <c r="A20" s="9"/>
    </row>
    <row r="21" customFormat="false" ht="23.1" hidden="false" customHeight="true" outlineLevel="0" collapsed="false">
      <c r="A21" s="9"/>
    </row>
    <row r="22" customFormat="false" ht="23.1" hidden="false" customHeight="true" outlineLevel="0" collapsed="false">
      <c r="A22" s="9"/>
    </row>
    <row r="23" customFormat="false" ht="23.1" hidden="false" customHeight="true" outlineLevel="0" collapsed="false">
      <c r="A23" s="9"/>
    </row>
    <row r="24" customFormat="false" ht="23.1" hidden="false" customHeight="true" outlineLevel="0" collapsed="false">
      <c r="A24" s="9"/>
    </row>
    <row r="25" customFormat="false" ht="23.1" hidden="false" customHeight="true" outlineLevel="0" collapsed="false">
      <c r="A25" s="9"/>
    </row>
    <row r="26" customFormat="false" ht="23.1" hidden="false" customHeight="true" outlineLevel="0" collapsed="false">
      <c r="A26" s="9"/>
    </row>
    <row r="27" customFormat="false" ht="23.1" hidden="false" customHeight="true" outlineLevel="0" collapsed="false">
      <c r="A27" s="9"/>
    </row>
    <row r="28" customFormat="false" ht="23.1" hidden="false" customHeight="true" outlineLevel="0" collapsed="false">
      <c r="A28" s="9"/>
    </row>
    <row r="29" customFormat="false" ht="23.1" hidden="false" customHeight="true" outlineLevel="0" collapsed="false">
      <c r="A29" s="9"/>
    </row>
    <row r="30" customFormat="false" ht="23.1" hidden="false" customHeight="true" outlineLevel="0" collapsed="false">
      <c r="A30" s="9"/>
    </row>
    <row r="31" customFormat="false" ht="23.1" hidden="false" customHeight="true" outlineLevel="0" collapsed="false">
      <c r="A31" s="9"/>
    </row>
    <row r="32" customFormat="false" ht="23.1" hidden="false" customHeight="true" outlineLevel="0" collapsed="false">
      <c r="A32" s="9"/>
    </row>
    <row r="33" customFormat="false" ht="23.1" hidden="false" customHeight="true" outlineLevel="0" collapsed="false">
      <c r="A33" s="9"/>
    </row>
    <row r="34" customFormat="false" ht="23.1" hidden="false" customHeight="true" outlineLevel="0" collapsed="false">
      <c r="A34" s="9"/>
    </row>
    <row r="35" customFormat="false" ht="23.1" hidden="false" customHeight="true" outlineLevel="0" collapsed="false">
      <c r="A35" s="9"/>
    </row>
    <row r="36" customFormat="false" ht="23.1" hidden="false" customHeight="true" outlineLevel="0" collapsed="false">
      <c r="A36" s="9"/>
    </row>
    <row r="37" customFormat="false" ht="23.1" hidden="false" customHeight="true" outlineLevel="0" collapsed="false">
      <c r="A37" s="9"/>
    </row>
    <row r="38" customFormat="false" ht="23.1" hidden="false" customHeight="true" outlineLevel="0" collapsed="false">
      <c r="A38" s="9"/>
    </row>
    <row r="39" customFormat="false" ht="23.1" hidden="false" customHeight="true" outlineLevel="0" collapsed="false">
      <c r="A39" s="9"/>
    </row>
    <row r="40" customFormat="false" ht="23.1" hidden="false" customHeight="true" outlineLevel="0" collapsed="false">
      <c r="A40" s="9"/>
    </row>
    <row r="41" customFormat="false" ht="23.1" hidden="false" customHeight="true" outlineLevel="0" collapsed="false">
      <c r="A41" s="9"/>
    </row>
    <row r="42" customFormat="false" ht="23.1" hidden="false" customHeight="true" outlineLevel="0" collapsed="false">
      <c r="A42" s="9"/>
    </row>
    <row r="43" customFormat="false" ht="23.1" hidden="false" customHeight="true" outlineLevel="0" collapsed="false">
      <c r="A43" s="9"/>
    </row>
    <row r="44" customFormat="false" ht="23.1" hidden="false" customHeight="true" outlineLevel="0" collapsed="false">
      <c r="A44" s="9"/>
    </row>
    <row r="45" customFormat="false" ht="23.1" hidden="false" customHeight="true" outlineLevel="0" collapsed="false">
      <c r="A45" s="9"/>
    </row>
    <row r="46" customFormat="false" ht="23.1" hidden="false" customHeight="true" outlineLevel="0" collapsed="false">
      <c r="A46" s="9"/>
    </row>
    <row r="47" customFormat="false" ht="23.1" hidden="false" customHeight="true" outlineLevel="0" collapsed="false">
      <c r="A47" s="9"/>
    </row>
    <row r="48" customFormat="false" ht="23.1" hidden="false" customHeight="true" outlineLevel="0" collapsed="false">
      <c r="A48" s="9"/>
    </row>
    <row r="49" customFormat="false" ht="23.1" hidden="false" customHeight="true" outlineLevel="0" collapsed="false">
      <c r="A49" s="9"/>
    </row>
    <row r="50" customFormat="false" ht="23.1" hidden="false" customHeight="true" outlineLevel="0" collapsed="false">
      <c r="A50" s="9"/>
    </row>
    <row r="51" customFormat="false" ht="21.6" hidden="false" customHeight="true" outlineLevel="0" collapsed="false">
      <c r="A51" s="9"/>
    </row>
    <row r="52" customFormat="false" ht="21.6" hidden="false" customHeight="true" outlineLevel="0" collapsed="false">
      <c r="A52" s="9"/>
    </row>
    <row r="53" customFormat="false" ht="21.6" hidden="false" customHeight="true" outlineLevel="0" collapsed="false">
      <c r="A53" s="9"/>
    </row>
    <row r="54" customFormat="false" ht="21.6" hidden="false" customHeight="true" outlineLevel="0" collapsed="false">
      <c r="A54" s="9"/>
    </row>
    <row r="55" customFormat="false" ht="21.6" hidden="false" customHeight="true" outlineLevel="0" collapsed="false">
      <c r="A55" s="9"/>
    </row>
    <row r="56" customFormat="false" ht="21.6" hidden="false" customHeight="true" outlineLevel="0" collapsed="false">
      <c r="A56" s="9"/>
    </row>
    <row r="57" customFormat="false" ht="21.6" hidden="false" customHeight="true" outlineLevel="0" collapsed="false">
      <c r="A57" s="9"/>
    </row>
    <row r="58" customFormat="false" ht="21.6" hidden="false" customHeight="true" outlineLevel="0" collapsed="false">
      <c r="A58" s="9"/>
    </row>
    <row r="59" customFormat="false" ht="21.6" hidden="false" customHeight="true" outlineLevel="0" collapsed="false">
      <c r="A59" s="9"/>
    </row>
    <row r="60" customFormat="false" ht="21.6" hidden="false" customHeight="true" outlineLevel="0" collapsed="false">
      <c r="A60" s="9"/>
    </row>
    <row r="61" customFormat="false" ht="21.6" hidden="false" customHeight="true" outlineLevel="0" collapsed="false">
      <c r="A61" s="9"/>
    </row>
    <row r="62" customFormat="false" ht="21.6" hidden="false" customHeight="true" outlineLevel="0" collapsed="false">
      <c r="A62" s="9"/>
    </row>
    <row r="63" customFormat="false" ht="21.6" hidden="false" customHeight="true" outlineLevel="0" collapsed="false">
      <c r="A63" s="9"/>
    </row>
    <row r="64" customFormat="false" ht="21.6" hidden="false" customHeight="true" outlineLevel="0" collapsed="false">
      <c r="A64" s="9"/>
    </row>
    <row r="65" customFormat="false" ht="12.8" hidden="false" customHeight="false" outlineLevel="0" collapsed="false">
      <c r="A65" s="9"/>
    </row>
    <row r="66" customFormat="false" ht="12.8" hidden="false" customHeight="false" outlineLevel="0" collapsed="false">
      <c r="A66" s="9"/>
    </row>
    <row r="67" customFormat="false" ht="12.8" hidden="false" customHeight="false" outlineLevel="0" collapsed="false">
      <c r="A67" s="9"/>
    </row>
    <row r="68" customFormat="false" ht="12.8" hidden="false" customHeight="false" outlineLevel="0" collapsed="false">
      <c r="A68" s="9"/>
    </row>
    <row r="69" customFormat="false" ht="12.8" hidden="false" customHeight="false" outlineLevel="0" collapsed="false">
      <c r="A69" s="9"/>
    </row>
    <row r="70" customFormat="false" ht="12.8" hidden="false" customHeight="false" outlineLevel="0" collapsed="false">
      <c r="A70" s="9"/>
    </row>
    <row r="71" customFormat="false" ht="12.8" hidden="false" customHeight="false" outlineLevel="0" collapsed="false">
      <c r="A71" s="9"/>
    </row>
    <row r="72" customFormat="false" ht="12.8" hidden="false" customHeight="false" outlineLevel="0" collapsed="false">
      <c r="A72" s="9"/>
    </row>
    <row r="73" customFormat="false" ht="12.8" hidden="false" customHeight="false" outlineLevel="0" collapsed="false">
      <c r="A73" s="9"/>
    </row>
    <row r="74" customFormat="false" ht="12.8" hidden="false" customHeight="false" outlineLevel="0" collapsed="false">
      <c r="A74" s="9"/>
    </row>
    <row r="75" customFormat="false" ht="12.8" hidden="false" customHeight="false" outlineLevel="0" collapsed="false">
      <c r="A75" s="9"/>
    </row>
    <row r="76" customFormat="false" ht="12.8" hidden="false" customHeight="false" outlineLevel="0" collapsed="false">
      <c r="A76" s="9"/>
    </row>
    <row r="77" customFormat="false" ht="12.8" hidden="false" customHeight="false" outlineLevel="0" collapsed="false">
      <c r="A77" s="9"/>
    </row>
    <row r="78" customFormat="false" ht="12.8" hidden="false" customHeight="false" outlineLevel="0" collapsed="false">
      <c r="A78" s="9"/>
    </row>
    <row r="79" customFormat="false" ht="12.8" hidden="false" customHeight="false" outlineLevel="0" collapsed="false">
      <c r="A79" s="9"/>
    </row>
    <row r="80" customFormat="false" ht="12.8" hidden="false" customHeight="false" outlineLevel="0" collapsed="false">
      <c r="A80" s="9"/>
    </row>
    <row r="81" customFormat="false" ht="12.8" hidden="false" customHeight="false" outlineLevel="0" collapsed="false">
      <c r="A81" s="9"/>
    </row>
    <row r="82" customFormat="false" ht="12.8" hidden="false" customHeight="false" outlineLevel="0" collapsed="false">
      <c r="A82" s="9"/>
    </row>
    <row r="83" customFormat="false" ht="12.8" hidden="false" customHeight="false" outlineLevel="0" collapsed="false">
      <c r="A83" s="9"/>
    </row>
    <row r="84" customFormat="false" ht="12.8" hidden="false" customHeight="false" outlineLevel="0" collapsed="false">
      <c r="A84" s="9"/>
    </row>
  </sheetData>
  <dataValidations count="16">
    <dataValidation allowBlank="false" error="Неверный формат данных" errorTitle="Ошибка" operator="between" showDropDown="false" showErrorMessage="true" showInputMessage="false" sqref="AY2:AZ9" type="decimal">
      <formula1>0</formula1>
      <formula2>0</formula2>
    </dataValidation>
    <dataValidation allowBlank="true" error="Выберите значение из списка" errorTitle="Ошибка" operator="between" showDropDown="false" showErrorMessage="true" showInputMessage="false" sqref="AD2:AD9" type="list">
      <formula1>#name?</formula1>
      <formula2>0</formula2>
    </dataValidation>
    <dataValidation allowBlank="false" error="Выберите значение из списка" errorTitle="Ошибка" operator="between" showDropDown="false" showErrorMessage="true" showInputMessage="false" sqref="AE2:AE9" type="list">
      <formula1>#name?</formula1>
      <formula2>0</formula2>
    </dataValidation>
    <dataValidation allowBlank="false" error="Неверный формат данных" errorTitle="Ошибка" operator="between" showDropDown="false" showErrorMessage="true" showInputMessage="false" sqref="AR2:AR9 BB2:BB9 BH2:BH9 BO2:BO9" type="whole">
      <formula1>0</formula1>
      <formula2>0</formula2>
    </dataValidation>
    <dataValidation allowBlank="true" error="Неверный формат данных" errorTitle="Ошибка" operator="between" showDropDown="false" showErrorMessage="true" showInputMessage="false" sqref="AJ2:AJ9" type="whole">
      <formula1>0</formula1>
      <formula2>0</formula2>
    </dataValidation>
    <dataValidation allowBlank="false" operator="between" showDropDown="false" showErrorMessage="false" showInputMessage="false" sqref="AS2:AS9" type="list">
      <formula1>#name?</formula1>
      <formula2>0</formula2>
    </dataValidation>
    <dataValidation allowBlank="true" error="Выберите значение из списка" errorTitle="Ошибка" operator="between" showDropDown="false" showErrorMessage="true" showInputMessage="false" sqref="AU2:AU9" type="list">
      <formula1>#name?</formula1>
      <formula2>0</formula2>
    </dataValidation>
    <dataValidation allowBlank="false" operator="between" showDropDown="false" showErrorMessage="false" showInputMessage="false" sqref="AX2:AX9" type="list">
      <formula1>#name?</formula1>
      <formula2>0</formula2>
    </dataValidation>
    <dataValidation allowBlank="false" operator="between" showDropDown="false" showErrorMessage="false" showInputMessage="false" sqref="BA2:BA9" type="list">
      <formula1>#name?</formula1>
      <formula2>0</formula2>
    </dataValidation>
    <dataValidation allowBlank="false" error="Неверное значение" errorTitle="Ошибка" operator="between" showDropDown="false" showErrorMessage="true" showInputMessage="false" sqref="BC2:BC9" type="list">
      <formula1>"Да,Нет"</formula1>
      <formula2>0</formula2>
    </dataValidation>
    <dataValidation allowBlank="false" operator="between" showDropDown="false" showErrorMessage="false" showInputMessage="false" sqref="BD2:BD9" type="list">
      <formula1>#name?</formula1>
      <formula2>0</formula2>
    </dataValidation>
    <dataValidation allowBlank="false" operator="between" showDropDown="false" showErrorMessage="false" showInputMessage="false" sqref="BF2:BF9" type="list">
      <formula1>#name?</formula1>
      <formula2>0</formula2>
    </dataValidation>
    <dataValidation allowBlank="false" error="Выберите значение из списка" errorTitle="Ошибка" operator="between" showDropDown="false" showErrorMessage="true" showInputMessage="false" sqref="BI2:BI9" type="list">
      <formula1>#name?</formula1>
      <formula2>0</formula2>
    </dataValidation>
    <dataValidation allowBlank="false" error="Выберите значение из списка" errorTitle="Ошибка" operator="between" showDropDown="false" showErrorMessage="true" showInputMessage="false" sqref="BJ2:BJ9" type="list">
      <formula1>#name?</formula1>
      <formula2>0</formula2>
    </dataValidation>
    <dataValidation allowBlank="false" error="Выберите значение из списка" errorTitle="Ошибка" operator="between" showDropDown="false" showErrorMessage="true" showInputMessage="false" sqref="BK2:BK9" type="list">
      <formula1>#name?</formula1>
      <formula2>0</formula2>
    </dataValidation>
    <dataValidation allowBlank="false" error="Выберите значение из списка" errorTitle="Ошибка" operator="between" showDropDown="false" showErrorMessage="true" showInputMessage="false" sqref="BL2:BL9"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Q2"/>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Q2" activeCellId="0" sqref="Q2"/>
    </sheetView>
  </sheetViews>
  <sheetFormatPr defaultRowHeight="12.8" zeroHeight="false" outlineLevelRow="0" outlineLevelCol="0"/>
  <cols>
    <col collapsed="false" customWidth="false" hidden="false" outlineLevel="0" max="1025" min="1" style="0" width="11.52"/>
  </cols>
  <sheetData>
    <row r="1" customFormat="false" ht="115.65" hidden="false" customHeight="false" outlineLevel="0" collapsed="false">
      <c r="A1" s="20" t="s">
        <v>25</v>
      </c>
      <c r="B1" s="4" t="s">
        <v>29</v>
      </c>
      <c r="C1" s="5" t="s">
        <v>30</v>
      </c>
      <c r="D1" s="4" t="s">
        <v>37</v>
      </c>
      <c r="E1" s="5" t="s">
        <v>38</v>
      </c>
      <c r="F1" s="4" t="s">
        <v>42</v>
      </c>
      <c r="G1" s="5" t="s">
        <v>44</v>
      </c>
      <c r="H1" s="5" t="s">
        <v>45</v>
      </c>
      <c r="I1" s="4" t="s">
        <v>46</v>
      </c>
      <c r="J1" s="5" t="s">
        <v>47</v>
      </c>
      <c r="K1" s="5" t="s">
        <v>56</v>
      </c>
      <c r="L1" s="5" t="s">
        <v>64</v>
      </c>
      <c r="M1" s="4" t="s">
        <v>34</v>
      </c>
      <c r="N1" s="4" t="s">
        <v>35</v>
      </c>
      <c r="O1" s="4" t="s">
        <v>36</v>
      </c>
      <c r="P1" s="5" t="s">
        <v>69</v>
      </c>
      <c r="Q1" s="5" t="s">
        <v>70</v>
      </c>
    </row>
    <row r="2" customFormat="false" ht="191.75" hidden="false" customHeight="false" outlineLevel="0" collapsed="false">
      <c r="B2" s="21" t="s">
        <v>78</v>
      </c>
      <c r="C2" s="0" t="s">
        <v>97</v>
      </c>
      <c r="D2" s="0" t="e">
        <f aca="false">CONCATENATE(#REF!,#REF!,"_1.jpg")</f>
        <v>#REF!</v>
      </c>
      <c r="E2" s="0" t="e">
        <f aca="false">CONCATENATE(CONCATENATE(#REF!,#REF!,"_2.jpg;"),CONCATENATE(#REF!,#REF!,"_3.jpg;"),CONCATENATE(#REF!,#REF!,"_4.jpg;"),CONCATENATE(#REF!,#REF!,"_5.jpg;"),CONCATENATE(#REF!,#REF!,"_6.jpg;"),CONCATENATE(#REF!,#REF!,"_7.jpg;"),CONCATENATE(#REF!,#REF!,"_8.jpg;"),CONCATENATE(#REF!,#REF!,"_9.jpg;"),CONCATENATE(#REF!,#REF!,"_10.jpg;"))</f>
        <v>#REF!</v>
      </c>
      <c r="F2" s="0" t="s">
        <v>80</v>
      </c>
      <c r="G2" s="0" t="s">
        <v>98</v>
      </c>
      <c r="H2" s="0" t="e">
        <f aca="false">SUBSTITUTE(#REF!,"Термонаклейка ","")</f>
        <v>#REF!</v>
      </c>
      <c r="I2" s="22" t="s">
        <v>81</v>
      </c>
      <c r="J2" s="0" t="e">
        <f aca="false">CONCATENATE(#REF!,". Наши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прилагается в каждом наборе, ничего сложного в переносе нет, красотища! По все")</f>
        <v>#REF!</v>
      </c>
      <c r="K2" s="8" t="e">
        <f aca="false">CONCATENATE(#REF!,#REF!,"_color.jpg")</f>
        <v>#REF!</v>
      </c>
      <c r="L2" s="14" t="e">
        <f aca="false">CONCATENATE("термонаклейка для одежды, термотрансфер, заплатка, принт, наклейка для декора одежды и других предметов из текстиля,",SUBSTITUTE(#REF!,"Термонаклейка",""))</f>
        <v>#REF!</v>
      </c>
      <c r="M2" s="0" t="n">
        <v>2</v>
      </c>
      <c r="N2" s="0" t="n">
        <v>180</v>
      </c>
      <c r="O2" s="0" t="n">
        <v>210</v>
      </c>
      <c r="P2" s="0" t="s">
        <v>82</v>
      </c>
      <c r="Q2" s="17" t="s">
        <v>99</v>
      </c>
    </row>
  </sheetData>
  <dataValidations count="2">
    <dataValidation allowBlank="false" error="Выберите значение из списка" errorTitle="Ошибка" operator="between" showDropDown="false" showErrorMessage="true" showInputMessage="false" sqref="B2" type="list">
      <formula1>#name?</formula1>
      <formula2>0</formula2>
    </dataValidation>
    <dataValidation allowBlank="true" error="Выберите значение из списка" errorTitle="Ошибка" operator="between" showDropDown="false" showErrorMessage="true" showInputMessage="false" sqref="I2" type="list">
      <formula1>#name?</formula1>
      <formula2>0</formula2>
    </dataValidation>
  </dataValidations>
  <hyperlinks>
    <hyperlink ref="Q2" r:id="rId2" display="https://raw.githubusercontent.com/maxuzkikh/Ozon_upload/main/Video_DTF.mp4"/>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legacyDrawing r:id="rId3"/>
</worksheet>
</file>

<file path=docProps/app.xml><?xml version="1.0" encoding="utf-8"?>
<Properties xmlns="http://schemas.openxmlformats.org/officeDocument/2006/extended-properties" xmlns:vt="http://schemas.openxmlformats.org/officeDocument/2006/docPropsVTypes">
  <Template/>
  <TotalTime>3264</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2024-02-18T00:18:39Z</dcterms:modified>
  <cp:revision>118</cp:revision>
  <dc:subject/>
  <dc:title/>
</cp:coreProperties>
</file>