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domerotto/Library/Mobile Documents/com~apple~CloudDocs/DOCUMENTOS/Projetos/2021/Artigo AWS Hist Uso Hs/Py/"/>
    </mc:Choice>
  </mc:AlternateContent>
  <xr:revisionPtr revIDLastSave="0" documentId="13_ncr:1_{B787C1D5-5622-3444-93AA-EA83A3C0B6D3}" xr6:coauthVersionLast="47" xr6:coauthVersionMax="47" xr10:uidLastSave="{00000000-0000-0000-0000-000000000000}"/>
  <bookViews>
    <workbookView xWindow="0" yWindow="0" windowWidth="25600" windowHeight="16000" activeTab="5" xr2:uid="{00000000-000D-0000-FFFF-FFFF00000000}"/>
  </bookViews>
  <sheets>
    <sheet name="Droga Tecnica" sheetId="4" r:id="rId1"/>
    <sheet name="Prod Acabado" sheetId="2" r:id="rId2"/>
    <sheet name="Soma ia" sheetId="6" r:id="rId3"/>
    <sheet name="Resumo ias" sheetId="7" r:id="rId4"/>
    <sheet name="Resumo Principais" sheetId="8" r:id="rId5"/>
    <sheet name="Resumo Final" sheetId="9" r:id="rId6"/>
    <sheet name="BASE" sheetId="1" state="hidden" r:id="rId7"/>
  </sheets>
  <definedNames>
    <definedName name="_xlnm._FilterDatabase" localSheetId="6" hidden="1">BASE!$A$1:$F$1202</definedName>
    <definedName name="_xlcn.WorksheetConnection_Hoja1A1F12021" hidden="1">BASE!$A$1:$F$1202</definedName>
  </definedNames>
  <calcPr calcId="191029"/>
  <pivotCaches>
    <pivotCache cacheId="5" r:id="rId8"/>
    <pivotCache cacheId="6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A$1:$F$120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9" l="1"/>
  <c r="K3" i="9"/>
  <c r="J4" i="9"/>
  <c r="K4" i="9"/>
  <c r="J5" i="9"/>
  <c r="K5" i="9"/>
  <c r="J6" i="9"/>
  <c r="K6" i="9"/>
  <c r="J8" i="9"/>
  <c r="K8" i="9"/>
  <c r="J9" i="9"/>
  <c r="K9" i="9"/>
  <c r="J10" i="9"/>
  <c r="K10" i="9"/>
  <c r="J11" i="9"/>
  <c r="K11" i="9"/>
  <c r="J12" i="9"/>
  <c r="K12" i="9"/>
  <c r="J13" i="9"/>
  <c r="K13" i="9"/>
  <c r="J14" i="9"/>
  <c r="K14" i="9"/>
  <c r="J15" i="9"/>
  <c r="K15" i="9"/>
  <c r="J16" i="9"/>
  <c r="K16" i="9"/>
  <c r="J17" i="9"/>
  <c r="K17" i="9"/>
  <c r="J18" i="9"/>
  <c r="K18" i="9"/>
  <c r="J19" i="9"/>
  <c r="K19" i="9"/>
  <c r="K2" i="9"/>
  <c r="J2" i="9"/>
  <c r="G18" i="9"/>
  <c r="F3" i="9"/>
  <c r="G3" i="9"/>
  <c r="F4" i="9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F15" i="9"/>
  <c r="G15" i="9"/>
  <c r="F16" i="9"/>
  <c r="G16" i="9"/>
  <c r="F17" i="9"/>
  <c r="G17" i="9"/>
  <c r="F19" i="9"/>
  <c r="G19" i="9"/>
  <c r="F20" i="9"/>
  <c r="G20" i="9"/>
  <c r="F21" i="9"/>
  <c r="G21" i="9"/>
  <c r="G2" i="9"/>
  <c r="F2" i="9"/>
  <c r="C34" i="8"/>
  <c r="D34" i="8"/>
  <c r="E34" i="8"/>
  <c r="F34" i="8"/>
  <c r="D37" i="6"/>
  <c r="E37" i="6"/>
  <c r="F37" i="6"/>
  <c r="C37" i="6"/>
  <c r="D116" i="6"/>
  <c r="E116" i="6"/>
  <c r="F116" i="6"/>
  <c r="C116" i="6"/>
  <c r="E108" i="6"/>
  <c r="F108" i="6"/>
  <c r="D108" i="6"/>
  <c r="D100" i="6"/>
  <c r="E100" i="6"/>
  <c r="F100" i="6"/>
  <c r="C100" i="6"/>
  <c r="D93" i="6"/>
  <c r="E93" i="6"/>
  <c r="F93" i="6"/>
  <c r="C93" i="6"/>
  <c r="D86" i="6"/>
  <c r="E86" i="6"/>
  <c r="F86" i="6"/>
  <c r="C86" i="6"/>
  <c r="D80" i="6"/>
  <c r="E80" i="6"/>
  <c r="F80" i="6"/>
  <c r="C80" i="6"/>
  <c r="D77" i="6"/>
  <c r="E77" i="6"/>
  <c r="F77" i="6"/>
  <c r="C77" i="6"/>
  <c r="D72" i="6"/>
  <c r="E72" i="6"/>
  <c r="F72" i="6"/>
  <c r="C72" i="6"/>
  <c r="C64" i="6"/>
  <c r="D64" i="6"/>
  <c r="E64" i="6"/>
  <c r="F64" i="6"/>
  <c r="D57" i="6"/>
  <c r="E57" i="6"/>
  <c r="F57" i="6"/>
  <c r="C57" i="6"/>
  <c r="D52" i="6"/>
  <c r="E52" i="6"/>
  <c r="F52" i="6"/>
  <c r="C52" i="6"/>
  <c r="D44" i="6"/>
  <c r="E44" i="6"/>
  <c r="F44" i="6"/>
  <c r="C44" i="6"/>
  <c r="D41" i="6"/>
  <c r="E41" i="6"/>
  <c r="F41" i="6"/>
  <c r="C41" i="6"/>
  <c r="D34" i="6"/>
  <c r="E34" i="6"/>
  <c r="F34" i="6"/>
  <c r="C34" i="6"/>
  <c r="D28" i="6"/>
  <c r="E28" i="6"/>
  <c r="F28" i="6"/>
  <c r="C28" i="6"/>
  <c r="D24" i="6"/>
  <c r="E24" i="6"/>
  <c r="F24" i="6"/>
  <c r="C24" i="6"/>
  <c r="D13" i="6"/>
  <c r="E13" i="6"/>
  <c r="F13" i="6"/>
  <c r="C13" i="6"/>
  <c r="D7" i="6"/>
  <c r="E7" i="6"/>
  <c r="F7" i="6"/>
  <c r="C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Hoja1!$A$1:$F$1202" type="102" refreshedVersion="7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Hoja1A1F12021"/>
        </x15:connection>
      </ext>
    </extLst>
  </connection>
</connections>
</file>

<file path=xl/sharedStrings.xml><?xml version="1.0" encoding="utf-8"?>
<sst xmlns="http://schemas.openxmlformats.org/spreadsheetml/2006/main" count="5124" uniqueCount="950">
  <si>
    <t>IMPORTADOR</t>
  </si>
  <si>
    <t>PRODUCTO</t>
  </si>
  <si>
    <t>PRINCIPIO ACTIVO</t>
  </si>
  <si>
    <t>Suma de CANTIDAD</t>
  </si>
  <si>
    <t>Suma de U$S-cif</t>
  </si>
  <si>
    <t>3SV AGUARAY SRL</t>
  </si>
  <si>
    <t>Glifosato 77,7%</t>
  </si>
  <si>
    <t>ADAKEM SA</t>
  </si>
  <si>
    <t>2,4 D TECNICO</t>
  </si>
  <si>
    <t>2,4 D 98%</t>
  </si>
  <si>
    <t>ATRAZINA TECNICO</t>
  </si>
  <si>
    <t>CLETODIM TECNICO</t>
  </si>
  <si>
    <t>Cletodim 37%</t>
  </si>
  <si>
    <t>DIMETILAMINA TECNICO</t>
  </si>
  <si>
    <t>Dimetilamina 60%</t>
  </si>
  <si>
    <t>GLIFOSATO TECNICO</t>
  </si>
  <si>
    <t>Glifosato 97%</t>
  </si>
  <si>
    <t>GLUFOSINATO TECNICO</t>
  </si>
  <si>
    <t>PARAQUAT TECNICO</t>
  </si>
  <si>
    <t>Paraquat 42%</t>
  </si>
  <si>
    <t>TRICLOPIR TECNICO</t>
  </si>
  <si>
    <t>Triclopir 97%</t>
  </si>
  <si>
    <t>AGRI TOP SA</t>
  </si>
  <si>
    <t>GLIFOSATO 75,7%</t>
  </si>
  <si>
    <t>GLUFOSINATO DE AMONIO</t>
  </si>
  <si>
    <t>AGRO J - A SA</t>
  </si>
  <si>
    <t>Cletodim 36%</t>
  </si>
  <si>
    <t>AGRO PLUS SA</t>
  </si>
  <si>
    <t>Clodinafop 24%</t>
  </si>
  <si>
    <t>Diclosulam 84%</t>
  </si>
  <si>
    <t>Flumioxazin 48%</t>
  </si>
  <si>
    <t>Glifosato 72%</t>
  </si>
  <si>
    <t>Metsulfuron-Methyl 60%</t>
  </si>
  <si>
    <t>Paraquat 27,6%</t>
  </si>
  <si>
    <t>AGRO QUIMICA DEL PARAG.</t>
  </si>
  <si>
    <t>KAOS</t>
  </si>
  <si>
    <t>KAOS ULTRA 88,8 SG</t>
  </si>
  <si>
    <t>Glifosato 88,8%</t>
  </si>
  <si>
    <t>PATRULLA</t>
  </si>
  <si>
    <t>Flumioxazin 50%</t>
  </si>
  <si>
    <t>SUPER D</t>
  </si>
  <si>
    <t>THUG</t>
  </si>
  <si>
    <t>TRISO</t>
  </si>
  <si>
    <t>Atrazina 90%</t>
  </si>
  <si>
    <t>AGROFERTIL SA</t>
  </si>
  <si>
    <t>ATRANEX 90</t>
  </si>
  <si>
    <t>AGROFIELD SRL</t>
  </si>
  <si>
    <t>KARPIR</t>
  </si>
  <si>
    <t>Imazapir 5%</t>
  </si>
  <si>
    <t>AGROLATINA SA</t>
  </si>
  <si>
    <t>Glifosato 95%</t>
  </si>
  <si>
    <t>AGROSYSTEM SRL</t>
  </si>
  <si>
    <t>CLETODIM 24%</t>
  </si>
  <si>
    <t>PARASYS</t>
  </si>
  <si>
    <t>AGROTEC SA</t>
  </si>
  <si>
    <t>AGROQUAT</t>
  </si>
  <si>
    <t>Paraquat 24%</t>
  </si>
  <si>
    <t>DYNAMUS</t>
  </si>
  <si>
    <t>Glifosato 41%</t>
  </si>
  <si>
    <t>GLIFOTEC GOLD</t>
  </si>
  <si>
    <t>Glifosato 60,8%</t>
  </si>
  <si>
    <t>KALIUM</t>
  </si>
  <si>
    <t>Glifosato 66%</t>
  </si>
  <si>
    <t>KEEPER</t>
  </si>
  <si>
    <t>KEEPER ULTRA</t>
  </si>
  <si>
    <t>Diuron 46,8% + Hexazinone 13,2%</t>
  </si>
  <si>
    <t>STAR</t>
  </si>
  <si>
    <t>TOOLER</t>
  </si>
  <si>
    <t>Clomazone 48%</t>
  </si>
  <si>
    <t>AKTRA SA</t>
  </si>
  <si>
    <t>2,4 D</t>
  </si>
  <si>
    <t>2,4 D 95%</t>
  </si>
  <si>
    <t>Atrazina 97%</t>
  </si>
  <si>
    <t>DIQUAT TECNICO</t>
  </si>
  <si>
    <t>Diquat 40%</t>
  </si>
  <si>
    <t>LACTOFEN TECNICO (MUESTRA)</t>
  </si>
  <si>
    <t>Lactofen 85%</t>
  </si>
  <si>
    <t>PICLORAM TECNICO</t>
  </si>
  <si>
    <t>Picloram 95%</t>
  </si>
  <si>
    <t>SIMAZINA TECNICO</t>
  </si>
  <si>
    <t>Simazina 97%</t>
  </si>
  <si>
    <t>TIGRA</t>
  </si>
  <si>
    <t>AMERICA LATINA AGRISCIENCES</t>
  </si>
  <si>
    <t>AVANT AGRO SA</t>
  </si>
  <si>
    <t>ALL DRY</t>
  </si>
  <si>
    <t>Glufosinato De Amonio 15%</t>
  </si>
  <si>
    <t>PRYME</t>
  </si>
  <si>
    <t>Glifosato</t>
  </si>
  <si>
    <t>BASF PARAGUAYA SA</t>
  </si>
  <si>
    <t>ATECTRA</t>
  </si>
  <si>
    <t>Dicamba 70,8%</t>
  </si>
  <si>
    <t>BAS 183 H</t>
  </si>
  <si>
    <t>Dicamba</t>
  </si>
  <si>
    <t>BAS 684 03 H (MUESTRA)</t>
  </si>
  <si>
    <t>Cynmethylin</t>
  </si>
  <si>
    <t>BAS 850 01H (MUESTRA)</t>
  </si>
  <si>
    <t>Trifludimoxazin</t>
  </si>
  <si>
    <t>Otros Herbicidas</t>
  </si>
  <si>
    <t>BASAGRAN 600</t>
  </si>
  <si>
    <t>Bentazon 60%</t>
  </si>
  <si>
    <t>CONVEY</t>
  </si>
  <si>
    <t>Tropramezone 33,6%</t>
  </si>
  <si>
    <t>HEAT</t>
  </si>
  <si>
    <t>Saflufenacil 70%</t>
  </si>
  <si>
    <t>LIBERTY</t>
  </si>
  <si>
    <t>OPTILL®</t>
  </si>
  <si>
    <t>PIVOT</t>
  </si>
  <si>
    <t>Imazetapyr 10%</t>
  </si>
  <si>
    <t>TRIFLUDIMOXAZINE (MUESTRA)</t>
  </si>
  <si>
    <t>VELTROMA</t>
  </si>
  <si>
    <t>BAYER SA</t>
  </si>
  <si>
    <t>FORDOR</t>
  </si>
  <si>
    <t>Isoxaflutole 75%</t>
  </si>
  <si>
    <t>GUARDIAN</t>
  </si>
  <si>
    <t>HARNESS</t>
  </si>
  <si>
    <t>HUSSAR EVOLUTION</t>
  </si>
  <si>
    <t>Fenoxaprop-P-Etil 6,4% + Iodosulfuron 0,8%</t>
  </si>
  <si>
    <t>ROUNDUP CONTROLMAX</t>
  </si>
  <si>
    <t>Glifosato 79,2%</t>
  </si>
  <si>
    <t>ROUNDUP FULL II</t>
  </si>
  <si>
    <t>Glifosato 66,2%</t>
  </si>
  <si>
    <t>Tembotrione</t>
  </si>
  <si>
    <t>CHD'S AGROCHEMICALS S.A.I.C.</t>
  </si>
  <si>
    <t>Ametrina 50%</t>
  </si>
  <si>
    <t>BISPYRICE 40 SC</t>
  </si>
  <si>
    <t>Bispiribac Sodico 40%</t>
  </si>
  <si>
    <t>DICAMBA TECNICO</t>
  </si>
  <si>
    <t>Dicamba 98%</t>
  </si>
  <si>
    <t>DICLOSULAM TECNICO</t>
  </si>
  <si>
    <t>Diclosulam</t>
  </si>
  <si>
    <t>DIURON TECNICO</t>
  </si>
  <si>
    <t>Diuron 97%</t>
  </si>
  <si>
    <t>HEXADIURON WP</t>
  </si>
  <si>
    <t>Hexazinone 13,2% + Diuron 46,8%</t>
  </si>
  <si>
    <t>MESOTRIONA 45%</t>
  </si>
  <si>
    <t>Mesotriona 45%</t>
  </si>
  <si>
    <t>METRIBUZIM TECNICO</t>
  </si>
  <si>
    <t>MORFEU</t>
  </si>
  <si>
    <t>PRIMUS</t>
  </si>
  <si>
    <t>Pyrazosulfuron Ethyl 25%</t>
  </si>
  <si>
    <t>SAFLUFENACIL TECNICO</t>
  </si>
  <si>
    <t>Saflufenacil</t>
  </si>
  <si>
    <t>SPECTRO</t>
  </si>
  <si>
    <t>Metsulfuron Metil 60%</t>
  </si>
  <si>
    <t>Clorimuron 75%</t>
  </si>
  <si>
    <t>Quinclorac 50%</t>
  </si>
  <si>
    <t>CHEMTEC SA</t>
  </si>
  <si>
    <t>COLLA SA</t>
  </si>
  <si>
    <t>Metsulfuron 60%</t>
  </si>
  <si>
    <t>FOMEFLAG</t>
  </si>
  <si>
    <t>Glifosato 48%</t>
  </si>
  <si>
    <t>GLISERB SUN</t>
  </si>
  <si>
    <t>COMP. DE AGROQUIMICOS DEL P.</t>
  </si>
  <si>
    <t>ATRAZINA 90%</t>
  </si>
  <si>
    <t>FLUMIOXAZIM TECNICO</t>
  </si>
  <si>
    <t>Flumioxazin 98%</t>
  </si>
  <si>
    <t>FLUMIOXAZIN TECNICO</t>
  </si>
  <si>
    <t>FLUROXIPIR TECNICO</t>
  </si>
  <si>
    <t>Fluroxipir 98,7%</t>
  </si>
  <si>
    <t>HALOXYFOP R METIL TECNICO</t>
  </si>
  <si>
    <t>Paraquat 50%</t>
  </si>
  <si>
    <t>COMP. DEKALPAR SA</t>
  </si>
  <si>
    <t>COOP. COL. UNIDAS AGROPEC.</t>
  </si>
  <si>
    <t>Cletodim 90%</t>
  </si>
  <si>
    <t>COOP. SANTA MARIA LTDA.</t>
  </si>
  <si>
    <t>DE BRITO MANOEL CARLOS</t>
  </si>
  <si>
    <t>DEMETRA AGROBUSINESS SA</t>
  </si>
  <si>
    <t>DOW AGROSCIENCES SA</t>
  </si>
  <si>
    <t>GALANT R LPU</t>
  </si>
  <si>
    <t>Haloxifop-R-Metil 3,11%</t>
  </si>
  <si>
    <t>PACTO</t>
  </si>
  <si>
    <t>Cloransulam Metil 84%</t>
  </si>
  <si>
    <t>PADRON</t>
  </si>
  <si>
    <t>Sal Trietanolamina Del Acido Picloram 38,84%</t>
  </si>
  <si>
    <t>PASTAR</t>
  </si>
  <si>
    <t>Aminopyralid 4% + Fluroxypyr 8%</t>
  </si>
  <si>
    <t>SPIDER</t>
  </si>
  <si>
    <t>STARANE XTRA</t>
  </si>
  <si>
    <t>Fluroxipir Meptil 48%</t>
  </si>
  <si>
    <t>VERDICT HL</t>
  </si>
  <si>
    <t>Haloxifop-R-Metil 54%</t>
  </si>
  <si>
    <t>VERDICT ™ ULTRA</t>
  </si>
  <si>
    <t>Haloxifop-R-Metil 93,46%</t>
  </si>
  <si>
    <t>DVA AGRO PARAGUAY SRL</t>
  </si>
  <si>
    <t>Dicamba 48%</t>
  </si>
  <si>
    <t>2,4 D 30%</t>
  </si>
  <si>
    <t>FERAGRO SA</t>
  </si>
  <si>
    <t>HORTHEFON 40 SL</t>
  </si>
  <si>
    <t>SECTOR 304 SL</t>
  </si>
  <si>
    <t>Picloram 6,4% + 2,4 D 24%</t>
  </si>
  <si>
    <t>FNV SA</t>
  </si>
  <si>
    <t>ARROW 240 EC</t>
  </si>
  <si>
    <t>SECAFOL</t>
  </si>
  <si>
    <t>FRANSE S.A.</t>
  </si>
  <si>
    <t>G.P. SA</t>
  </si>
  <si>
    <t>ATRAFULL 90</t>
  </si>
  <si>
    <t>BOXER MAX</t>
  </si>
  <si>
    <t>CAMPERO GPSA</t>
  </si>
  <si>
    <t>PARCERO</t>
  </si>
  <si>
    <t>2,4 D 72%</t>
  </si>
  <si>
    <t>G20 AGRO SA</t>
  </si>
  <si>
    <t>GLIFOSATO G20</t>
  </si>
  <si>
    <t>GLYMAX PARAGUAY SA</t>
  </si>
  <si>
    <t>2,4 D 86%</t>
  </si>
  <si>
    <t>Nicosulfuron 75%</t>
  </si>
  <si>
    <t>GRUPO APANE SA</t>
  </si>
  <si>
    <t>H3 AGROCHEMICALS SA</t>
  </si>
  <si>
    <t>GLIFOWEED PLATINUM</t>
  </si>
  <si>
    <t>HUMICOS DEL PARAGUAY SRL</t>
  </si>
  <si>
    <t>Dicamba 47,5%</t>
  </si>
  <si>
    <t>BIO HERBICIDA (MUESTRA)</t>
  </si>
  <si>
    <t>Molecula Organica</t>
  </si>
  <si>
    <t>GLUFOSINATO DE AMONIO 20%</t>
  </si>
  <si>
    <t>LID XTRA</t>
  </si>
  <si>
    <t>Clopiralid 48%</t>
  </si>
  <si>
    <t>MAXIPIR</t>
  </si>
  <si>
    <t>Fluroxipir-Metil 28,8%</t>
  </si>
  <si>
    <t>Metribuzim 48%</t>
  </si>
  <si>
    <t>NEXXO PY</t>
  </si>
  <si>
    <t>PIROXASULFONE 85%</t>
  </si>
  <si>
    <t>Piroxasulfone 85%</t>
  </si>
  <si>
    <t>SAFLUFENACIL 70%</t>
  </si>
  <si>
    <t>TAURUS</t>
  </si>
  <si>
    <t>Picloram 27,8%</t>
  </si>
  <si>
    <t>IMPORTAD. ALEMANA SA</t>
  </si>
  <si>
    <t>CROSS OUT 850 SG</t>
  </si>
  <si>
    <t>Clodinafop Propargilico 24%</t>
  </si>
  <si>
    <t>MONTANA 276 SL</t>
  </si>
  <si>
    <t>SABRE 240 EC</t>
  </si>
  <si>
    <t>INVERSIONES AGRICOLAS</t>
  </si>
  <si>
    <t>MATRISOJA SA</t>
  </si>
  <si>
    <t>AVALON</t>
  </si>
  <si>
    <t>CASTOR</t>
  </si>
  <si>
    <t>CELEST</t>
  </si>
  <si>
    <t>CONQUEST</t>
  </si>
  <si>
    <t>DRAGO</t>
  </si>
  <si>
    <t>POTENZOR</t>
  </si>
  <si>
    <t>RANGER 48 SL</t>
  </si>
  <si>
    <t>RANGER 75,7 SG</t>
  </si>
  <si>
    <t>SONORA</t>
  </si>
  <si>
    <t>Imazetapyr</t>
  </si>
  <si>
    <t>SPARKE</t>
  </si>
  <si>
    <t>SUPPORT LINK</t>
  </si>
  <si>
    <t>SYSTEMIC</t>
  </si>
  <si>
    <t>TOKA</t>
  </si>
  <si>
    <t>Fluroxipir Meptil 15% + Triclopir 35%</t>
  </si>
  <si>
    <t>NORTOX INTERNACIONAL S.A.</t>
  </si>
  <si>
    <t>NORTOX INTERNACIONAL SA</t>
  </si>
  <si>
    <t>Haloxifop 24%</t>
  </si>
  <si>
    <t>Mesotriona 48%</t>
  </si>
  <si>
    <t>Picloram 24%</t>
  </si>
  <si>
    <t>Trifuralina 45%</t>
  </si>
  <si>
    <t>NOVARA SA</t>
  </si>
  <si>
    <t>OLIVEIRA SOUZA DA SILVA RAFAEL</t>
  </si>
  <si>
    <t>PILARQUIM PY COMERCIAL SA</t>
  </si>
  <si>
    <t>PLANAGRO SA</t>
  </si>
  <si>
    <t>STATUS WG</t>
  </si>
  <si>
    <t>PRODUZA SA</t>
  </si>
  <si>
    <t>RAINBOW  AGROSCIENCES SA</t>
  </si>
  <si>
    <t>ATRAKING XTRA</t>
  </si>
  <si>
    <t>CLEANSPRAY</t>
  </si>
  <si>
    <t>CLEANSPRAY XTRA</t>
  </si>
  <si>
    <t>FOMEFLAG PLUS</t>
  </si>
  <si>
    <t>GRASIDIM FULL</t>
  </si>
  <si>
    <t>HALAXY FULL</t>
  </si>
  <si>
    <t>PROCORE XTRA</t>
  </si>
  <si>
    <t>RAINQUAT</t>
  </si>
  <si>
    <t>RAINQUAT PLUS</t>
  </si>
  <si>
    <t>Dicamba 70%</t>
  </si>
  <si>
    <t>RIDOWN 88,8 XTRA</t>
  </si>
  <si>
    <t>RIDOWN PS FULL</t>
  </si>
  <si>
    <t>S-Metolacloro 96%</t>
  </si>
  <si>
    <t>Flumioxazin 51%</t>
  </si>
  <si>
    <t>SUNGAIN XTRA</t>
  </si>
  <si>
    <t>SUNZONE XTRA</t>
  </si>
  <si>
    <t>TORCH</t>
  </si>
  <si>
    <t>ULTINATE</t>
  </si>
  <si>
    <t>WEEDCLEAR FULL</t>
  </si>
  <si>
    <t>WEEDCLEAR PLUS</t>
  </si>
  <si>
    <t>RED SURCOS PARAGUAY SA</t>
  </si>
  <si>
    <t>APOFIS ELITE</t>
  </si>
  <si>
    <t>SOC.DE EMPRESARIOS AGRIC.LIBERACION SA</t>
  </si>
  <si>
    <t>SOMAX AGRO SA</t>
  </si>
  <si>
    <t>GLIFOSATO SOMAX 608</t>
  </si>
  <si>
    <t>GLIFOSATO SOMAX 662</t>
  </si>
  <si>
    <t>GLIFOSATO SOMAX 757</t>
  </si>
  <si>
    <t>SIOUX</t>
  </si>
  <si>
    <t>SUL AMERICA SA COM.E IND.</t>
  </si>
  <si>
    <t>FINIX</t>
  </si>
  <si>
    <t>KUGEL</t>
  </si>
  <si>
    <t>Metacloro</t>
  </si>
  <si>
    <t>SALVAT</t>
  </si>
  <si>
    <t>STOP</t>
  </si>
  <si>
    <t>SYNERGIA</t>
  </si>
  <si>
    <t>SYNGENTA PARAGUAY SA</t>
  </si>
  <si>
    <t>DUAL GOLD</t>
  </si>
  <si>
    <t>EDDUS</t>
  </si>
  <si>
    <t>S-Metolacloro 46,4% + Sal De Sodio De Fomesafen 11,26%</t>
  </si>
  <si>
    <t>FARMON</t>
  </si>
  <si>
    <t>Paraquat 12% + Diquat 8%</t>
  </si>
  <si>
    <t>GESAPRIM 90</t>
  </si>
  <si>
    <t>GRAMOCIL</t>
  </si>
  <si>
    <t>REGLONE</t>
  </si>
  <si>
    <t>Diquat 20%</t>
  </si>
  <si>
    <t>SULFOSATO TOUCHDOWN</t>
  </si>
  <si>
    <t>Glifosato 62%</t>
  </si>
  <si>
    <t>TRASPECT</t>
  </si>
  <si>
    <t>TRAXOS 050 EC</t>
  </si>
  <si>
    <t>Clodinafop Propargilico 2,5% + Pinoxaden 2,5%</t>
  </si>
  <si>
    <t>TRAXOS PLUS</t>
  </si>
  <si>
    <t>Clodinafop Propargilico 2,5% + Pinoxaden 2,5% + Cloquintocet-Mexyl 0,25%</t>
  </si>
  <si>
    <t>TABACALERA SAN FRANCISCO</t>
  </si>
  <si>
    <t>TAFIREL PARAGUAY SRL</t>
  </si>
  <si>
    <t>ALFAMEX 960</t>
  </si>
  <si>
    <t>BYPEX 40</t>
  </si>
  <si>
    <t>CAPINEX 50</t>
  </si>
  <si>
    <t>CLOMANEX</t>
  </si>
  <si>
    <t>CLORANSULEX</t>
  </si>
  <si>
    <t>CLORYMEX</t>
  </si>
  <si>
    <t>CONEX 84</t>
  </si>
  <si>
    <t>CYPEREX</t>
  </si>
  <si>
    <t>FORTEX</t>
  </si>
  <si>
    <t>GLIFEX</t>
  </si>
  <si>
    <t>GLIFEX FULL K</t>
  </si>
  <si>
    <t>GLIFEX GOLD</t>
  </si>
  <si>
    <t>GLIFEX MAX</t>
  </si>
  <si>
    <t>GLUFEX</t>
  </si>
  <si>
    <t>GRAMANEX</t>
  </si>
  <si>
    <t>HERBEX MAX</t>
  </si>
  <si>
    <t>PARAQUAT TAFIREL</t>
  </si>
  <si>
    <t>PRONTO</t>
  </si>
  <si>
    <t>Penoxsulam 24%</t>
  </si>
  <si>
    <t>PYCLOREX</t>
  </si>
  <si>
    <t>REDEX</t>
  </si>
  <si>
    <t>RICEPROTEX 800</t>
  </si>
  <si>
    <t>Dietholate 80%</t>
  </si>
  <si>
    <t>SULFENEX</t>
  </si>
  <si>
    <t>Sulfentrazone 50%</t>
  </si>
  <si>
    <t>TRYPLEX</t>
  </si>
  <si>
    <t>Triclopir Butotil 66,74%</t>
  </si>
  <si>
    <t>WEDEX MAX</t>
  </si>
  <si>
    <t>WEEDEX MAX</t>
  </si>
  <si>
    <t>ZINEX</t>
  </si>
  <si>
    <t>TECNOMYL SA</t>
  </si>
  <si>
    <t>2,4 D 97%</t>
  </si>
  <si>
    <t>Cletodim 70%</t>
  </si>
  <si>
    <t>Diclosulam 97,5%</t>
  </si>
  <si>
    <t>Diuron Muestra</t>
  </si>
  <si>
    <t>Fluroxipir</t>
  </si>
  <si>
    <t>FOMESAFEN TECNICO</t>
  </si>
  <si>
    <t>Fomesafen 95%</t>
  </si>
  <si>
    <t>IMAZETAPYR TECNICO</t>
  </si>
  <si>
    <t>Picloram</t>
  </si>
  <si>
    <t>Picloram 92%</t>
  </si>
  <si>
    <t>Simazina 98,5%</t>
  </si>
  <si>
    <t>Sulfentrazone</t>
  </si>
  <si>
    <t>Triclopir</t>
  </si>
  <si>
    <t>Triclopir 96%</t>
  </si>
  <si>
    <t>Triclopir 98%</t>
  </si>
  <si>
    <t>TRANSAGRO SA</t>
  </si>
  <si>
    <t>GLIFOSATO</t>
  </si>
  <si>
    <t>NICCOLO 24</t>
  </si>
  <si>
    <t>UNITED PHOSPHORUS PARAG.SA</t>
  </si>
  <si>
    <t>ARTYS</t>
  </si>
  <si>
    <t>2,4 D 24% + Picloram 6,4%</t>
  </si>
  <si>
    <t>BROWSER</t>
  </si>
  <si>
    <t>CURRENT</t>
  </si>
  <si>
    <t>LIFELINE</t>
  </si>
  <si>
    <t>Glufosinato De Amonio 28%</t>
  </si>
  <si>
    <t>SELECT ONE PACK</t>
  </si>
  <si>
    <t>Cletodim 12%</t>
  </si>
  <si>
    <t>TRICLON</t>
  </si>
  <si>
    <t>Triclopir 68%</t>
  </si>
  <si>
    <t>VIERCI FRANCISCO Y CIA. SRL</t>
  </si>
  <si>
    <t>AURORA 400 EC</t>
  </si>
  <si>
    <t>FURTIVO 75%</t>
  </si>
  <si>
    <t>GAMIT</t>
  </si>
  <si>
    <t>Clomazone 50%</t>
  </si>
  <si>
    <t>INVADER</t>
  </si>
  <si>
    <t>LOCKED 24%</t>
  </si>
  <si>
    <t>REAPER 72</t>
  </si>
  <si>
    <t>ROCKS</t>
  </si>
  <si>
    <t>Bifentrina 13,50% + Imidacloprid 16,50%</t>
  </si>
  <si>
    <t>AÑO</t>
  </si>
  <si>
    <t>Cletodim 24%</t>
  </si>
  <si>
    <t>GLIFOSEVERO</t>
  </si>
  <si>
    <t>Atrazina 98%</t>
  </si>
  <si>
    <t>GLIFOSATO 97%</t>
  </si>
  <si>
    <t>Glufosinato De Amonio 95%</t>
  </si>
  <si>
    <t>Glufosinato De Amonio 98%</t>
  </si>
  <si>
    <t>PARAQUAT 42%</t>
  </si>
  <si>
    <t>AGRO PARAGUAY SRL</t>
  </si>
  <si>
    <t>Pyrazosulfuron Ethyl 10%</t>
  </si>
  <si>
    <t>BUENA COSECHA</t>
  </si>
  <si>
    <t>CLODINAFOP 24 AGRO PLUS</t>
  </si>
  <si>
    <t>FLUMIOXA PLUS</t>
  </si>
  <si>
    <t>GLIFOSATO WG AGRO PLUS</t>
  </si>
  <si>
    <t>GLUFOSINATO DE AMONIO 20 AGRO PLUS</t>
  </si>
  <si>
    <t>Glufosinato De Amonio 20%</t>
  </si>
  <si>
    <t>GLUFOSINATO PLUS</t>
  </si>
  <si>
    <t>GRAN MURALLA</t>
  </si>
  <si>
    <t>PARAQUAT 27,6 AGRO PLUS</t>
  </si>
  <si>
    <t>KAOS DMA 80 SG</t>
  </si>
  <si>
    <t>AGRO RIO DEL PARAGUAY</t>
  </si>
  <si>
    <t>LIMPIA</t>
  </si>
  <si>
    <t>Paraquat 27.6%</t>
  </si>
  <si>
    <t>TOP 60</t>
  </si>
  <si>
    <t>VIP</t>
  </si>
  <si>
    <t>Clethodim 36%</t>
  </si>
  <si>
    <t>CLORANSULAM 84% WG</t>
  </si>
  <si>
    <t>AGROFUTURO PARAGUAY SA</t>
  </si>
  <si>
    <t>AGROGANADERA TUPI GUARANI SA</t>
  </si>
  <si>
    <t>GLIFOSATO 77,7%</t>
  </si>
  <si>
    <t>Glifosato 75,7%</t>
  </si>
  <si>
    <t>POLARIS SG</t>
  </si>
  <si>
    <t>PARAQUAT 27,6</t>
  </si>
  <si>
    <t>QUASAR</t>
  </si>
  <si>
    <t>ATRAZINA TECNICA</t>
  </si>
  <si>
    <t>Cletodim</t>
  </si>
  <si>
    <t>Fluroxipir Meptil 97%</t>
  </si>
  <si>
    <t>Fomesafen 25%</t>
  </si>
  <si>
    <t>Glufosinato</t>
  </si>
  <si>
    <t>SIMAZINA TECNICA</t>
  </si>
  <si>
    <t>ALAGRO SA</t>
  </si>
  <si>
    <t>DAMINE 60 SL</t>
  </si>
  <si>
    <t>DOMBELL 48 SL</t>
  </si>
  <si>
    <t>TRICE 200 SL</t>
  </si>
  <si>
    <t>ARYSTA LIFE SCIENCE</t>
  </si>
  <si>
    <t>DINAMIC</t>
  </si>
  <si>
    <t>Amicarbazone 70%</t>
  </si>
  <si>
    <t>AVANTIN</t>
  </si>
  <si>
    <t>AVAQUAT</t>
  </si>
  <si>
    <t>Paraquat</t>
  </si>
  <si>
    <t>BAS 183 22 H</t>
  </si>
  <si>
    <t>BAS 684 03 H</t>
  </si>
  <si>
    <t>BAS 850 01H</t>
  </si>
  <si>
    <t>PIX 50</t>
  </si>
  <si>
    <t>Mepiquat + Cloruro 5%</t>
  </si>
  <si>
    <t>PLATEAU</t>
  </si>
  <si>
    <t>Imazapic 70%</t>
  </si>
  <si>
    <t>DICAMBA 15,13% + GLIFOSATO 30,50%</t>
  </si>
  <si>
    <t>Dicamba 15,13% + Glifosato 30,50%</t>
  </si>
  <si>
    <t>DICAMBA 42,28%</t>
  </si>
  <si>
    <t>Dicamba 42,28%</t>
  </si>
  <si>
    <t>LA TIJERETA BOX</t>
  </si>
  <si>
    <t>LA TIJERETA PLATINUM</t>
  </si>
  <si>
    <t>Glifosato 58,8%</t>
  </si>
  <si>
    <t>ROUNDUP ULTRAMAX</t>
  </si>
  <si>
    <t>Glifosato 74,7%</t>
  </si>
  <si>
    <t>C. VALE SA</t>
  </si>
  <si>
    <t>CLORURO DE CHLORMEQUAT 50%</t>
  </si>
  <si>
    <t>Cloruro De Chlormequat 50%</t>
  </si>
  <si>
    <t>DMA 6</t>
  </si>
  <si>
    <t>2 4 D 60%</t>
  </si>
  <si>
    <t>Fomesafen 97%</t>
  </si>
  <si>
    <t>Glufosinato De Amonio</t>
  </si>
  <si>
    <t>Glufosinato Tecnico</t>
  </si>
  <si>
    <t>GLYPHOSATE   TECH 95 %.-</t>
  </si>
  <si>
    <t>HALOXIFOP-P- METIL TECNICO</t>
  </si>
  <si>
    <t>Haloxifop-P-Metil 97%</t>
  </si>
  <si>
    <t>Imazetapyr 95%</t>
  </si>
  <si>
    <t>MSMA 790 SL</t>
  </si>
  <si>
    <t>Msma 79%</t>
  </si>
  <si>
    <t>Trifloxisulfuron</t>
  </si>
  <si>
    <t>CIABAY SA</t>
  </si>
  <si>
    <t>MISAKY</t>
  </si>
  <si>
    <t>SOLDIER</t>
  </si>
  <si>
    <t>2,4 D  72%</t>
  </si>
  <si>
    <t>CIAGROPA</t>
  </si>
  <si>
    <t>Fomesafen 98%</t>
  </si>
  <si>
    <t>IMAZAPIR TECNICO</t>
  </si>
  <si>
    <t>Imazetapyr 98%</t>
  </si>
  <si>
    <t>Mesotriona 95%</t>
  </si>
  <si>
    <t>C-KANT 20 SL</t>
  </si>
  <si>
    <t>Paraquat 20%</t>
  </si>
  <si>
    <t>CLISERB SUN</t>
  </si>
  <si>
    <t>GLISERB</t>
  </si>
  <si>
    <t>Glifosato 80%</t>
  </si>
  <si>
    <t>GLUFOSIN 20 SL</t>
  </si>
  <si>
    <t>PILAROUND</t>
  </si>
  <si>
    <t>DIAGRO SA</t>
  </si>
  <si>
    <t>DIPIQUAT 80 WG</t>
  </si>
  <si>
    <t>GRAMITE 48 EC</t>
  </si>
  <si>
    <t>MAXIRICE</t>
  </si>
  <si>
    <t>Imazapic 17,5% + Imazapir 52,5%</t>
  </si>
  <si>
    <t>UNIFORMITY</t>
  </si>
  <si>
    <t>VULCANO</t>
  </si>
  <si>
    <t>ENLIST COLEX D</t>
  </si>
  <si>
    <t>2,4 D 66,9%</t>
  </si>
  <si>
    <t>GALANT HL</t>
  </si>
  <si>
    <t>GALANT LPU</t>
  </si>
  <si>
    <t>PANZER GOLD</t>
  </si>
  <si>
    <t>PASTAR GOLD</t>
  </si>
  <si>
    <t>Aminopyralid 5% + Picloram 10% + Triclopir 15%</t>
  </si>
  <si>
    <t>PIXXARO</t>
  </si>
  <si>
    <t>Halauxifen-Metil 1,64% + Fluroxipir-Meptil 34,91%</t>
  </si>
  <si>
    <t>TEXARO</t>
  </si>
  <si>
    <t>Diclosulam 58% + Halauxifen 11,5%</t>
  </si>
  <si>
    <t>TORDON 101 M</t>
  </si>
  <si>
    <t>Picloram 11,4% + 2,4 D  44,7%</t>
  </si>
  <si>
    <t>TORDON EXTRA</t>
  </si>
  <si>
    <t>Aminopyralid 5% + 2,4 D 40%</t>
  </si>
  <si>
    <t>ATRAZINA 90 DVA</t>
  </si>
  <si>
    <t>FURIUS</t>
  </si>
  <si>
    <t>PREDECESSOR</t>
  </si>
  <si>
    <t>TARZAN</t>
  </si>
  <si>
    <t>TOPERO</t>
  </si>
  <si>
    <t>SHOKER</t>
  </si>
  <si>
    <t>FRETES ORTEGA JORGE ANTONIO</t>
  </si>
  <si>
    <t>GLIFOSATO 85%</t>
  </si>
  <si>
    <t>Glifosato 85%</t>
  </si>
  <si>
    <t>G5 SA</t>
  </si>
  <si>
    <t>ATANOR GLYMAX 2,4 D</t>
  </si>
  <si>
    <t>ATRAZINA + SIMAZINA 90 WG</t>
  </si>
  <si>
    <t>Atrazina 45% + Simazina 45%</t>
  </si>
  <si>
    <t>ATRAZINA 90 WDG GLYMAX</t>
  </si>
  <si>
    <t>BELKER 840 WG</t>
  </si>
  <si>
    <t>BRABUS 840 WG</t>
  </si>
  <si>
    <t>COUGAR 240 EC</t>
  </si>
  <si>
    <t>COUGAR 360 EC</t>
  </si>
  <si>
    <t>GLYFASTER-K 830 SG</t>
  </si>
  <si>
    <t>MARFIX 360 EC</t>
  </si>
  <si>
    <t>NV-NO VOLATIL</t>
  </si>
  <si>
    <t>2,4 D 80,4%</t>
  </si>
  <si>
    <t>Glufosinato De Amonio 88%</t>
  </si>
  <si>
    <t>CLETODIM 94%</t>
  </si>
  <si>
    <t>Cletodim 94%</t>
  </si>
  <si>
    <t>DRIFT 900</t>
  </si>
  <si>
    <t>CLOMAZONE</t>
  </si>
  <si>
    <t>PRATIKO</t>
  </si>
  <si>
    <t>Imazetapir 70%</t>
  </si>
  <si>
    <t>SPARKE TOP</t>
  </si>
  <si>
    <t>Iodosulfurom Metyl Sodium 5%</t>
  </si>
  <si>
    <t>CLETODIM NORTOX</t>
  </si>
  <si>
    <t>NORTON</t>
  </si>
  <si>
    <t>PARAQUAT NORTOX</t>
  </si>
  <si>
    <t>DALILA</t>
  </si>
  <si>
    <t>NOVAQUAT 27.6</t>
  </si>
  <si>
    <t>Glufosinato De Amonio 85%</t>
  </si>
  <si>
    <t>Paraquat 45%</t>
  </si>
  <si>
    <t>STATUS 48 SL</t>
  </si>
  <si>
    <t>PARAQUAT 27,6%</t>
  </si>
  <si>
    <t>CLETODIM 36%</t>
  </si>
  <si>
    <t>DOZINA XTRA</t>
  </si>
  <si>
    <t>Haloxifop-P-Metil 54%</t>
  </si>
  <si>
    <t>PUZATE XTRA</t>
  </si>
  <si>
    <t>Paraquat 20% + Diuron 10%</t>
  </si>
  <si>
    <t>RAINVEL XTRA</t>
  </si>
  <si>
    <t>S-MAESTRO</t>
  </si>
  <si>
    <t>S-METOLACHLOR 96% EC</t>
  </si>
  <si>
    <t>Glufosinato De Amonio 80%</t>
  </si>
  <si>
    <t>COWBOY ELITE</t>
  </si>
  <si>
    <t>Dicamba 20%</t>
  </si>
  <si>
    <t>ESKOBA MAX</t>
  </si>
  <si>
    <t>GRAMINI ELITE</t>
  </si>
  <si>
    <t>Cletodim 12% + Haloxifop-P-Metil 6%</t>
  </si>
  <si>
    <t>ORCUSS ELITE</t>
  </si>
  <si>
    <t>Haloxifop-P-Metil 25% Me</t>
  </si>
  <si>
    <t>PINAR ELITE</t>
  </si>
  <si>
    <t>Picloram 5%</t>
  </si>
  <si>
    <t>SEAGRI MBARACAYU SA</t>
  </si>
  <si>
    <t>WANT</t>
  </si>
  <si>
    <t>SEMILLAS DEL AGRO SA</t>
  </si>
  <si>
    <t>GLIFOSATO SEM-AGRO</t>
  </si>
  <si>
    <t>GLIFOSATO WG SEM-AGRO</t>
  </si>
  <si>
    <t>PARAQUAT SEM-AGRO</t>
  </si>
  <si>
    <t>SOC. DE EMPRES. AGRIC. 14 MIL SA</t>
  </si>
  <si>
    <t>AVENTRA</t>
  </si>
  <si>
    <t>GLIFAN</t>
  </si>
  <si>
    <t>ATRAZINA SOMAX 900 WG</t>
  </si>
  <si>
    <t>CLETODIM SOMAX 240</t>
  </si>
  <si>
    <t>FOMESAFEN SOMAX 250</t>
  </si>
  <si>
    <t>GLUFOSINATO SOMAX 500</t>
  </si>
  <si>
    <t>Glufosinato De Amonio 50%</t>
  </si>
  <si>
    <t>PARAQUAT SOMAX 276</t>
  </si>
  <si>
    <t>STOLLER PARAGUAY SRL</t>
  </si>
  <si>
    <t>STIMULATE</t>
  </si>
  <si>
    <t>Cinetina 0,009% + Acido Giberelico 0,005% + Acido 4-Indol-3-Ilbutirico 0,005%</t>
  </si>
  <si>
    <t>SELECTIVE 24</t>
  </si>
  <si>
    <t>GESAPRIM 90 WDG</t>
  </si>
  <si>
    <t>PRIME PLUS</t>
  </si>
  <si>
    <t>Flumetralin 12,5%</t>
  </si>
  <si>
    <t>ZAPP QI</t>
  </si>
  <si>
    <t>ATRAPLEX 90</t>
  </si>
  <si>
    <t>CLORANSULAM</t>
  </si>
  <si>
    <t>CYPEREX 75</t>
  </si>
  <si>
    <t>Pyrazosulfuron Ethyl 75%</t>
  </si>
  <si>
    <t>GALAXYFOP PLUS</t>
  </si>
  <si>
    <t>Cyhalofop Butyl 18%</t>
  </si>
  <si>
    <t>XELEX</t>
  </si>
  <si>
    <t>Atrazina 95%</t>
  </si>
  <si>
    <t>Bispiribac Sodico</t>
  </si>
  <si>
    <t>Butroxidim</t>
  </si>
  <si>
    <t>Cletodim 92%</t>
  </si>
  <si>
    <t>Diclosulam 97%</t>
  </si>
  <si>
    <t>FLUROXIPIR MEPTIL TECNICO</t>
  </si>
  <si>
    <t>Fluroxipir Meptil</t>
  </si>
  <si>
    <t>GLUCONATO DE SODIO</t>
  </si>
  <si>
    <t>Gluconato De Sodio</t>
  </si>
  <si>
    <t>Haloxifop-P-Metil</t>
  </si>
  <si>
    <t>Haloxifop-R-Metil 90%</t>
  </si>
  <si>
    <t>MUESTRA GLUFOSINATO DE AMONIO</t>
  </si>
  <si>
    <t>PINOXADEN TECNICO</t>
  </si>
  <si>
    <t>Pinoxaden</t>
  </si>
  <si>
    <t>Simazina 95%</t>
  </si>
  <si>
    <t>TEBUTIURON TECNICO</t>
  </si>
  <si>
    <t>Tebutiuron</t>
  </si>
  <si>
    <t>TODYM 36 EC</t>
  </si>
  <si>
    <t>TRICLOPIR BUTOXI ETIL ESTER TECNICO</t>
  </si>
  <si>
    <t>Triclopir 48%</t>
  </si>
  <si>
    <t>FORESTER MAX</t>
  </si>
  <si>
    <t>GLUFOSINATO DE SODIO 85%</t>
  </si>
  <si>
    <t>UPL PARAGUAY S.A.</t>
  </si>
  <si>
    <t>KEEPER PLUS</t>
  </si>
  <si>
    <t>TRIPZIN 48% SC</t>
  </si>
  <si>
    <t>Pendimetalin 34,8% + Metribuzin 13,2%</t>
  </si>
  <si>
    <t>UNIQUAT 20 SL</t>
  </si>
  <si>
    <t>Carfentrazone Etyl 40%</t>
  </si>
  <si>
    <t>AUTHORITY</t>
  </si>
  <si>
    <t>GRASIDIM</t>
  </si>
  <si>
    <t>Total general</t>
  </si>
  <si>
    <t>CLETONOVA 24</t>
  </si>
  <si>
    <t>AGRICOLA COLONIAL SA</t>
  </si>
  <si>
    <t>DICLO PLUS</t>
  </si>
  <si>
    <t>METSULFURON METIL 60%</t>
  </si>
  <si>
    <t>AGRO PRIME SA</t>
  </si>
  <si>
    <t>ATROCIOUS</t>
  </si>
  <si>
    <t>YGAL</t>
  </si>
  <si>
    <t>AGROCONSULT SRL</t>
  </si>
  <si>
    <t>TARGET</t>
  </si>
  <si>
    <t>CLETHOFUR</t>
  </si>
  <si>
    <t>Glifosato 98%</t>
  </si>
  <si>
    <t>Dimetilamina</t>
  </si>
  <si>
    <t>2,4 D 80,6%</t>
  </si>
  <si>
    <t>MUESTRA GLIFOSATO</t>
  </si>
  <si>
    <t>Diclosulam 95%</t>
  </si>
  <si>
    <t>GLISERB SUPRA LS II</t>
  </si>
  <si>
    <t>ALQUIMICA SA</t>
  </si>
  <si>
    <t>PARAQUAT</t>
  </si>
  <si>
    <t>Dicamba 99,4%</t>
  </si>
  <si>
    <t>Glifosato 99,9%</t>
  </si>
  <si>
    <t>MUESTRA ACETOCLOR</t>
  </si>
  <si>
    <t>Acetoclor</t>
  </si>
  <si>
    <t>MUESTRA DICAMBA</t>
  </si>
  <si>
    <t>MUESTRA DICAMBA+GLIFOSATO</t>
  </si>
  <si>
    <t>Dicamba 15,8% + Glifosato 36,9%</t>
  </si>
  <si>
    <t>CENTRO DEL AGRO SA</t>
  </si>
  <si>
    <t>CARFENTRAZONE TECNICO</t>
  </si>
  <si>
    <t>Carfentrazone 96%</t>
  </si>
  <si>
    <t>Ethephon 48%</t>
  </si>
  <si>
    <t>FLUOMETURON TECNICO</t>
  </si>
  <si>
    <t>Fluometuron 97%</t>
  </si>
  <si>
    <t>FLUROXYPIR TECNICO</t>
  </si>
  <si>
    <t>Fluroxypir 98%</t>
  </si>
  <si>
    <t>Imazetapir 95%</t>
  </si>
  <si>
    <t>Metolacloro</t>
  </si>
  <si>
    <t>METRIBUZIN</t>
  </si>
  <si>
    <t>Metribuzin</t>
  </si>
  <si>
    <t>MSMA 79,2%</t>
  </si>
  <si>
    <t>Msma 79,2%</t>
  </si>
  <si>
    <t>MUESTRA BENTAZONE</t>
  </si>
  <si>
    <t>Penoxsulam 98%</t>
  </si>
  <si>
    <t>PICLORAN TECNICO</t>
  </si>
  <si>
    <t>Picloran 95%</t>
  </si>
  <si>
    <t>Propanil 98%</t>
  </si>
  <si>
    <t>Tiobencarb 97%</t>
  </si>
  <si>
    <t>METSULFURON 60%</t>
  </si>
  <si>
    <t>ACETOCLOR TECNICO</t>
  </si>
  <si>
    <t>Acetoclor 95%</t>
  </si>
  <si>
    <t>Fluroxypir</t>
  </si>
  <si>
    <t>Imazetapir 98%</t>
  </si>
  <si>
    <t>MUESTRA 2,4 D</t>
  </si>
  <si>
    <t>COOP.DE PROD.AGROIND.STA FE</t>
  </si>
  <si>
    <t>PILARSATO</t>
  </si>
  <si>
    <t>GRAMIGOLD 96</t>
  </si>
  <si>
    <t>Metolaclor 96%</t>
  </si>
  <si>
    <t>HALOXIFOP-R-METHYL 10,8 EC DIAGRO</t>
  </si>
  <si>
    <t>Clorimuron 25%</t>
  </si>
  <si>
    <t>Imazetapyr 20% + Flumioxazim 14,5% + Diclosulam 6,5%</t>
  </si>
  <si>
    <t>GENEMAX SA</t>
  </si>
  <si>
    <t>SECTOR 304</t>
  </si>
  <si>
    <t>Imazetapyr 70%</t>
  </si>
  <si>
    <t>Metsulfuron Methyl 60%</t>
  </si>
  <si>
    <t>ARSENAL 250</t>
  </si>
  <si>
    <t>LDC PARAGUAY S.A.</t>
  </si>
  <si>
    <t>LIGATE</t>
  </si>
  <si>
    <t>Sulfometuron Metil 15% + Clorimuron Etil 20%</t>
  </si>
  <si>
    <t>DEVAST</t>
  </si>
  <si>
    <t>TRICLOPIR NORTOX</t>
  </si>
  <si>
    <t>RIDOWN PLUS</t>
  </si>
  <si>
    <t>DEDALO ELITE</t>
  </si>
  <si>
    <t>ESKOBA AMONIO</t>
  </si>
  <si>
    <t>FOGO</t>
  </si>
  <si>
    <t>MAIZAL</t>
  </si>
  <si>
    <t>POTASO</t>
  </si>
  <si>
    <t>SEAGRI MARANGATU SA</t>
  </si>
  <si>
    <t>Imazetapyr 80%</t>
  </si>
  <si>
    <t>PEGASO 84 WG</t>
  </si>
  <si>
    <t>S-METOLACLOR PROQUIMUR</t>
  </si>
  <si>
    <t>STRATEGOS ULTRA</t>
  </si>
  <si>
    <t>SULFATO FULL DMA</t>
  </si>
  <si>
    <t>SUPER AGRO SRL</t>
  </si>
  <si>
    <t>BYPEX MAX</t>
  </si>
  <si>
    <t>Bispiribac Sodico 80%</t>
  </si>
  <si>
    <t>FLUROXYPYR TAFIREL</t>
  </si>
  <si>
    <t>METAMIFOP TAFIREL</t>
  </si>
  <si>
    <t>PROPANEX</t>
  </si>
  <si>
    <t>2,4 D 98,3%</t>
  </si>
  <si>
    <t>Imazapir 97%</t>
  </si>
  <si>
    <t>MUESTRA CLETODIM</t>
  </si>
  <si>
    <t>Picloran</t>
  </si>
  <si>
    <t>PIRIPROXIFEN TECNICO</t>
  </si>
  <si>
    <t>Piriproxifen 97,3%</t>
  </si>
  <si>
    <t>GUMO 72</t>
  </si>
  <si>
    <t>TRYNITH QUAT</t>
  </si>
  <si>
    <t>UPL</t>
  </si>
  <si>
    <t>BIOZYME TF</t>
  </si>
  <si>
    <t>S: 0,44% B: 0,30% Fe: 0,49% Mn: 0,12% Mg: 0,14% Zn: 0,37%</t>
  </si>
  <si>
    <t>CALLIQUAT 200 SL</t>
  </si>
  <si>
    <t>GLIFO VIERCI</t>
  </si>
  <si>
    <t>FOSTER 360</t>
  </si>
  <si>
    <t>GLIFOSATO OFER 757 WG</t>
  </si>
  <si>
    <t>AUX</t>
  </si>
  <si>
    <t>THUNDE 90 WG</t>
  </si>
  <si>
    <t>ATRAZINE</t>
  </si>
  <si>
    <t>ATRAZINE WG</t>
  </si>
  <si>
    <t>FUEL</t>
  </si>
  <si>
    <t>GLIFOSATO 41% (MUESTRA)</t>
  </si>
  <si>
    <t>MAVERICK</t>
  </si>
  <si>
    <t>FINALE</t>
  </si>
  <si>
    <t>BAS 851 01 H (MUESTRA)</t>
  </si>
  <si>
    <t>MUESTRA HERBICIDA</t>
  </si>
  <si>
    <t>TEMBOTRIONE TECNICO</t>
  </si>
  <si>
    <t>AMETRINA 50% SC DIAGRO</t>
  </si>
  <si>
    <t>DIQUAT 80 WP</t>
  </si>
  <si>
    <t>GLIFOSATO 88,8%</t>
  </si>
  <si>
    <t>MAXIMUS</t>
  </si>
  <si>
    <t>POLUX SUPER</t>
  </si>
  <si>
    <t>VIKING</t>
  </si>
  <si>
    <t>ALAY</t>
  </si>
  <si>
    <t>DESSEC 80 WG</t>
  </si>
  <si>
    <t>FOMESAFEM 25</t>
  </si>
  <si>
    <t>FOMESAFEN 25</t>
  </si>
  <si>
    <t>GLIFOSATO 48 AGROSUL</t>
  </si>
  <si>
    <t>ATRACOOP 90 WG</t>
  </si>
  <si>
    <t>CLETOSAM 24 EC</t>
  </si>
  <si>
    <t>CLETOSAM 36 EC</t>
  </si>
  <si>
    <t>GLIFICOOP WG</t>
  </si>
  <si>
    <t>GLUFOSAM 200 SL</t>
  </si>
  <si>
    <t>AMBAR 90</t>
  </si>
  <si>
    <t>GLYPHOTAL</t>
  </si>
  <si>
    <t>LIGERO</t>
  </si>
  <si>
    <t>PRONTUS</t>
  </si>
  <si>
    <t>PROTON</t>
  </si>
  <si>
    <t>SAFLUFENACIL + GLIFOSATO (MUESTRA)</t>
  </si>
  <si>
    <t>WEIZEN</t>
  </si>
  <si>
    <t>GLIFOSATO 66%</t>
  </si>
  <si>
    <t>GLUFOSINATO G20</t>
  </si>
  <si>
    <t>G-QUAT</t>
  </si>
  <si>
    <t>G-THOD</t>
  </si>
  <si>
    <t>ARGON 90 WG</t>
  </si>
  <si>
    <t>FLYFASTER MAX 88,8 SG</t>
  </si>
  <si>
    <t>GLIFOSATO 48 SL GLYMAX</t>
  </si>
  <si>
    <t>GLYFASTER 75.7% SG</t>
  </si>
  <si>
    <t>GLYFASTER GOLD 60.8 DMA</t>
  </si>
  <si>
    <t>GLYFASTER MAX 88.8 SG</t>
  </si>
  <si>
    <t>GLYFASTER-K 660 SL</t>
  </si>
  <si>
    <t>LEGGERA 860 SL</t>
  </si>
  <si>
    <t>NIMAX 75 WG</t>
  </si>
  <si>
    <t>PROSPER 27.6 SL</t>
  </si>
  <si>
    <t>STALKER 700 WG</t>
  </si>
  <si>
    <t>VANTAGE 200 SL</t>
  </si>
  <si>
    <t>VANTAGE 880 SG</t>
  </si>
  <si>
    <t>METRIBUZIM 48%</t>
  </si>
  <si>
    <t>HUMMER 24 EC</t>
  </si>
  <si>
    <t>THOR 75,7 SG</t>
  </si>
  <si>
    <t>ULTRON 500 SC</t>
  </si>
  <si>
    <t>BLADE WG</t>
  </si>
  <si>
    <t>FORTSIDE</t>
  </si>
  <si>
    <t>INFINITY 400</t>
  </si>
  <si>
    <t>SQUALUS 240</t>
  </si>
  <si>
    <t>SQUALUS 360</t>
  </si>
  <si>
    <t>CLOMAZONE 48</t>
  </si>
  <si>
    <t>TWINER</t>
  </si>
  <si>
    <t>HERBICIDA NORTOX</t>
  </si>
  <si>
    <t>GLIFOSATO 720 WG NORTOX</t>
  </si>
  <si>
    <t>GLIFOSATO 79%</t>
  </si>
  <si>
    <t>GLUFOSINATO NORTOX</t>
  </si>
  <si>
    <t>HALOXIFOP NORTOX</t>
  </si>
  <si>
    <t>MESOTRIONA NORTOX</t>
  </si>
  <si>
    <t>METSULFURON NORTOX</t>
  </si>
  <si>
    <t>PICLORAM NORTOX 240 SL</t>
  </si>
  <si>
    <t>TRIFLURALINA NORTOX GOLD</t>
  </si>
  <si>
    <t>NOVAQUAT 27,6</t>
  </si>
  <si>
    <t>ORGLIF 75.7</t>
  </si>
  <si>
    <t>ORGLIF MAX</t>
  </si>
  <si>
    <t>TRATO 84</t>
  </si>
  <si>
    <t>GLIFOSATO 60,8%</t>
  </si>
  <si>
    <t>OTROS HERBICIDAS</t>
  </si>
  <si>
    <t>S-METOLACHOR</t>
  </si>
  <si>
    <t>SUGAIN XTRA</t>
  </si>
  <si>
    <t>METOLACLORO SURCOS</t>
  </si>
  <si>
    <t>SULFENTRAZONE SURCOS</t>
  </si>
  <si>
    <t>TRIBUTO ELITE</t>
  </si>
  <si>
    <t>HERBIMAX</t>
  </si>
  <si>
    <t>2,4D SOMAX</t>
  </si>
  <si>
    <t>CLOMAZONE SOMAX 480</t>
  </si>
  <si>
    <t>METOLACLOR PROQUIMUR</t>
  </si>
  <si>
    <t>DREXALIN ™ PLUS</t>
  </si>
  <si>
    <t>CONFIRMM 84 WG</t>
  </si>
  <si>
    <t>SULFENTRAZONE</t>
  </si>
  <si>
    <t>SELECT 24 EC</t>
  </si>
  <si>
    <t>ORGUT 75,7</t>
  </si>
  <si>
    <t>PYRAZOSULFURON ETHYL 10% WP</t>
  </si>
  <si>
    <t>CLETODIN DAMETTO</t>
  </si>
  <si>
    <t>ASTRO 757 WDG</t>
  </si>
  <si>
    <t>KING</t>
  </si>
  <si>
    <t>PYROXASULFONE</t>
  </si>
  <si>
    <t>S-METOLACHLOR</t>
  </si>
  <si>
    <t>TRIFLOXISULFURON TECNICO</t>
  </si>
  <si>
    <t>PLATOON WG</t>
  </si>
  <si>
    <t>MESOTRIONA TECNICO</t>
  </si>
  <si>
    <t>FLYPHOTAL 75,7 WG</t>
  </si>
  <si>
    <t>LIGERO 27,6</t>
  </si>
  <si>
    <t>WENCO</t>
  </si>
  <si>
    <t>METIL 60 AGROSUL</t>
  </si>
  <si>
    <t>PARAQUAT G5</t>
  </si>
  <si>
    <t>HERBIFEN AMINA 84,3%</t>
  </si>
  <si>
    <t>FOTON 250</t>
  </si>
  <si>
    <t>RAZOR 240 EC</t>
  </si>
  <si>
    <t>DESEPLAN 85 SG</t>
  </si>
  <si>
    <t>GOBI 500 WP</t>
  </si>
  <si>
    <t>PARAQUAT DICLORURO 45%</t>
  </si>
  <si>
    <t>CLETODIM SEM-AGRO</t>
  </si>
  <si>
    <t>IMAZ SOMAX 700</t>
  </si>
  <si>
    <t>BISPIRIBAC SODICO TECNICO</t>
  </si>
  <si>
    <t>BUTROXIDIM TECNICO</t>
  </si>
  <si>
    <t>GLIFOSATO DAMETTO</t>
  </si>
  <si>
    <t>CLETODIM</t>
  </si>
  <si>
    <t>QUINCLORAC 50%</t>
  </si>
  <si>
    <t>AVANQUAT</t>
  </si>
  <si>
    <t>BRUTUS</t>
  </si>
  <si>
    <t>COSMIC</t>
  </si>
  <si>
    <t>ETHEPHON 48%</t>
  </si>
  <si>
    <t>METOLACLORO</t>
  </si>
  <si>
    <t>PENOXSULAM TECNICO</t>
  </si>
  <si>
    <t>PROPANIL</t>
  </si>
  <si>
    <t>TIOBENCARB</t>
  </si>
  <si>
    <t>NOMINE 400</t>
  </si>
  <si>
    <t>CLORIM</t>
  </si>
  <si>
    <t>KOVU 24 SL</t>
  </si>
  <si>
    <t>CLETODIN G5</t>
  </si>
  <si>
    <t>GLIFO-K G5</t>
  </si>
  <si>
    <t>ATRAZINA+SIMAZINA 90 WG GLYMAX</t>
  </si>
  <si>
    <t>CLETHODIM 240 EC GLYMAX</t>
  </si>
  <si>
    <t>COUGAR 360EC</t>
  </si>
  <si>
    <t>FLUROXIM 480 EC</t>
  </si>
  <si>
    <t>PARAQUAT 27.6 SL GLYMAX</t>
  </si>
  <si>
    <t>PROSPER 27,6 SL</t>
  </si>
  <si>
    <t>TRIGAL</t>
  </si>
  <si>
    <t>VEYRON 600WP</t>
  </si>
  <si>
    <t>SATMEX</t>
  </si>
  <si>
    <t>TURUNA</t>
  </si>
  <si>
    <t>METNOVA WG</t>
  </si>
  <si>
    <t>FINITY</t>
  </si>
  <si>
    <t>SUPER NOVAPIR 80</t>
  </si>
  <si>
    <t>SUPER ORSAL PLUS</t>
  </si>
  <si>
    <t>WANK-PARAQUAT</t>
  </si>
  <si>
    <t>ATRAZINA SOMAX 900WG</t>
  </si>
  <si>
    <t>SUPER MET</t>
  </si>
  <si>
    <t>Glufosinato De Amonio 96%</t>
  </si>
  <si>
    <t>Saflufenacil 17,8% + Imazetapir 50,2%</t>
  </si>
  <si>
    <t>Sulfenacil 70%</t>
  </si>
  <si>
    <t>Acetoclor 84%</t>
  </si>
  <si>
    <t>Acetoclor 90%</t>
  </si>
  <si>
    <t>Muestra Herbicida</t>
  </si>
  <si>
    <t>Cloruro De Mepiquat 80%</t>
  </si>
  <si>
    <t>Metribuzim Muestra</t>
  </si>
  <si>
    <t>Saflufenacil 3% + Glifosato 70% Wg</t>
  </si>
  <si>
    <t>Glufosinato De Amonio 40%</t>
  </si>
  <si>
    <t>Benazolin-Ethyl 30% + Fomesafen 25%</t>
  </si>
  <si>
    <t>Sulfentrazone 75%</t>
  </si>
  <si>
    <t>Fluroxipir 23% + Diclosulam 4%</t>
  </si>
  <si>
    <t>S-Metolaclor 45% Me</t>
  </si>
  <si>
    <t>Sulfentrazone 10% Me</t>
  </si>
  <si>
    <t>Metribuzin 20% Me</t>
  </si>
  <si>
    <t>Cletodim 20% + Haloxyfop-P-Metil 5%</t>
  </si>
  <si>
    <t>Flumetralin 13,7%</t>
  </si>
  <si>
    <t>Glufosinato De Amonio 30%</t>
  </si>
  <si>
    <t>Metsulfuron Metil 75%</t>
  </si>
  <si>
    <t>Glufosinato 98%</t>
  </si>
  <si>
    <t>Muestra</t>
  </si>
  <si>
    <t>Imazapir</t>
  </si>
  <si>
    <t>Haloxifop-Metil 6%</t>
  </si>
  <si>
    <t>Cletodim 93%</t>
  </si>
  <si>
    <t>Glifosato 70%</t>
  </si>
  <si>
    <t>Glufosinato De Sodio 85%</t>
  </si>
  <si>
    <t>Bentazone</t>
  </si>
  <si>
    <t>Haloxifop - R - Metil 10,8%</t>
  </si>
  <si>
    <t>Ethephon 40%</t>
  </si>
  <si>
    <t>Imazapir 25%</t>
  </si>
  <si>
    <t>Glifosato 40%</t>
  </si>
  <si>
    <t>Atrazina 50%</t>
  </si>
  <si>
    <t>Metamifop 20%</t>
  </si>
  <si>
    <t>Propanil 48%</t>
  </si>
  <si>
    <t>Clomazone</t>
  </si>
  <si>
    <t>2,4 D 40,2% + Picloram 10,35%</t>
  </si>
  <si>
    <t>2,4-D 25% + Glifosato 50%</t>
  </si>
  <si>
    <t>2,4 D 96,3%</t>
  </si>
  <si>
    <t>2,4 D 60%</t>
  </si>
  <si>
    <t>2,4 D 84,3%</t>
  </si>
  <si>
    <t>Clodinafop Propargilico 25% + Pinoxaden 25% + Cloquintocet-Mexyl 6,25%</t>
  </si>
  <si>
    <t>MUESTRA CLORANSULAM 84% WG</t>
  </si>
  <si>
    <t>MUESTRA AMBAR</t>
  </si>
  <si>
    <t>Glifosato 36%</t>
  </si>
  <si>
    <t>Glifosato 83%</t>
  </si>
  <si>
    <t>Glifosato 56% + 2,4 D 27,5%</t>
  </si>
  <si>
    <t>Suma de Suma de CANTIDAD</t>
  </si>
  <si>
    <t>MUESTRA CLOMAZONE</t>
  </si>
  <si>
    <t>Haloxifop-R-Metil 97%</t>
  </si>
  <si>
    <t>2,4-D</t>
  </si>
  <si>
    <t>ATRAZINA</t>
  </si>
  <si>
    <t xml:space="preserve">CLETODIM </t>
  </si>
  <si>
    <t>DICAMBA</t>
  </si>
  <si>
    <t>DICLOSULAM</t>
  </si>
  <si>
    <t>DIURON</t>
  </si>
  <si>
    <t>FLUMIOXAZIN</t>
  </si>
  <si>
    <t>FLUROXIPIR</t>
  </si>
  <si>
    <t>FOMESAFEN</t>
  </si>
  <si>
    <t>GLUFOSINATO</t>
  </si>
  <si>
    <t xml:space="preserve">HALOXIFOP-P- METIL </t>
  </si>
  <si>
    <t>IMAZAPIR</t>
  </si>
  <si>
    <t>IMAZETAPYR</t>
  </si>
  <si>
    <t>PICLORAM</t>
  </si>
  <si>
    <t>SIMAZINA</t>
  </si>
  <si>
    <t>TRICLOPIR</t>
  </si>
  <si>
    <t>DIMETILAMINA</t>
  </si>
  <si>
    <t xml:space="preserve">ACETOCLOR </t>
  </si>
  <si>
    <t xml:space="preserve">BISPIRIBAC SODICO </t>
  </si>
  <si>
    <t>BUTROXIDIM</t>
  </si>
  <si>
    <t xml:space="preserve">CARFENTRAZONE </t>
  </si>
  <si>
    <t>Outros</t>
  </si>
  <si>
    <t xml:space="preserve">Dose </t>
  </si>
  <si>
    <t>% 2019 rel a 2018</t>
  </si>
  <si>
    <t>% 2020 rel a 2018</t>
  </si>
  <si>
    <t>2018 - kg  ia</t>
  </si>
  <si>
    <t>2019 - kg  ia</t>
  </si>
  <si>
    <t>2020 - kg  ia</t>
  </si>
  <si>
    <t>Área tratada 2019 (há)</t>
  </si>
  <si>
    <t>Área tratada 2020 (há)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</si>
</sst>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0" xfId="0" pivotButton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3" fontId="0" fillId="0" borderId="0" xfId="0" applyNumberFormat="1" applyAlignment="1">
      <alignment horizontal="center"/>
    </xf>
    <xf numFmtId="0" fontId="0" fillId="3" borderId="0" xfId="0" applyFill="1"/>
    <xf numFmtId="0" fontId="4" fillId="3" borderId="0" xfId="0" applyFont="1" applyFill="1"/>
    <xf numFmtId="0" fontId="0" fillId="4" borderId="0" xfId="0" applyFill="1"/>
    <xf numFmtId="0" fontId="5" fillId="0" borderId="0" xfId="0" applyFont="1"/>
    <xf numFmtId="0" fontId="5" fillId="5" borderId="0" xfId="0" applyFont="1" applyFill="1"/>
    <xf numFmtId="0" fontId="5" fillId="6" borderId="0" xfId="0" applyFont="1" applyFill="1"/>
    <xf numFmtId="0" fontId="4" fillId="5" borderId="0" xfId="0" applyFont="1" applyFill="1"/>
    <xf numFmtId="0" fontId="5" fillId="0" borderId="0" xfId="0" applyFont="1" applyFill="1"/>
    <xf numFmtId="0" fontId="4" fillId="0" borderId="0" xfId="0" applyFont="1" applyFill="1"/>
    <xf numFmtId="0" fontId="0" fillId="0" borderId="0" xfId="0" applyFill="1"/>
    <xf numFmtId="0" fontId="5" fillId="7" borderId="0" xfId="0" applyFont="1" applyFill="1"/>
    <xf numFmtId="0" fontId="0" fillId="7" borderId="0" xfId="0" applyFill="1"/>
    <xf numFmtId="1" fontId="5" fillId="0" borderId="0" xfId="0" applyNumberFormat="1" applyFont="1" applyFill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Font="1" applyFill="1"/>
    <xf numFmtId="1" fontId="0" fillId="0" borderId="0" xfId="0" applyNumberFormat="1" applyFont="1" applyFill="1"/>
    <xf numFmtId="0" fontId="0" fillId="0" borderId="0" xfId="0" applyFont="1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4398.532678703705" backgroundQuery="1" createdVersion="7" refreshedVersion="7" minRefreshableVersion="3" recordCount="0" supportSubquery="1" supportAdvancedDrill="1" xr:uid="{00000000-000A-0000-FFFF-FFFF00000000}">
  <cacheSource type="external" connectionId="1"/>
  <cacheFields count="4">
    <cacheField name="[Rango].[PRODUCTO].[PRODUCTO]" caption="PRODUCTO" numFmtId="0" hierarchy="2" level="1">
      <sharedItems count="479">
        <s v="2 4 D 60%"/>
        <s v="2,4 D  72%"/>
        <s v="2,4D SOMAX"/>
        <s v="AGROQUAT"/>
        <s v="ALAY"/>
        <s v="ALFAMEX 960"/>
        <s v="ALL DRY"/>
        <s v="AMBAR 90"/>
        <s v="AMETRINA 50% SC DIAGRO"/>
        <s v="APOFIS ELITE"/>
        <s v="ARGON 90 WG"/>
        <s v="ARROW 240 EC"/>
        <s v="ARSENAL 250"/>
        <s v="ARTYS"/>
        <s v="ASTRO 757 WDG"/>
        <s v="ATANOR GLYMAX 2,4 D"/>
        <s v="ATECTRA"/>
        <s v="ATRACOOP 90 WG"/>
        <s v="ATRAFULL 90"/>
        <s v="ATRAKING XTRA"/>
        <s v="ATRANEX 90"/>
        <s v="ATRAPLEX 90"/>
        <s v="ATRAZINA + SIMAZINA 90 WG"/>
        <s v="ATRAZINA 90 DVA"/>
        <s v="ATRAZINA 90 WDG GLYMAX"/>
        <s v="ATRAZINA 90%"/>
        <s v="ATRAZINA SOMAX 900 WG"/>
        <s v="ATRAZINA SOMAX 900WG"/>
        <s v="ATRAZINA+SIMAZINA 90 WG GLYMAX"/>
        <s v="ATRAZINE"/>
        <s v="ATRAZINE WG"/>
        <s v="ATROCIOUS"/>
        <s v="AURORA 400 EC"/>
        <s v="AUTHORITY"/>
        <s v="AUX"/>
        <s v="AVALON"/>
        <s v="AVANQUAT"/>
        <s v="AVANTIN"/>
        <s v="AVAQUAT"/>
        <s v="AVENTRA"/>
        <s v="BAS 183 22 H"/>
        <s v="BAS 183 H"/>
        <s v="BAS 684 03 H"/>
        <s v="BAS 850 01H"/>
        <s v="BASAGRAN 600"/>
        <s v="BELKER 840 WG"/>
        <s v="BIOZYME TF"/>
        <s v="BISPYRICE 40 SC"/>
        <s v="BLADE WG"/>
        <s v="BOXER MAX"/>
        <s v="BRABUS 840 WG"/>
        <s v="BROWSER"/>
        <s v="BRUTUS"/>
        <s v="BUENA COSECHA"/>
        <s v="BYPEX 40"/>
        <s v="BYPEX MAX"/>
        <s v="CALLIQUAT 200 SL"/>
        <s v="CAMPERO GPSA"/>
        <s v="CAPINEX 50"/>
        <s v="CASTOR"/>
        <s v="CELEST"/>
        <s v="C-KANT 20 SL"/>
        <s v="CLEANSPRAY"/>
        <s v="CLEANSPRAY XTRA"/>
        <s v="CLETHODIM 240 EC GLYMAX"/>
        <s v="CLETHOFUR"/>
        <s v="CLETODIM"/>
        <s v="CLETODIM 24%"/>
        <s v="CLETODIM 36%"/>
        <s v="CLETODIM 94%"/>
        <s v="CLETODIM NORTOX"/>
        <s v="CLETODIM SEM-AGRO"/>
        <s v="CLETODIM SOMAX 240"/>
        <s v="CLETODIN DAMETTO"/>
        <s v="CLETODIN G5"/>
        <s v="CLETONOVA 24"/>
        <s v="CLETOSAM 24 EC"/>
        <s v="CLETOSAM 36 EC"/>
        <s v="CLISERB SUN"/>
        <s v="CLODINAFOP 24 AGRO PLUS"/>
        <s v="CLOMANEX"/>
        <s v="CLOMAZONE"/>
        <s v="CLOMAZONE 48"/>
        <s v="CLOMAZONE SOMAX 480"/>
        <s v="CLORANSULAM"/>
        <s v="CLORANSULAM 84% WG"/>
        <s v="CLORANSULEX"/>
        <s v="CLORIM"/>
        <s v="CLORURO DE CHLORMEQUAT 50%"/>
        <s v="CLORYMEX"/>
        <s v="CONEX 84"/>
        <s v="CONFIRMM 84 WG"/>
        <s v="CONQUEST"/>
        <s v="CONVEY"/>
        <s v="COSMIC"/>
        <s v="COUGAR 240 EC"/>
        <s v="COUGAR 360 EC"/>
        <s v="COUGAR 360EC"/>
        <s v="COWBOY ELITE"/>
        <s v="CROSS OUT 850 SG"/>
        <s v="CURRENT"/>
        <s v="CYPEREX"/>
        <s v="CYPEREX 75"/>
        <s v="DALILA"/>
        <s v="DAMINE 60 SL"/>
        <s v="DEDALO ELITE"/>
        <s v="DESEPLAN 85 SG"/>
        <s v="DESSEC 80 WG"/>
        <s v="DEVAST"/>
        <s v="DICAMBA 15,13% + GLIFOSATO 30,50%"/>
        <s v="DICAMBA 42,28%"/>
        <s v="DICLO PLUS"/>
        <s v="DINAMIC"/>
        <s v="DIPIQUAT 80 WG"/>
        <s v="DIQUAT 80 WP"/>
        <s v="DMA 6"/>
        <s v="DOMBELL 48 SL"/>
        <s v="DOZINA XTRA"/>
        <s v="DRAGO"/>
        <s v="DREXALIN ™ PLUS"/>
        <s v="DRIFT 900"/>
        <s v="DUAL GOLD"/>
        <s v="DYNAMUS"/>
        <s v="EDDUS"/>
        <s v="ENLIST COLEX D"/>
        <s v="ESKOBA AMONIO"/>
        <s v="ESKOBA MAX"/>
        <s v="ETHEPHON 48%"/>
        <s v="FARMON"/>
        <s v="FINALE"/>
        <s v="FINITY"/>
        <s v="FINIX"/>
        <s v="FLUMIOXA PLUS"/>
        <s v="FLUROXIM 480 EC"/>
        <s v="FLUROXYPYR TAFIREL"/>
        <s v="FLYFASTER MAX 88,8 SG"/>
        <s v="FLYPHOTAL 75,7 WG"/>
        <s v="FOGO"/>
        <s v="FOMEFLAG"/>
        <s v="FOMEFLAG PLUS"/>
        <s v="FOMESAFEM 25"/>
        <s v="FOMESAFEN 25"/>
        <s v="FOMESAFEN SOMAX 250"/>
        <s v="FORDOR"/>
        <s v="FORESTER MAX"/>
        <s v="FORTEX"/>
        <s v="FORTSIDE"/>
        <s v="FOSTER 360"/>
        <s v="FOTON 250"/>
        <s v="FUEL"/>
        <s v="FURIUS"/>
        <s v="FURTIVO 75%"/>
        <s v="GALANT HL"/>
        <s v="GALANT LPU"/>
        <s v="GALANT R LPU"/>
        <s v="GALAXYFOP PLUS"/>
        <s v="GAMIT"/>
        <s v="GESAPRIM 90"/>
        <s v="GESAPRIM 90 WDG"/>
        <s v="GLIFAN"/>
        <s v="GLIFEX"/>
        <s v="GLIFEX FULL K"/>
        <s v="GLIFEX GOLD"/>
        <s v="GLIFEX MAX"/>
        <s v="GLIFICOOP WG"/>
        <s v="GLIFO VIERCI"/>
        <s v="GLIFO-K G5"/>
        <s v="GLIFOSATO"/>
        <s v="GLIFOSATO 48 AGROSUL"/>
        <s v="GLIFOSATO 48 SL GLYMAX"/>
        <s v="GLIFOSATO 60,8%"/>
        <s v="GLIFOSATO 66%"/>
        <s v="GLIFOSATO 720 WG NORTOX"/>
        <s v="GLIFOSATO 75,7%"/>
        <s v="GLIFOSATO 77,7%"/>
        <s v="GLIFOSATO 79%"/>
        <s v="GLIFOSATO 85%"/>
        <s v="GLIFOSATO 88,8%"/>
        <s v="GLIFOSATO 97%"/>
        <s v="GLIFOSATO DAMETTO"/>
        <s v="GLIFOSATO G20"/>
        <s v="GLIFOSATO OFER 757 WG"/>
        <s v="GLIFOSATO SEM-AGRO"/>
        <s v="GLIFOSATO SOMAX 608"/>
        <s v="GLIFOSATO SOMAX 662"/>
        <s v="GLIFOSATO SOMAX 757"/>
        <s v="GLIFOSATO WG AGRO PLUS"/>
        <s v="GLIFOSATO WG SEM-AGRO"/>
        <s v="GLIFOSEVERO"/>
        <s v="GLIFOTEC GOLD"/>
        <s v="GLIFOWEED PLATINUM"/>
        <s v="GLISERB"/>
        <s v="GLISERB SUN"/>
        <s v="GLISERB SUPRA LS II"/>
        <s v="GLUCONATO DE SODIO"/>
        <s v="GLUFEX"/>
        <s v="GLUFOSAM 200 SL"/>
        <s v="GLUFOSIN 20 SL"/>
        <s v="GLUFOSINATO DE AMONIO"/>
        <s v="GLUFOSINATO DE AMONIO 20 AGRO PLUS"/>
        <s v="GLUFOSINATO DE AMONIO 20%"/>
        <s v="GLUFOSINATO DE SODIO 85%"/>
        <s v="GLUFOSINATO G20"/>
        <s v="GLUFOSINATO NORTOX"/>
        <s v="GLUFOSINATO PLUS"/>
        <s v="GLUFOSINATO SOMAX 500"/>
        <s v="GLYFASTER 75.7% SG"/>
        <s v="GLYFASTER GOLD 60.8 DMA"/>
        <s v="GLYFASTER MAX 88.8 SG"/>
        <s v="GLYFASTER-K 660 SL"/>
        <s v="GLYFASTER-K 830 SG"/>
        <s v="GLYPHOSATE   TECH 95 %.-"/>
        <s v="GLYPHOTAL"/>
        <s v="GOBI 500 WP"/>
        <s v="G-QUAT"/>
        <s v="GRAMANEX"/>
        <s v="GRAMIGOLD 96"/>
        <s v="GRAMINI ELITE"/>
        <s v="GRAMITE 48 EC"/>
        <s v="GRAMOCIL"/>
        <s v="GRAN MURALLA"/>
        <s v="GRASIDIM"/>
        <s v="GRASIDIM FULL"/>
        <s v="G-THOD"/>
        <s v="GUARDIAN"/>
        <s v="GUMO 72"/>
        <s v="HALAXY FULL"/>
        <s v="HALOXIFOP NORTOX"/>
        <s v="HALOXIFOP-R-METHYL 10,8 EC DIAGRO"/>
        <s v="HARNESS"/>
        <s v="HEAT"/>
        <s v="HERBEX MAX"/>
        <s v="HERBICIDA NORTOX"/>
        <s v="HERBIFEN AMINA 84,3%"/>
        <s v="HERBIMAX"/>
        <s v="HEXADIURON WP"/>
        <s v="HORTHEFON 40 SL"/>
        <s v="HUMMER 24 EC"/>
        <s v="HUSSAR EVOLUTION"/>
        <s v="IMAZ SOMAX 700"/>
        <s v="INFINITY 400"/>
        <s v="INVADER"/>
        <s v="KALIUM"/>
        <s v="KAOS"/>
        <s v="KAOS DMA 80 SG"/>
        <s v="KAOS ULTRA 88,8 SG"/>
        <s v="KARPIR"/>
        <s v="KEEPER"/>
        <s v="KEEPER PLUS"/>
        <s v="KEEPER ULTRA"/>
        <s v="KING"/>
        <s v="KOVU 24 SL"/>
        <s v="KUGEL"/>
        <s v="LA TIJERETA BOX"/>
        <s v="LA TIJERETA PLATINUM"/>
        <s v="LEGGERA 860 SL"/>
        <s v="LIBERTY"/>
        <s v="LID XTRA"/>
        <s v="LIFELINE"/>
        <s v="LIGATE"/>
        <s v="LIGERO"/>
        <s v="LIGERO 27,6"/>
        <s v="LIMPIA"/>
        <s v="LOCKED 24%"/>
        <s v="MAIZAL"/>
        <s v="MARFIX 360 EC"/>
        <s v="MAVERICK"/>
        <s v="MAXIMUS"/>
        <s v="MAXIPIR"/>
        <s v="MAXIRICE"/>
        <s v="MESOTRIONA 45%"/>
        <s v="MESOTRIONA NORTOX"/>
        <s v="METAMIFOP TAFIREL"/>
        <s v="METIL 60 AGROSUL"/>
        <s v="METNOVA WG"/>
        <s v="METOLACLOR PROQUIMUR"/>
        <s v="METOLACLORO"/>
        <s v="METOLACLORO SURCOS"/>
        <s v="METRIBUZIM 48%"/>
        <s v="METRIBUZIN"/>
        <s v="METSULFURON 60%"/>
        <s v="METSULFURON METIL 60%"/>
        <s v="METSULFURON NORTOX"/>
        <s v="MISAKY"/>
        <s v="MONTANA 276 SL"/>
        <s v="MORFEU"/>
        <s v="MSMA 79,2%"/>
        <s v="MSMA 790 SL"/>
        <s v="NEXXO PY"/>
        <s v="NICCOLO 24"/>
        <s v="NIMAX 75 WG"/>
        <s v="NOMINE 400"/>
        <s v="NORTON"/>
        <s v="NOVAQUAT 27,6"/>
        <s v="NOVAQUAT 27.6"/>
        <s v="NV-NO VOLATIL"/>
        <s v="OPTILL®"/>
        <s v="ORCUSS ELITE"/>
        <s v="ORGLIF 75.7"/>
        <s v="ORGLIF MAX"/>
        <s v="ORGUT 75,7"/>
        <s v="OTROS HERBICIDAS"/>
        <s v="PACTO"/>
        <s v="PADRON"/>
        <s v="PANZER GOLD"/>
        <s v="PARAQUAT"/>
        <s v="PARAQUAT 27,6"/>
        <s v="PARAQUAT 27,6 AGRO PLUS"/>
        <s v="PARAQUAT 27,6%"/>
        <s v="PARAQUAT 27.6 SL GLYMAX"/>
        <s v="PARAQUAT 42%"/>
        <s v="PARAQUAT DICLORURO 45%"/>
        <s v="PARAQUAT G5"/>
        <s v="PARAQUAT NORTOX"/>
        <s v="PARAQUAT SEM-AGRO"/>
        <s v="PARAQUAT SOMAX 276"/>
        <s v="PARAQUAT TAFIREL"/>
        <s v="PARASYS"/>
        <s v="PARCERO"/>
        <s v="PASTAR"/>
        <s v="PASTAR GOLD"/>
        <s v="PATRULLA"/>
        <s v="PEGASO 84 WG"/>
        <s v="PICLORAM NORTOX 240 SL"/>
        <s v="PILAROUND"/>
        <s v="PILARSATO"/>
        <s v="PINAR ELITE"/>
        <s v="PIROXASULFONE 85%"/>
        <s v="PIVOT"/>
        <s v="PIX 50"/>
        <s v="PIXXARO"/>
        <s v="PLATEAU"/>
        <s v="PLATOON WG"/>
        <s v="POLARIS SG"/>
        <s v="POLUX SUPER"/>
        <s v="POTASO"/>
        <s v="POTENZOR"/>
        <s v="PRATIKO"/>
        <s v="PREDECESSOR"/>
        <s v="PRIME PLUS"/>
        <s v="PRIMUS"/>
        <s v="PROCORE XTRA"/>
        <s v="PRONTO"/>
        <s v="PRONTUS"/>
        <s v="PROPANEX"/>
        <s v="PROPANIL"/>
        <s v="PROSPER 27,6 SL"/>
        <s v="PROSPER 27.6 SL"/>
        <s v="PROTON"/>
        <s v="PRYME"/>
        <s v="PUZATE XTRA"/>
        <s v="PYCLOREX"/>
        <s v="PYRAZOSULFURON ETHYL 10% WP"/>
        <s v="PYROXASULFONE"/>
        <s v="QUASAR"/>
        <s v="QUINCLORAC 50%"/>
        <s v="RAINQUAT"/>
        <s v="RAINQUAT PLUS"/>
        <s v="RAINVEL XTRA"/>
        <s v="RANGER 48 SL"/>
        <s v="RANGER 75,7 SG"/>
        <s v="RAZOR 240 EC"/>
        <s v="REAPER 72"/>
        <s v="REDEX"/>
        <s v="REGLONE"/>
        <s v="RICEPROTEX 800"/>
        <s v="RIDOWN 88,8 XTRA"/>
        <s v="RIDOWN PLUS"/>
        <s v="RIDOWN PS FULL"/>
        <s v="ROCKS"/>
        <s v="ROUNDUP CONTROLMAX"/>
        <s v="ROUNDUP FULL II"/>
        <s v="ROUNDUP ULTRAMAX"/>
        <s v="SABRE 240 EC"/>
        <s v="SAFLUFENACIL 70%"/>
        <s v="SALVAT"/>
        <s v="SATMEX"/>
        <s v="SECAFOL"/>
        <s v="SECTOR 304"/>
        <s v="SECTOR 304 SL"/>
        <s v="SELECT 24 EC"/>
        <s v="SELECT ONE PACK"/>
        <s v="SELECTIVE 24"/>
        <s v="SHOKER"/>
        <s v="SIOUX"/>
        <s v="S-MAESTRO"/>
        <s v="S-METOLACHLOR"/>
        <s v="S-METOLACHLOR 96% EC"/>
        <s v="S-METOLACHOR"/>
        <s v="S-METOLACLOR PROQUIMUR"/>
        <s v="SOLDIER"/>
        <s v="SONORA"/>
        <s v="SPARKE"/>
        <s v="SPARKE TOP"/>
        <s v="SPECTRO"/>
        <s v="SPIDER"/>
        <s v="SQUALUS 240"/>
        <s v="SQUALUS 360"/>
        <s v="STALKER 700 WG"/>
        <s v="STAR"/>
        <s v="STARANE XTRA"/>
        <s v="STATUS 48 SL"/>
        <s v="STATUS WG"/>
        <s v="STIMULATE"/>
        <s v="STOP"/>
        <s v="STRATEGOS ULTRA"/>
        <s v="SUGAIN XTRA"/>
        <s v="SULFATO FULL DMA"/>
        <s v="SULFENEX"/>
        <s v="SULFENTRAZONE"/>
        <s v="SULFENTRAZONE SURCOS"/>
        <s v="SULFOSATO TOUCHDOWN"/>
        <s v="SUNGAIN XTRA"/>
        <s v="SUNZONE XTRA"/>
        <s v="SUPER D"/>
        <s v="SUPER MET"/>
        <s v="SUPER NOVAPIR 80"/>
        <s v="SUPER ORSAL PLUS"/>
        <s v="SUPPORT LINK"/>
        <s v="SYNERGIA"/>
        <s v="SYSTEMIC"/>
        <s v="TARGET"/>
        <s v="TARZAN"/>
        <s v="TAURUS"/>
        <s v="TEXARO"/>
        <s v="THOR 75,7 SG"/>
        <s v="THUG"/>
        <s v="THUNDE 90 WG"/>
        <s v="TIGRA"/>
        <s v="TIOBENCARB"/>
        <s v="TODYM 36 EC"/>
        <s v="TOKA"/>
        <s v="TOOLER"/>
        <s v="TOP 60"/>
        <s v="TOPERO"/>
        <s v="TORCH"/>
        <s v="TORDON 101 M"/>
        <s v="TORDON EXTRA"/>
        <s v="TRASPECT"/>
        <s v="TRATO 84"/>
        <s v="TRAXOS 050 EC"/>
        <s v="TRAXOS PLUS"/>
        <s v="TRIBUTO ELITE"/>
        <s v="TRICE 200 SL"/>
        <s v="TRICLON"/>
        <s v="TRICLOPIR NORTOX"/>
        <s v="TRIFLURALINA NORTOX GOLD"/>
        <s v="TRIGAL"/>
        <s v="TRIPZIN 48% SC"/>
        <s v="TRISO"/>
        <s v="TRYNITH QUAT"/>
        <s v="TRYPLEX"/>
        <s v="TURUNA"/>
        <s v="TWINER"/>
        <s v="ULTINATE"/>
        <s v="ULTRON 500 SC"/>
        <s v="UNIFORMITY"/>
        <s v="UNIQUAT 20 SL"/>
        <s v="VANTAGE 200 SL"/>
        <s v="VANTAGE 880 SG"/>
        <s v="VELTROMA"/>
        <s v="VERDICT HL"/>
        <s v="VERDICT ™ ULTRA"/>
        <s v="VEYRON 600WP"/>
        <s v="VIKING"/>
        <s v="VIP"/>
        <s v="VULCANO"/>
        <s v="WANK-PARAQUAT"/>
        <s v="WANT"/>
        <s v="WEDEX MAX"/>
        <s v="WEEDCLEAR FULL"/>
        <s v="WEEDCLEAR PLUS"/>
        <s v="WEEDEX MAX"/>
        <s v="WEIZEN"/>
        <s v="WENCO"/>
        <s v="XELEX"/>
        <s v="YGAL"/>
        <s v="ZAPP QI"/>
        <s v="ZINEX"/>
      </sharedItems>
    </cacheField>
    <cacheField name="[Rango].[PRINCIPIO ACTIVO].[PRINCIPIO ACTIVO]" caption="PRINCIPIO ACTIVO" numFmtId="0" hierarchy="3" level="1">
      <sharedItems count="194">
        <s v="2,4 D 60%"/>
        <s v="2,4 D 72%"/>
        <s v="2,4 D 86%"/>
        <s v="Paraquat 24%"/>
        <s v="Metsulfuron 60%"/>
        <s v="S-Metolacloro 96%"/>
        <s v="Atrazina 90%"/>
        <s v="Ametrina 50%"/>
        <s v="Cletodim 24%"/>
        <s v="Imazapir 25%"/>
        <s v="2,4 D 24% + Picloram 6,4%"/>
        <s v="Glifosato 75,7%"/>
        <s v="Dicamba 70,8%"/>
        <s v="Atrazina 45% + Simazina 45%"/>
        <s v="Carfentrazone Etyl 40%"/>
        <s v="Sulfentrazone 50%"/>
        <s v="Cletodim 36%"/>
        <s v="Paraquat"/>
        <s v="Cletodim"/>
        <s v="Dicamba"/>
        <s v="Cynmethylin"/>
        <s v="Trifludimoxazin"/>
        <s v="Bentazon 60%"/>
        <s v="Cloransulam Metil 84%"/>
        <s v="S: 0,44% B: 0,30% Fe: 0,49% Mn: 0,12% Mg: 0,14% Zn: 0,37%"/>
        <s v="Bispiribac Sodico 40%"/>
        <s v="Diclosulam 84%"/>
        <s v="Picloram 24%"/>
        <s v="Bispiribac Sodico 80%"/>
        <s v="Paraquat 20%"/>
        <s v="Glufosinato De Amonio 85%"/>
        <s v="Quinclorac 50%"/>
        <s v="2,4 D 96,3%"/>
        <s v="Cletodim 94%"/>
        <s v="Glifosato 60,8%"/>
        <s v="Clodinafop 24%"/>
        <s v="Clomazone 48%"/>
        <s v="Clorimuron 25%"/>
        <s v="Cloruro De Chlormequat 50%"/>
        <s v="Clorimuron 75%"/>
        <s v="Tropramezone 33,6%"/>
        <s v="Dicamba 20%"/>
        <s v="Clodinafop Propargilico 24%"/>
        <s v="Pyrazosulfuron Ethyl 10%"/>
        <s v="Pyrazosulfuron Ethyl 75%"/>
        <s v="Nicosulfuron 75%"/>
        <s v="2,4 D 30%"/>
        <s v="Glufosinato De Amonio 80%"/>
        <s v="Dicamba 15,13% + Glifosato 30,50%"/>
        <s v="Dicamba 42,28%"/>
        <s v="Amicarbazone 70%"/>
        <s v="Cloruro De Mepiquat 80%"/>
        <s v="Dicamba 48%"/>
        <s v="Flumetralin 13,7%"/>
        <s v="S-Metolacloro 46,4% + Sal De Sodio De Fomesafen 11,26%"/>
        <s v="2,4 D 66,9%"/>
        <s v="Glifosato 40%"/>
        <s v="Ethephon 48%"/>
        <s v="Paraquat 12% + Diquat 8%"/>
        <s v="Glufosinato De Amonio 15%"/>
        <s v="Flumioxazin 48%"/>
        <s v="Fluroxipir Meptil 48%"/>
        <s v="Glifosato 88,8%"/>
        <s v="Paraquat 27,6%"/>
        <s v="Fomesafen 25%"/>
        <s v="Benazolin-Ethyl 30% + Fomesafen 25%"/>
        <s v="Isoxaflutole 75%"/>
        <s v="2,4 D 80,6%"/>
        <s v="Haloxifop-R-Metil 54%"/>
        <s v="Haloxifop-Metil 6%"/>
        <s v="Haloxifop-R-Metil 3,11%"/>
        <s v="Haloxifop-P-Metil 54%"/>
        <s v="Clomazone 50%"/>
        <s v="Glifosato 77,7%"/>
        <s v="Glifosato 48%"/>
        <s v="Glifosato 66,2%"/>
        <s v="Glifosato 72%"/>
        <s v="Glifosato"/>
        <s v="Glifosato 66%"/>
        <s v="Glifosato 79,2%"/>
        <s v="Glifosato 85%"/>
        <s v="Glifosato 97%"/>
        <s v="Glifosato 62%"/>
        <s v="Glifosato 80%"/>
        <s v="Gluconato De Sodio"/>
        <s v="Glufosinato De Amonio 30%"/>
        <s v="Glufosinato De Amonio 20%"/>
        <s v="Glufosinato"/>
        <s v="Glufosinato De Amonio"/>
        <s v="Glufosinato De Sodio 85%"/>
        <s v="Glufosinato De Amonio 50%"/>
        <s v="Glifosato 83%"/>
        <s v="Glifosato 95%"/>
        <s v="Flumioxazin 50%"/>
        <s v="Cyhalofop Butyl 18%"/>
        <s v="Metolaclor 96%"/>
        <s v="Cletodim 12% + Haloxifop-P-Metil 6%"/>
        <s v="Paraquat 20% + Diuron 10%"/>
        <s v="Metsulfuron Metil 60%"/>
        <s v="Acetoclor 84%"/>
        <s v="Haloxifop 24%"/>
        <s v="Haloxifop - R - Metil 10,8%"/>
        <s v="Acetoclor 90%"/>
        <s v="Saflufenacil 70%"/>
        <s v="Metsulfuron Metil 75%"/>
        <s v="Otros Herbicidas"/>
        <s v="2,4 D 84,3%"/>
        <s v="Hexazinone 13,2% + Diuron 46,8%"/>
        <s v="Ethephon 40%"/>
        <s v="Fenoxaprop-P-Etil 6,4% + Iodosulfuron 0,8%"/>
        <s v="Imazapic 17,5% + Imazapir 52,5%"/>
        <s v="Glufosinato De Amonio 40%"/>
        <s v="Glifosato 36%"/>
        <s v="Imazapir 5%"/>
        <s v="Glufosinato De Amonio 28%"/>
        <s v="Glufosinato De Amonio 88%"/>
        <s v="Glifosato 58,8%"/>
        <s v="Clopiralid 48%"/>
        <s v="Sulfometuron Metil 15% + Clorimuron Etil 20%"/>
        <s v="Paraquat 27.6%"/>
        <s v="Atrazina 50%"/>
        <s v="Diuron 46,8% + Hexazinone 13,2%"/>
        <s v="Fluroxipir-Metil 28,8%"/>
        <s v="Mesotriona 45%"/>
        <s v="Mesotriona 48%"/>
        <s v="Metamifop 20%"/>
        <s v="Metacloro"/>
        <s v="Metolacloro"/>
        <s v="S-Metolaclor 45% Me"/>
        <s v="Metribuzim 48%"/>
        <s v="Metribuzin"/>
        <s v="Metsulfuron-Methyl 60%"/>
        <s v="Triclopir Butotil 66,74%"/>
        <s v="Msma 79,2%"/>
        <s v="Msma 79%"/>
        <s v="Clodinafop Propargilico 25% + Pinoxaden 25% + Cloquintocet-Mexyl 6,25%"/>
        <s v="2,4 D 40,2% + Picloram 10,35%"/>
        <s v="2,4 D 80,4%"/>
        <s v="Saflufenacil 17,8% + Imazetapir 50,2%"/>
        <s v="Haloxifop-P-Metil 25% Me"/>
        <s v="Sal Trietanolamina Del Acido Picloram 38,84%"/>
        <s v="Paraquat 42%"/>
        <s v="Paraquat 45%"/>
        <s v="Aminopyralid 4% + Fluroxypyr 8%"/>
        <s v="Aminopyralid 5% + Picloram 10% + Triclopir 15%"/>
        <s v="Picloram 5%"/>
        <s v="Piroxasulfone 85%"/>
        <s v="Imazetapyr 10%"/>
        <s v="Mepiquat + Cloruro 5%"/>
        <s v="Halauxifen-Metil 1,64% + Fluroxipir-Meptil 34,91%"/>
        <s v="Imazapic 70%"/>
        <s v="2,4-D 25% + Glifosato 50%"/>
        <s v="Imazetapyr 20% + Flumioxazim 14,5% + Diclosulam 6,5%"/>
        <s v="Flumetralin 12,5%"/>
        <s v="Pyrazosulfuron Ethyl 25%"/>
        <s v="Penoxsulam 24%"/>
        <s v="Propanil 48%"/>
        <s v="Propanil 98%"/>
        <s v="Imazetapyr 70%"/>
        <s v="Picloram 27,8%"/>
        <s v="Muestra"/>
        <s v="Dicamba 70%"/>
        <s v="Diquat 20%"/>
        <s v="Dietholate 80%"/>
        <s v="Glifosato 56% + 2,4 D 27,5%"/>
        <s v="Bifentrina 13,50% + Imidacloprid 16,50%"/>
        <s v="Glifosato 74,7%"/>
        <s v="Picloram 6,4% + 2,4 D 24%"/>
        <s v="Cletodim 12%"/>
        <s v="Imazetapir 70%"/>
        <s v="Iodosulfurom Metyl Sodium 5%"/>
        <s v="Cinetina 0,009% + Acido Giberelico 0,005% + Acido 4-Indol-3-Ilbutirico 0,005%"/>
        <s v="Flumioxazin 51%"/>
        <s v="Sulfentrazone"/>
        <s v="Sulfentrazone 10% Me"/>
        <s v="Sulfentrazone 75%"/>
        <s v="Imazetapyr 80%"/>
        <s v="Cletodim 20% + Haloxyfop-P-Metil 5%"/>
        <s v="Diclosulam 58% + Halauxifen 11,5%"/>
        <s v="Tiobencarb 97%"/>
        <s v="Picloram 11,4% + 2,4 D  44,7%"/>
        <s v="Aminopyralid 5% + 2,4 D 40%"/>
        <s v="Clodinafop Propargilico 2,5% + Pinoxaden 2,5%"/>
        <s v="Clodinafop Propargilico 2,5% + Pinoxaden 2,5% + Cloquintocet-Mexyl 0,25%"/>
        <s v="Metribuzin 20% Me"/>
        <s v="Triclopir 68%"/>
        <s v="Trifuralina 45%"/>
        <s v="Metsulfuron Methyl 60%"/>
        <s v="Pendimetalin 34,8% + Metribuzin 13,2%"/>
        <s v="Fluroxipir Meptil 15% + Triclopir 35%"/>
        <s v="Sulfenacil 70%"/>
        <s v="Haloxifop-R-Metil 93,46%"/>
        <s v="Clethodim 36%"/>
        <s v="Fluroxipir 23% + Diclosulam 4%"/>
      </sharedItems>
    </cacheField>
    <cacheField name="[Rango].[AÑO].[AÑO]" caption="AÑO" numFmtId="0" level="1">
      <sharedItems containsSemiMixedTypes="0" containsString="0" containsNumber="1" containsInteger="1" minValue="2018" maxValue="2020" count="3"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Rango].[AÑO].&amp;[2018]"/>
            <x15:cachedUniqueName index="1" name="[Rango].[AÑO].&amp;[2019]"/>
            <x15:cachedUniqueName index="2" name="[Rango].[AÑO].&amp;[2020]"/>
          </x15:cachedUniqueNames>
        </ext>
      </extLst>
    </cacheField>
    <cacheField name="[Measures].[Suma de Suma de CANTIDAD]" caption="Suma de Suma de CANTIDAD" numFmtId="0" hierarchy="8" level="32767"/>
  </cacheFields>
  <cacheHierarchies count="9">
    <cacheHierarchy uniqueName="[Rango].[AÑO]" caption="AÑO" attribute="1" defaultMemberUniqueName="[Rango].[AÑO].[All]" allUniqueName="[Rango].[AÑO].[All]" dimensionUniqueName="[Rango]" displayFolder="" count="2" memberValueDatatype="20" unbalanced="0">
      <fieldsUsage count="2">
        <fieldUsage x="-1"/>
        <fieldUsage x="2"/>
      </fieldsUsage>
    </cacheHierarchy>
    <cacheHierarchy uniqueName="[Rango].[IMPORTADOR]" caption="IMPORTADOR" attribute="1" defaultMemberUniqueName="[Rango].[IMPORTADOR].[All]" allUniqueName="[Rango].[IMPORTADOR].[All]" dimensionUniqueName="[Rango]" displayFolder="" count="0" memberValueDatatype="130" unbalanced="0"/>
    <cacheHierarchy uniqueName="[Rango].[PRODUCTO]" caption="PRODUCTO" attribute="1" defaultMemberUniqueName="[Rango].[PRODUCTO].[All]" allUniqueName="[Rango].[PRODUCTO].[All]" dimensionUniqueName="[Rango]" displayFolder="" count="2" memberValueDatatype="130" unbalanced="0">
      <fieldsUsage count="2">
        <fieldUsage x="-1"/>
        <fieldUsage x="0"/>
      </fieldsUsage>
    </cacheHierarchy>
    <cacheHierarchy uniqueName="[Rango].[PRINCIPIO ACTIVO]" caption="PRINCIPIO ACTIVO" attribute="1" defaultMemberUniqueName="[Rango].[PRINCIPIO ACTIVO].[All]" allUniqueName="[Rango].[PRINCIPIO ACTIVO].[All]" dimensionUniqueName="[Rango]" displayFolder="" count="2" memberValueDatatype="130" unbalanced="0">
      <fieldsUsage count="2">
        <fieldUsage x="-1"/>
        <fieldUsage x="1"/>
      </fieldsUsage>
    </cacheHierarchy>
    <cacheHierarchy uniqueName="[Rango].[Suma de CANTIDAD]" caption="Suma de CANTIDAD" attribute="1" defaultMemberUniqueName="[Rango].[Suma de CANTIDAD].[All]" allUniqueName="[Rango].[Suma de CANTIDAD].[All]" dimensionUniqueName="[Rango]" displayFolder="" count="0" memberValueDatatype="5" unbalanced="0"/>
    <cacheHierarchy uniqueName="[Rango].[Suma de U$S-cif]" caption="Suma de U$S-cif" attribute="1" defaultMemberUniqueName="[Rango].[Suma de U$S-cif].[All]" allUniqueName="[Rango].[Suma de U$S-cif].[All]" dimensionUniqueName="[Rango]" displayFolder="" count="0" memberValueDatatype="5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Suma de CANTIDAD]" caption="Suma de Suma de CANTIDAD" measure="1" displayFolder="" measureGroup="Rang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4398.538048148148" backgroundQuery="1" createdVersion="7" refreshedVersion="7" minRefreshableVersion="3" recordCount="0" supportSubquery="1" supportAdvancedDrill="1" xr:uid="{00000000-000A-0000-FFFF-FFFF01000000}">
  <cacheSource type="external" connectionId="1"/>
  <cacheFields count="4">
    <cacheField name="[Rango].[PRODUCTO].[PRODUCTO]" caption="PRODUCTO" numFmtId="0" hierarchy="2" level="1">
      <sharedItems count="42">
        <s v="2,4 D TECNICO"/>
        <s v="ACETOCLOR TECNICO"/>
        <s v="ATRAZINA TECNICA"/>
        <s v="ATRAZINA TECNICO"/>
        <s v="BISPIRIBAC SODICO TECNICO"/>
        <s v="BUTROXIDIM TECNICO"/>
        <s v="CARFENTRAZONE TECNICO"/>
        <s v="CLETODIM TECNICO"/>
        <s v="DICAMBA TECNICO"/>
        <s v="DICLOSULAM TECNICO"/>
        <s v="DIMETILAMINA TECNICO"/>
        <s v="DIQUAT TECNICO"/>
        <s v="DIURON TECNICO"/>
        <s v="FLUMIOXAZIM TECNICO"/>
        <s v="FLUMIOXAZIN TECNICO"/>
        <s v="FLUOMETURON TECNICO"/>
        <s v="FLUROXIPIR MEPTIL TECNICO"/>
        <s v="FLUROXIPIR TECNICO"/>
        <s v="FLUROXYPIR TECNICO"/>
        <s v="FOMESAFEN TECNICO"/>
        <s v="GLIFOSATO TECNICO"/>
        <s v="GLUFOSINATO TECNICO"/>
        <s v="HALOXIFOP-P- METIL TECNICO"/>
        <s v="HALOXYFOP R METIL TECNICO"/>
        <s v="IMAZAPIR TECNICO"/>
        <s v="IMAZETAPYR TECNICO"/>
        <s v="MESOTRIONA TECNICO"/>
        <s v="METRIBUZIM TECNICO"/>
        <s v="PARAQUAT TECNICO"/>
        <s v="PENOXSULAM TECNICO"/>
        <s v="PICLORAM TECNICO"/>
        <s v="PICLORAN TECNICO"/>
        <s v="PINOXADEN TECNICO"/>
        <s v="PIRIPROXIFEN TECNICO"/>
        <s v="SAFLUFENACIL TECNICO"/>
        <s v="SIMAZINA TECNICA"/>
        <s v="SIMAZINA TECNICO"/>
        <s v="TEBUTIURON TECNICO"/>
        <s v="TEMBOTRIONE TECNICO"/>
        <s v="TRICLOPIR BUTOXI ETIL ESTER TECNICO"/>
        <s v="TRICLOPIR TECNICO"/>
        <s v="TRIFLOXISULFURON TECNICO"/>
      </sharedItems>
    </cacheField>
    <cacheField name="[Rango].[PRINCIPIO ACTIVO].[PRINCIPIO ACTIVO]" caption="PRINCIPIO ACTIVO" numFmtId="0" hierarchy="3" level="1">
      <sharedItems count="94">
        <s v="2,4 D"/>
        <s v="2,4 D 95%"/>
        <s v="2,4 D 97%"/>
        <s v="2,4 D 98%"/>
        <s v="2,4 D 98,3%"/>
        <s v="Acetoclor 95%"/>
        <s v="Atrazina 97%"/>
        <s v="Atrazina 95%"/>
        <s v="Atrazina 98%"/>
        <s v="Bispiribac Sodico"/>
        <s v="Butroxidim"/>
        <s v="Carfentrazone 96%"/>
        <s v="Cletodim"/>
        <s v="Cletodim 36%"/>
        <s v="Cletodim 37%"/>
        <s v="Cletodim 70%"/>
        <s v="Cletodim 90%"/>
        <s v="Cletodim 92%"/>
        <s v="Cletodim 93%"/>
        <s v="Dicamba"/>
        <s v="Dicamba 98%"/>
        <s v="Dicamba 99,4%"/>
        <s v="Diclosulam"/>
        <s v="Diclosulam 84%"/>
        <s v="Diclosulam 95%"/>
        <s v="Diclosulam 97%"/>
        <s v="Diclosulam 97,5%"/>
        <s v="Dimetilamina"/>
        <s v="Dimetilamina 60%"/>
        <s v="Diquat 40%"/>
        <s v="Diuron 97%"/>
        <s v="Diuron Muestra"/>
        <s v="Flumioxazin 98%"/>
        <s v="Fluometuron 97%"/>
        <s v="Fluroxipir Meptil"/>
        <s v="Fluroxipir"/>
        <s v="Fluroxipir 98,7%"/>
        <s v="Fluroxipir Meptil 97%"/>
        <s v="Fluroxypir"/>
        <s v="Fluroxypir 98%"/>
        <s v="Fomesafen 25%"/>
        <s v="Fomesafen 95%"/>
        <s v="Fomesafen 97%"/>
        <s v="Fomesafen 98%"/>
        <s v="Glifosato"/>
        <s v="Glifosato 70%"/>
        <s v="Glifosato 95%"/>
        <s v="Glifosato 97%"/>
        <s v="Glifosato 98%"/>
        <s v="Glifosato 99,9%"/>
        <s v="Glufosinato"/>
        <s v="Glufosinato 98%"/>
        <s v="Glufosinato De Amonio"/>
        <s v="Glufosinato De Amonio 95%"/>
        <s v="Glufosinato De Amonio 96%"/>
        <s v="Glufosinato De Amonio 98%"/>
        <s v="Glufosinato Tecnico"/>
        <s v="Haloxifop-P-Metil"/>
        <s v="Haloxifop-P-Metil 97%"/>
        <s v="Haloxifop-R-Metil 90%"/>
        <s v="Haloxifop-R-Metil 97%"/>
        <s v="Imazapir"/>
        <s v="Imazapir 97%"/>
        <s v="Imazetapir 95%"/>
        <s v="Imazetapir 98%"/>
        <s v="Imazetapyr"/>
        <s v="Imazetapyr 95%"/>
        <s v="Imazetapyr 98%"/>
        <s v="Mesotriona 95%"/>
        <s v="Metribuzim Muestra"/>
        <s v="Paraquat"/>
        <s v="Paraquat 42%"/>
        <s v="Paraquat 45%"/>
        <s v="Paraquat 50%"/>
        <s v="Penoxsulam 98%"/>
        <s v="Picloram"/>
        <s v="Picloram 92%"/>
        <s v="Picloram 95%"/>
        <s v="Picloran"/>
        <s v="Picloran 95%"/>
        <s v="Pinoxaden"/>
        <s v="Piriproxifen 97,3%"/>
        <s v="Saflufenacil"/>
        <s v="Simazina 97%"/>
        <s v="Simazina 95%"/>
        <s v="Simazina 98,5%"/>
        <s v="Tebutiuron"/>
        <s v="Tembotrione"/>
        <s v="Triclopir 48%"/>
        <s v="Triclopir"/>
        <s v="Triclopir 96%"/>
        <s v="Triclopir 97%"/>
        <s v="Triclopir 98%"/>
        <s v="Trifloxisulfuron"/>
      </sharedItems>
    </cacheField>
    <cacheField name="[Rango].[AÑO].[AÑO]" caption="AÑO" numFmtId="0" level="1">
      <sharedItems containsSemiMixedTypes="0" containsString="0" containsNumber="1" containsInteger="1" minValue="2018" maxValue="2020" count="3"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Rango].[AÑO].&amp;[2018]"/>
            <x15:cachedUniqueName index="1" name="[Rango].[AÑO].&amp;[2019]"/>
            <x15:cachedUniqueName index="2" name="[Rango].[AÑO].&amp;[2020]"/>
          </x15:cachedUniqueNames>
        </ext>
      </extLst>
    </cacheField>
    <cacheField name="[Measures].[Suma de Suma de CANTIDAD]" caption="Suma de Suma de CANTIDAD" numFmtId="0" hierarchy="8" level="32767"/>
  </cacheFields>
  <cacheHierarchies count="9">
    <cacheHierarchy uniqueName="[Rango].[AÑO]" caption="AÑO" attribute="1" defaultMemberUniqueName="[Rango].[AÑO].[All]" allUniqueName="[Rango].[AÑO].[All]" dimensionUniqueName="[Rango]" displayFolder="" count="2" memberValueDatatype="20" unbalanced="0">
      <fieldsUsage count="2">
        <fieldUsage x="-1"/>
        <fieldUsage x="2"/>
      </fieldsUsage>
    </cacheHierarchy>
    <cacheHierarchy uniqueName="[Rango].[IMPORTADOR]" caption="IMPORTADOR" attribute="1" defaultMemberUniqueName="[Rango].[IMPORTADOR].[All]" allUniqueName="[Rango].[IMPORTADOR].[All]" dimensionUniqueName="[Rango]" displayFolder="" count="0" memberValueDatatype="130" unbalanced="0"/>
    <cacheHierarchy uniqueName="[Rango].[PRODUCTO]" caption="PRODUCTO" attribute="1" defaultMemberUniqueName="[Rango].[PRODUCTO].[All]" allUniqueName="[Rango].[PRODUCTO].[All]" dimensionUniqueName="[Rango]" displayFolder="" count="2" memberValueDatatype="130" unbalanced="0">
      <fieldsUsage count="2">
        <fieldUsage x="-1"/>
        <fieldUsage x="0"/>
      </fieldsUsage>
    </cacheHierarchy>
    <cacheHierarchy uniqueName="[Rango].[PRINCIPIO ACTIVO]" caption="PRINCIPIO ACTIVO" attribute="1" defaultMemberUniqueName="[Rango].[PRINCIPIO ACTIVO].[All]" allUniqueName="[Rango].[PRINCIPIO ACTIVO].[All]" dimensionUniqueName="[Rango]" displayFolder="" count="2" memberValueDatatype="130" unbalanced="0">
      <fieldsUsage count="2">
        <fieldUsage x="-1"/>
        <fieldUsage x="1"/>
      </fieldsUsage>
    </cacheHierarchy>
    <cacheHierarchy uniqueName="[Rango].[Suma de CANTIDAD]" caption="Suma de CANTIDAD" attribute="1" defaultMemberUniqueName="[Rango].[Suma de CANTIDAD].[All]" allUniqueName="[Rango].[Suma de CANTIDAD].[All]" dimensionUniqueName="[Rango]" displayFolder="" count="0" memberValueDatatype="5" unbalanced="0"/>
    <cacheHierarchy uniqueName="[Rango].[Suma de U$S-cif]" caption="Suma de U$S-cif" attribute="1" defaultMemberUniqueName="[Rango].[Suma de U$S-cif].[All]" allUniqueName="[Rango].[Suma de U$S-cif].[All]" dimensionUniqueName="[Rango]" displayFolder="" count="0" memberValueDatatype="5" unbalanced="0"/>
    <cacheHierarchy uniqueName="[Measures].[__XL_Count Rango]" caption="__XL_Count Rango" measure="1" displayFolder="" measureGroup="Rango" count="0" hidden="1"/>
    <cacheHierarchy uniqueName="[Measures].[__No measures defined]" caption="__No measures defined" measure="1" displayFolder="" count="0" hidden="1"/>
    <cacheHierarchy uniqueName="[Measures].[Suma de Suma de CANTIDAD]" caption="Suma de Suma de CANTIDAD" measure="1" displayFolder="" measureGroup="Rango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3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>
  <location ref="A3:F102" firstHeaderRow="1" firstDataRow="2" firstDataCol="2"/>
  <pivotFields count="4">
    <pivotField axis="axisRow" compact="0" allDrilled="1" outline="0" subtotalTop="0" showAll="0" dataSourceSort="1" defaultSubtotal="0" defaultAttributeDrillState="1">
      <items count="4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</items>
    </pivotField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</pivotFields>
  <rowFields count="2">
    <field x="0"/>
    <field x="1"/>
  </rowFields>
  <rowItems count="98">
    <i>
      <x/>
      <x/>
    </i>
    <i r="1">
      <x v="1"/>
    </i>
    <i r="1">
      <x v="2"/>
    </i>
    <i r="1">
      <x v="3"/>
    </i>
    <i r="1">
      <x v="4"/>
    </i>
    <i>
      <x v="1"/>
      <x v="5"/>
    </i>
    <i>
      <x v="2"/>
      <x v="6"/>
    </i>
    <i>
      <x v="3"/>
      <x v="7"/>
    </i>
    <i r="1">
      <x v="6"/>
    </i>
    <i r="1">
      <x v="8"/>
    </i>
    <i>
      <x v="4"/>
      <x v="9"/>
    </i>
    <i>
      <x v="5"/>
      <x v="10"/>
    </i>
    <i>
      <x v="6"/>
      <x v="11"/>
    </i>
    <i>
      <x v="7"/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8"/>
      <x v="19"/>
    </i>
    <i r="1">
      <x v="20"/>
    </i>
    <i r="1">
      <x v="21"/>
    </i>
    <i>
      <x v="9"/>
      <x v="22"/>
    </i>
    <i r="1">
      <x v="23"/>
    </i>
    <i r="1">
      <x v="24"/>
    </i>
    <i r="1">
      <x v="25"/>
    </i>
    <i r="1">
      <x v="26"/>
    </i>
    <i>
      <x v="10"/>
      <x v="27"/>
    </i>
    <i r="1">
      <x v="28"/>
    </i>
    <i>
      <x v="11"/>
      <x v="29"/>
    </i>
    <i>
      <x v="12"/>
      <x v="30"/>
    </i>
    <i r="1">
      <x v="31"/>
    </i>
    <i>
      <x v="13"/>
      <x v="32"/>
    </i>
    <i>
      <x v="14"/>
      <x v="32"/>
    </i>
    <i>
      <x v="15"/>
      <x v="33"/>
    </i>
    <i>
      <x v="16"/>
      <x v="34"/>
    </i>
    <i>
      <x v="17"/>
      <x v="35"/>
    </i>
    <i r="1">
      <x v="36"/>
    </i>
    <i r="1">
      <x v="37"/>
    </i>
    <i>
      <x v="18"/>
      <x v="38"/>
    </i>
    <i r="1">
      <x v="39"/>
    </i>
    <i>
      <x v="19"/>
      <x v="40"/>
    </i>
    <i r="1">
      <x v="41"/>
    </i>
    <i r="1">
      <x v="42"/>
    </i>
    <i r="1">
      <x v="43"/>
    </i>
    <i>
      <x v="20"/>
      <x v="44"/>
    </i>
    <i r="1">
      <x v="45"/>
    </i>
    <i r="1">
      <x v="46"/>
    </i>
    <i r="1">
      <x v="47"/>
    </i>
    <i r="1">
      <x v="48"/>
    </i>
    <i r="1">
      <x v="49"/>
    </i>
    <i>
      <x v="21"/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>
      <x v="22"/>
      <x v="57"/>
    </i>
    <i r="1">
      <x v="58"/>
    </i>
    <i>
      <x v="23"/>
      <x v="59"/>
    </i>
    <i r="1">
      <x v="60"/>
    </i>
    <i>
      <x v="24"/>
      <x v="61"/>
    </i>
    <i r="1">
      <x v="62"/>
    </i>
    <i>
      <x v="25"/>
      <x v="63"/>
    </i>
    <i r="1">
      <x v="64"/>
    </i>
    <i r="1">
      <x v="65"/>
    </i>
    <i r="1">
      <x v="66"/>
    </i>
    <i r="1">
      <x v="67"/>
    </i>
    <i>
      <x v="26"/>
      <x v="68"/>
    </i>
    <i>
      <x v="27"/>
      <x v="69"/>
    </i>
    <i>
      <x v="28"/>
      <x v="70"/>
    </i>
    <i r="1">
      <x v="71"/>
    </i>
    <i r="1">
      <x v="72"/>
    </i>
    <i r="1">
      <x v="73"/>
    </i>
    <i>
      <x v="29"/>
      <x v="74"/>
    </i>
    <i>
      <x v="30"/>
      <x v="75"/>
    </i>
    <i r="1">
      <x v="76"/>
    </i>
    <i r="1">
      <x v="77"/>
    </i>
    <i>
      <x v="31"/>
      <x v="78"/>
    </i>
    <i r="1">
      <x v="79"/>
    </i>
    <i>
      <x v="32"/>
      <x v="80"/>
    </i>
    <i>
      <x v="33"/>
      <x v="81"/>
    </i>
    <i>
      <x v="34"/>
      <x v="82"/>
    </i>
    <i>
      <x v="35"/>
      <x v="83"/>
    </i>
    <i>
      <x v="36"/>
      <x v="84"/>
    </i>
    <i r="1">
      <x v="83"/>
    </i>
    <i r="1">
      <x v="85"/>
    </i>
    <i>
      <x v="37"/>
      <x v="86"/>
    </i>
    <i>
      <x v="38"/>
      <x v="87"/>
    </i>
    <i>
      <x v="39"/>
      <x v="88"/>
    </i>
    <i>
      <x v="40"/>
      <x v="89"/>
    </i>
    <i r="1">
      <x v="90"/>
    </i>
    <i r="1">
      <x v="91"/>
    </i>
    <i r="1">
      <x v="92"/>
    </i>
    <i>
      <x v="41"/>
      <x v="9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Suma de CANTIDAD" fld="3" baseField="0" baseItem="0" numFmtId="3"/>
  </dataFields>
  <formats count="6">
    <format dxfId="11">
      <pivotArea outline="0" collapsedLevelsAreSubtotals="1" fieldPosition="0"/>
    </format>
    <format dxfId="10">
      <pivotArea outline="0" fieldPosition="0">
        <references count="1">
          <reference field="2" count="0" selected="0"/>
        </references>
      </pivotArea>
    </format>
    <format dxfId="9">
      <pivotArea field="2" type="button" dataOnly="0" labelOnly="1" outline="0" axis="axisCol" fieldPosition="0"/>
    </format>
    <format dxfId="8">
      <pivotArea type="topRight" dataOnly="0" labelOnly="1" outline="0" fieldPosition="0"/>
    </format>
    <format dxfId="7">
      <pivotArea dataOnly="0" labelOnly="1" outline="0" fieldPosition="0">
        <references count="1">
          <reference field="2" count="0"/>
        </references>
      </pivotArea>
    </format>
    <format dxfId="6">
      <pivotArea grandCol="1" outline="0" collapsedLevelsAreSubtotals="1" fieldPosition="0"/>
    </format>
  </format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1!$A$1:$F$1202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3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F485" firstHeaderRow="1" firstDataRow="2" firstDataCol="2"/>
  <pivotFields count="4">
    <pivotField axis="axisRow" compact="0" allDrilled="1" outline="0" subtotalTop="0" showAll="0" dataSourceSort="1" defaultSubtotal="0" defaultAttributeDrillState="1">
      <items count="47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  <item s="1" x="79"/>
        <item s="1" x="80"/>
        <item s="1" x="81"/>
        <item s="1" x="82"/>
        <item s="1" x="83"/>
        <item s="1" x="84"/>
        <item s="1" x="85"/>
        <item s="1" x="86"/>
        <item s="1" x="87"/>
        <item s="1" x="88"/>
        <item s="1" x="89"/>
        <item s="1" x="90"/>
        <item s="1" x="91"/>
        <item s="1" x="92"/>
        <item s="1" x="93"/>
        <item s="1" x="94"/>
        <item s="1" x="95"/>
        <item s="1" x="96"/>
        <item s="1" x="97"/>
        <item s="1" x="98"/>
        <item s="1" x="99"/>
        <item s="1" x="100"/>
        <item s="1" x="101"/>
        <item s="1" x="102"/>
        <item s="1" x="103"/>
        <item s="1" x="104"/>
        <item s="1" x="105"/>
        <item s="1" x="106"/>
        <item s="1" x="107"/>
        <item s="1" x="108"/>
        <item s="1" x="109"/>
        <item s="1" x="110"/>
        <item s="1" x="111"/>
        <item s="1" x="112"/>
        <item s="1" x="113"/>
        <item s="1" x="114"/>
        <item s="1" x="115"/>
        <item s="1" x="116"/>
        <item s="1" x="117"/>
        <item s="1" x="118"/>
        <item s="1" x="119"/>
        <item s="1" x="120"/>
        <item s="1" x="121"/>
        <item s="1" x="122"/>
        <item s="1" x="123"/>
        <item s="1" x="124"/>
        <item s="1" x="125"/>
        <item s="1" x="126"/>
        <item s="1" x="127"/>
        <item s="1" x="128"/>
        <item s="1" x="129"/>
        <item s="1" x="130"/>
        <item s="1" x="131"/>
        <item s="1" x="132"/>
        <item s="1" x="133"/>
        <item s="1" x="134"/>
        <item s="1" x="135"/>
        <item s="1" x="136"/>
        <item s="1" x="137"/>
        <item s="1" x="138"/>
        <item s="1" x="139"/>
        <item s="1" x="140"/>
        <item s="1" x="141"/>
        <item s="1" x="142"/>
        <item s="1" x="143"/>
        <item s="1" x="144"/>
        <item s="1" x="145"/>
        <item s="1" x="146"/>
        <item s="1" x="147"/>
        <item s="1" x="148"/>
        <item s="1" x="149"/>
        <item s="1" x="150"/>
        <item s="1" x="151"/>
        <item s="1" x="152"/>
        <item s="1" x="153"/>
        <item s="1" x="154"/>
        <item s="1" x="155"/>
        <item s="1" x="156"/>
        <item s="1" x="157"/>
        <item s="1" x="158"/>
        <item s="1" x="159"/>
        <item s="1" x="160"/>
        <item s="1" x="161"/>
        <item s="1" x="162"/>
        <item s="1" x="163"/>
        <item s="1" x="164"/>
        <item s="1" x="165"/>
        <item s="1" x="166"/>
        <item s="1" x="167"/>
        <item s="1" x="168"/>
        <item s="1" x="169"/>
        <item s="1" x="170"/>
        <item s="1" x="171"/>
        <item s="1" x="172"/>
        <item s="1" x="173"/>
        <item s="1" x="174"/>
        <item s="1" x="175"/>
        <item s="1" x="176"/>
        <item s="1" x="177"/>
        <item s="1" x="178"/>
        <item s="1" x="179"/>
        <item s="1" x="180"/>
        <item s="1" x="181"/>
        <item s="1" x="182"/>
        <item s="1" x="183"/>
        <item s="1" x="184"/>
        <item s="1" x="185"/>
        <item s="1" x="186"/>
        <item s="1" x="187"/>
        <item s="1" x="188"/>
        <item s="1" x="189"/>
        <item s="1" x="190"/>
        <item s="1" x="191"/>
        <item s="1" x="192"/>
        <item s="1" x="193"/>
        <item s="1" x="194"/>
        <item s="1" x="195"/>
        <item s="1" x="196"/>
        <item s="1" x="197"/>
        <item s="1" x="198"/>
        <item s="1" x="199"/>
        <item s="1" x="200"/>
        <item s="1" x="201"/>
        <item s="1" x="202"/>
        <item s="1" x="203"/>
        <item s="1" x="204"/>
        <item s="1" x="205"/>
        <item s="1" x="206"/>
        <item s="1" x="207"/>
        <item s="1" x="208"/>
        <item s="1" x="209"/>
        <item s="1" x="210"/>
        <item s="1" x="211"/>
        <item s="1" x="212"/>
        <item s="1" x="213"/>
        <item s="1" x="214"/>
        <item s="1" x="215"/>
        <item s="1" x="216"/>
        <item s="1" x="217"/>
        <item s="1" x="218"/>
        <item s="1" x="219"/>
        <item s="1" x="220"/>
        <item s="1" x="221"/>
        <item s="1" x="222"/>
        <item s="1" x="223"/>
        <item s="1" x="224"/>
        <item s="1" x="225"/>
        <item s="1" x="226"/>
        <item s="1" x="227"/>
        <item s="1" x="228"/>
        <item s="1" x="229"/>
        <item s="1" x="230"/>
        <item s="1" x="231"/>
        <item s="1" x="232"/>
        <item s="1" x="233"/>
        <item s="1" x="234"/>
        <item s="1" x="235"/>
        <item s="1" x="236"/>
        <item s="1" x="237"/>
        <item s="1" x="238"/>
        <item s="1" x="239"/>
        <item s="1" x="240"/>
        <item s="1" x="241"/>
        <item s="1" x="242"/>
        <item s="1" x="243"/>
        <item s="1" x="244"/>
        <item s="1" x="245"/>
        <item s="1" x="246"/>
        <item s="1" x="247"/>
        <item s="1" x="248"/>
        <item s="1" x="249"/>
        <item s="1" x="250"/>
        <item s="1" x="251"/>
        <item s="1" x="252"/>
        <item s="1" x="253"/>
        <item s="1" x="254"/>
        <item s="1" x="255"/>
        <item s="1" x="256"/>
        <item s="1" x="257"/>
        <item s="1" x="258"/>
        <item s="1" x="259"/>
        <item s="1" x="260"/>
        <item s="1" x="261"/>
        <item s="1" x="262"/>
        <item s="1" x="263"/>
        <item s="1" x="264"/>
        <item s="1" x="265"/>
        <item s="1" x="266"/>
        <item s="1" x="267"/>
        <item s="1" x="268"/>
        <item s="1" x="269"/>
        <item s="1" x="270"/>
        <item s="1" x="271"/>
        <item s="1" x="272"/>
        <item s="1" x="273"/>
        <item s="1" x="274"/>
        <item s="1" x="275"/>
        <item s="1" x="276"/>
        <item s="1" x="277"/>
        <item s="1" x="278"/>
        <item s="1" x="279"/>
        <item s="1" x="280"/>
        <item s="1" x="281"/>
        <item s="1" x="282"/>
        <item s="1" x="283"/>
        <item s="1" x="284"/>
        <item s="1" x="285"/>
        <item s="1" x="286"/>
        <item s="1" x="287"/>
        <item s="1" x="288"/>
        <item s="1" x="289"/>
        <item s="1" x="290"/>
        <item s="1" x="291"/>
        <item s="1" x="292"/>
        <item s="1" x="293"/>
        <item s="1" x="294"/>
        <item s="1" x="295"/>
        <item s="1" x="296"/>
        <item s="1" x="297"/>
        <item s="1" x="298"/>
        <item s="1" x="299"/>
        <item s="1" x="300"/>
        <item s="1" x="301"/>
        <item s="1" x="302"/>
        <item s="1" x="303"/>
        <item s="1" x="304"/>
        <item s="1" x="305"/>
        <item s="1" x="306"/>
        <item s="1" x="307"/>
        <item s="1" x="308"/>
        <item s="1" x="309"/>
        <item s="1" x="310"/>
        <item s="1" x="311"/>
        <item s="1" x="312"/>
        <item s="1" x="313"/>
        <item s="1" x="314"/>
        <item s="1" x="315"/>
        <item s="1" x="316"/>
        <item s="1" x="317"/>
        <item s="1" x="318"/>
        <item s="1" x="319"/>
        <item s="1" x="320"/>
        <item s="1" x="321"/>
        <item s="1" x="322"/>
        <item s="1" x="323"/>
        <item s="1" x="324"/>
        <item s="1" x="325"/>
        <item s="1" x="326"/>
        <item s="1" x="327"/>
        <item s="1" x="328"/>
        <item s="1" x="329"/>
        <item s="1" x="330"/>
        <item s="1" x="331"/>
        <item s="1" x="332"/>
        <item s="1" x="333"/>
        <item s="1" x="334"/>
        <item s="1" x="335"/>
        <item s="1" x="336"/>
        <item s="1" x="337"/>
        <item s="1" x="338"/>
        <item s="1" x="339"/>
        <item s="1" x="340"/>
        <item s="1" x="341"/>
        <item s="1" x="342"/>
        <item s="1" x="343"/>
        <item s="1" x="344"/>
        <item s="1" x="345"/>
        <item s="1" x="346"/>
        <item s="1" x="347"/>
        <item s="1" x="348"/>
        <item s="1" x="349"/>
        <item s="1" x="350"/>
        <item s="1" x="351"/>
        <item s="1" x="352"/>
        <item s="1" x="353"/>
        <item s="1" x="354"/>
        <item s="1" x="355"/>
        <item s="1" x="356"/>
        <item s="1" x="357"/>
        <item s="1" x="358"/>
        <item s="1" x="359"/>
        <item s="1" x="360"/>
        <item s="1" x="361"/>
        <item s="1" x="362"/>
        <item s="1" x="363"/>
        <item s="1" x="364"/>
        <item s="1" x="365"/>
        <item s="1" x="366"/>
        <item s="1" x="367"/>
        <item s="1" x="368"/>
        <item s="1" x="369"/>
        <item s="1" x="370"/>
        <item s="1" x="371"/>
        <item s="1" x="372"/>
        <item s="1" x="373"/>
        <item s="1" x="374"/>
        <item s="1" x="375"/>
        <item s="1" x="376"/>
        <item s="1" x="377"/>
        <item s="1" x="378"/>
        <item s="1" x="379"/>
        <item s="1" x="380"/>
        <item s="1" x="381"/>
        <item s="1" x="382"/>
        <item s="1" x="383"/>
        <item s="1" x="384"/>
        <item s="1" x="385"/>
        <item s="1" x="386"/>
        <item s="1" x="387"/>
        <item s="1" x="388"/>
        <item s="1" x="389"/>
        <item s="1" x="390"/>
        <item s="1" x="391"/>
        <item s="1" x="392"/>
        <item s="1" x="393"/>
        <item s="1" x="394"/>
        <item s="1" x="395"/>
        <item s="1" x="396"/>
        <item s="1" x="397"/>
        <item s="1" x="398"/>
        <item s="1" x="399"/>
        <item s="1" x="400"/>
        <item s="1" x="401"/>
        <item s="1" x="402"/>
        <item s="1" x="403"/>
        <item s="1" x="404"/>
        <item s="1" x="405"/>
        <item s="1" x="406"/>
        <item s="1" x="407"/>
        <item s="1" x="408"/>
        <item s="1" x="409"/>
        <item s="1" x="410"/>
        <item s="1" x="411"/>
        <item s="1" x="412"/>
        <item s="1" x="413"/>
        <item s="1" x="414"/>
        <item s="1" x="415"/>
        <item s="1" x="416"/>
        <item s="1" x="417"/>
        <item s="1" x="418"/>
        <item s="1" x="419"/>
        <item s="1" x="420"/>
        <item s="1" x="421"/>
        <item s="1" x="422"/>
        <item s="1" x="423"/>
        <item s="1" x="424"/>
        <item s="1" x="425"/>
        <item s="1" x="426"/>
        <item s="1" x="427"/>
        <item s="1" x="428"/>
        <item s="1" x="429"/>
        <item s="1" x="430"/>
        <item s="1" x="431"/>
        <item s="1" x="432"/>
        <item s="1" x="433"/>
        <item s="1" x="434"/>
        <item s="1" x="435"/>
        <item s="1" x="436"/>
        <item s="1" x="437"/>
        <item s="1" x="438"/>
        <item s="1" x="439"/>
        <item s="1" x="440"/>
        <item s="1" x="441"/>
        <item s="1" x="442"/>
        <item s="1" x="443"/>
        <item s="1" x="444"/>
        <item s="1" x="445"/>
        <item s="1" x="446"/>
        <item s="1" x="447"/>
        <item s="1" x="448"/>
        <item s="1" x="449"/>
        <item s="1" x="450"/>
        <item s="1" x="451"/>
        <item s="1" x="452"/>
        <item s="1" x="453"/>
        <item s="1" x="454"/>
        <item s="1" x="455"/>
        <item s="1" x="456"/>
        <item s="1" x="457"/>
        <item s="1" x="458"/>
        <item s="1" x="459"/>
        <item s="1" x="460"/>
        <item s="1" x="461"/>
        <item s="1" x="462"/>
        <item s="1" x="463"/>
        <item s="1" x="464"/>
        <item s="1" x="465"/>
        <item s="1" x="466"/>
        <item s="1" x="467"/>
        <item s="1" x="468"/>
        <item s="1" x="469"/>
        <item s="1" x="470"/>
        <item s="1" x="471"/>
        <item s="1" x="472"/>
        <item s="1" x="473"/>
        <item s="1" x="474"/>
        <item s="1" x="475"/>
        <item s="1" x="476"/>
        <item s="1" x="477"/>
        <item s="1" x="4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</items>
    </pivotField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</pivotFields>
  <rowFields count="2">
    <field x="0"/>
    <field x="1"/>
  </rowFields>
  <rowItems count="481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6"/>
    </i>
    <i>
      <x v="8"/>
      <x v="7"/>
    </i>
    <i>
      <x v="9"/>
      <x v="8"/>
    </i>
    <i>
      <x v="10"/>
      <x v="6"/>
    </i>
    <i>
      <x v="11"/>
      <x v="8"/>
    </i>
    <i>
      <x v="12"/>
      <x v="9"/>
    </i>
    <i>
      <x v="13"/>
      <x v="10"/>
    </i>
    <i>
      <x v="14"/>
      <x v="11"/>
    </i>
    <i>
      <x v="15"/>
      <x v="1"/>
    </i>
    <i>
      <x v="16"/>
      <x v="12"/>
    </i>
    <i>
      <x v="17"/>
      <x v="6"/>
    </i>
    <i>
      <x v="18"/>
      <x v="6"/>
    </i>
    <i>
      <x v="19"/>
      <x v="6"/>
    </i>
    <i>
      <x v="20"/>
      <x v="6"/>
    </i>
    <i>
      <x v="21"/>
      <x v="6"/>
    </i>
    <i>
      <x v="22"/>
      <x v="13"/>
    </i>
    <i>
      <x v="23"/>
      <x v="6"/>
    </i>
    <i>
      <x v="24"/>
      <x v="6"/>
    </i>
    <i>
      <x v="25"/>
      <x v="6"/>
    </i>
    <i>
      <x v="26"/>
      <x v="6"/>
    </i>
    <i>
      <x v="27"/>
      <x v="6"/>
    </i>
    <i>
      <x v="28"/>
      <x v="13"/>
    </i>
    <i>
      <x v="29"/>
      <x v="6"/>
    </i>
    <i>
      <x v="30"/>
      <x v="6"/>
    </i>
    <i>
      <x v="31"/>
      <x v="8"/>
    </i>
    <i>
      <x v="32"/>
      <x v="14"/>
    </i>
    <i>
      <x v="33"/>
      <x v="15"/>
    </i>
    <i>
      <x v="34"/>
      <x v="16"/>
    </i>
    <i>
      <x v="35"/>
      <x v="1"/>
    </i>
    <i>
      <x v="36"/>
      <x v="17"/>
    </i>
    <i>
      <x v="37"/>
      <x v="18"/>
    </i>
    <i>
      <x v="38"/>
      <x v="17"/>
    </i>
    <i>
      <x v="39"/>
      <x v="8"/>
    </i>
    <i>
      <x v="40"/>
      <x v="19"/>
    </i>
    <i>
      <x v="41"/>
      <x v="19"/>
    </i>
    <i>
      <x v="42"/>
      <x v="20"/>
    </i>
    <i>
      <x v="43"/>
      <x v="21"/>
    </i>
    <i>
      <x v="44"/>
      <x v="22"/>
    </i>
    <i>
      <x v="45"/>
      <x v="23"/>
    </i>
    <i>
      <x v="46"/>
      <x v="24"/>
    </i>
    <i>
      <x v="47"/>
      <x v="25"/>
    </i>
    <i>
      <x v="48"/>
      <x v="11"/>
    </i>
    <i>
      <x v="49"/>
      <x v="11"/>
    </i>
    <i>
      <x v="50"/>
      <x v="26"/>
    </i>
    <i>
      <x v="51"/>
      <x v="27"/>
    </i>
    <i>
      <x v="52"/>
      <x v="26"/>
    </i>
    <i>
      <x v="53"/>
      <x v="1"/>
    </i>
    <i>
      <x v="54"/>
      <x v="25"/>
    </i>
    <i>
      <x v="55"/>
      <x v="28"/>
    </i>
    <i>
      <x v="56"/>
      <x v="29"/>
    </i>
    <i>
      <x v="57"/>
      <x v="30"/>
    </i>
    <i>
      <x v="58"/>
      <x v="31"/>
    </i>
    <i>
      <x v="59"/>
      <x v="6"/>
    </i>
    <i>
      <x v="60"/>
      <x v="26"/>
    </i>
    <i>
      <x v="61"/>
      <x v="29"/>
    </i>
    <i>
      <x v="62"/>
      <x v="1"/>
    </i>
    <i>
      <x v="63"/>
      <x v="32"/>
    </i>
    <i>
      <x v="64"/>
      <x v="8"/>
    </i>
    <i>
      <x v="65"/>
      <x v="8"/>
    </i>
    <i>
      <x v="66"/>
      <x v="18"/>
    </i>
    <i>
      <x v="67"/>
      <x v="8"/>
    </i>
    <i>
      <x v="68"/>
      <x v="16"/>
    </i>
    <i>
      <x v="69"/>
      <x v="33"/>
    </i>
    <i>
      <x v="70"/>
      <x v="8"/>
    </i>
    <i>
      <x v="71"/>
      <x v="8"/>
    </i>
    <i>
      <x v="72"/>
      <x v="8"/>
    </i>
    <i>
      <x v="73"/>
      <x v="8"/>
    </i>
    <i>
      <x v="74"/>
      <x v="8"/>
    </i>
    <i>
      <x v="75"/>
      <x v="8"/>
    </i>
    <i>
      <x v="76"/>
      <x v="8"/>
    </i>
    <i>
      <x v="77"/>
      <x v="16"/>
    </i>
    <i>
      <x v="78"/>
      <x v="34"/>
    </i>
    <i>
      <x v="79"/>
      <x v="35"/>
    </i>
    <i>
      <x v="80"/>
      <x v="36"/>
    </i>
    <i>
      <x v="81"/>
      <x v="36"/>
    </i>
    <i>
      <x v="82"/>
      <x v="36"/>
    </i>
    <i>
      <x v="83"/>
      <x v="36"/>
    </i>
    <i>
      <x v="84"/>
      <x v="23"/>
    </i>
    <i>
      <x v="85"/>
      <x v="23"/>
    </i>
    <i>
      <x v="86"/>
      <x v="23"/>
    </i>
    <i>
      <x v="87"/>
      <x v="37"/>
    </i>
    <i>
      <x v="88"/>
      <x v="38"/>
    </i>
    <i>
      <x v="89"/>
      <x v="39"/>
    </i>
    <i>
      <x v="90"/>
      <x v="26"/>
    </i>
    <i>
      <x v="91"/>
      <x v="26"/>
    </i>
    <i>
      <x v="92"/>
      <x v="8"/>
    </i>
    <i>
      <x v="93"/>
      <x v="40"/>
    </i>
    <i>
      <x v="94"/>
      <x v="8"/>
    </i>
    <i>
      <x v="95"/>
      <x v="8"/>
    </i>
    <i>
      <x v="96"/>
      <x v="16"/>
    </i>
    <i>
      <x v="97"/>
      <x v="16"/>
    </i>
    <i>
      <x v="98"/>
      <x v="41"/>
    </i>
    <i>
      <x v="99"/>
      <x v="30"/>
    </i>
    <i>
      <x v="100"/>
      <x v="42"/>
    </i>
    <i>
      <x v="101"/>
      <x v="43"/>
    </i>
    <i>
      <x v="102"/>
      <x v="44"/>
    </i>
    <i>
      <x v="103"/>
      <x v="45"/>
    </i>
    <i>
      <x v="104"/>
      <x/>
    </i>
    <i>
      <x v="105"/>
      <x v="46"/>
    </i>
    <i>
      <x v="106"/>
      <x v="30"/>
    </i>
    <i>
      <x v="107"/>
      <x v="47"/>
    </i>
    <i>
      <x v="108"/>
      <x v="27"/>
    </i>
    <i>
      <x v="109"/>
      <x v="48"/>
    </i>
    <i>
      <x v="110"/>
      <x v="49"/>
    </i>
    <i>
      <x v="111"/>
      <x v="26"/>
    </i>
    <i>
      <x v="112"/>
      <x v="50"/>
    </i>
    <i>
      <x v="113"/>
      <x v="51"/>
    </i>
    <i>
      <x v="114"/>
      <x v="51"/>
    </i>
    <i>
      <x v="115"/>
      <x/>
    </i>
    <i>
      <x v="116"/>
      <x v="52"/>
    </i>
    <i>
      <x v="117"/>
      <x v="13"/>
    </i>
    <i>
      <x v="118"/>
      <x v="3"/>
    </i>
    <i>
      <x v="119"/>
      <x v="53"/>
    </i>
    <i>
      <x v="120"/>
      <x v="6"/>
    </i>
    <i>
      <x v="121"/>
      <x v="5"/>
    </i>
    <i>
      <x v="122"/>
      <x v="8"/>
    </i>
    <i>
      <x v="123"/>
      <x v="54"/>
    </i>
    <i>
      <x v="124"/>
      <x v="55"/>
    </i>
    <i>
      <x v="125"/>
      <x v="56"/>
    </i>
    <i>
      <x v="126"/>
      <x v="11"/>
    </i>
    <i>
      <x v="127"/>
      <x v="57"/>
    </i>
    <i>
      <x v="128"/>
      <x v="58"/>
    </i>
    <i>
      <x v="129"/>
      <x v="59"/>
    </i>
    <i>
      <x v="130"/>
      <x v="29"/>
    </i>
    <i>
      <x v="131"/>
      <x v="8"/>
    </i>
    <i>
      <x v="132"/>
      <x v="60"/>
    </i>
    <i>
      <x v="133"/>
      <x v="61"/>
    </i>
    <i>
      <x v="134"/>
      <x v="61"/>
    </i>
    <i>
      <x v="135"/>
      <x v="62"/>
    </i>
    <i>
      <x v="136"/>
      <x v="11"/>
    </i>
    <i>
      <x v="137"/>
      <x v="63"/>
    </i>
    <i>
      <x v="138"/>
      <x v="64"/>
    </i>
    <i>
      <x v="139"/>
      <x v="65"/>
    </i>
    <i>
      <x v="140"/>
      <x v="64"/>
    </i>
    <i>
      <x v="141"/>
      <x v="64"/>
    </i>
    <i>
      <x v="142"/>
      <x v="64"/>
    </i>
    <i>
      <x v="143"/>
      <x v="66"/>
    </i>
    <i>
      <x v="144"/>
      <x v="11"/>
    </i>
    <i>
      <x v="145"/>
      <x v="66"/>
    </i>
    <i>
      <x v="146"/>
      <x v="64"/>
    </i>
    <i>
      <x v="147"/>
      <x v="16"/>
    </i>
    <i>
      <x v="148"/>
      <x v="64"/>
    </i>
    <i>
      <x v="149"/>
      <x v="67"/>
    </i>
    <i>
      <x v="150"/>
      <x v="52"/>
    </i>
    <i>
      <x v="151"/>
      <x v="11"/>
    </i>
    <i>
      <x v="152"/>
      <x v="68"/>
    </i>
    <i>
      <x v="153"/>
      <x v="69"/>
    </i>
    <i>
      <x v="154"/>
      <x v="70"/>
    </i>
    <i>
      <x v="155"/>
      <x v="71"/>
    </i>
    <i>
      <x v="156"/>
      <x v="72"/>
    </i>
    <i>
      <x v="157"/>
      <x v="6"/>
    </i>
    <i>
      <x v="158"/>
      <x v="6"/>
    </i>
    <i>
      <x v="159"/>
      <x v="73"/>
    </i>
    <i>
      <x v="160"/>
      <x v="74"/>
    </i>
    <i>
      <x v="161"/>
      <x v="75"/>
    </i>
    <i>
      <x v="162"/>
      <x v="34"/>
    </i>
    <i>
      <x v="163"/>
      <x v="11"/>
    </i>
    <i>
      <x v="164"/>
      <x v="76"/>
    </i>
    <i>
      <x v="165"/>
      <x v="11"/>
    </i>
    <i>
      <x v="166"/>
      <x v="75"/>
    </i>
    <i>
      <x v="167"/>
      <x v="77"/>
    </i>
    <i>
      <x v="168"/>
      <x v="74"/>
    </i>
    <i>
      <x v="169"/>
      <x v="74"/>
    </i>
    <i>
      <x v="170"/>
      <x v="34"/>
    </i>
    <i>
      <x v="171"/>
      <x v="78"/>
    </i>
    <i>
      <x v="172"/>
      <x v="76"/>
    </i>
    <i>
      <x v="173"/>
      <x v="11"/>
    </i>
    <i>
      <x v="174"/>
      <x v="73"/>
    </i>
    <i>
      <x v="175"/>
      <x v="79"/>
    </i>
    <i>
      <x v="176"/>
      <x v="80"/>
    </i>
    <i>
      <x v="177"/>
      <x v="62"/>
    </i>
    <i>
      <x v="178"/>
      <x v="81"/>
    </i>
    <i>
      <x v="179"/>
      <x v="73"/>
    </i>
    <i>
      <x v="180"/>
      <x v="11"/>
    </i>
    <i>
      <x v="181"/>
      <x v="11"/>
    </i>
    <i>
      <x v="182"/>
      <x v="74"/>
    </i>
    <i>
      <x v="183"/>
      <x v="34"/>
    </i>
    <i>
      <x v="184"/>
      <x v="75"/>
    </i>
    <i>
      <x v="185"/>
      <x v="11"/>
    </i>
    <i>
      <x v="186"/>
      <x v="76"/>
    </i>
    <i>
      <x v="187"/>
      <x v="73"/>
    </i>
    <i>
      <x v="188"/>
      <x v="73"/>
    </i>
    <i>
      <x v="189"/>
      <x v="34"/>
    </i>
    <i>
      <x v="190"/>
      <x v="82"/>
    </i>
    <i>
      <x v="191"/>
      <x v="83"/>
    </i>
    <i>
      <x v="192"/>
      <x v="34"/>
    </i>
    <i>
      <x v="193"/>
      <x v="75"/>
    </i>
    <i>
      <x v="194"/>
      <x v="84"/>
    </i>
    <i>
      <x v="195"/>
      <x v="85"/>
    </i>
    <i>
      <x v="196"/>
      <x v="86"/>
    </i>
    <i>
      <x v="197"/>
      <x v="87"/>
    </i>
    <i>
      <x v="198"/>
      <x v="88"/>
    </i>
    <i>
      <x v="199"/>
      <x v="86"/>
    </i>
    <i>
      <x v="200"/>
      <x v="86"/>
    </i>
    <i>
      <x v="201"/>
      <x v="89"/>
    </i>
    <i>
      <x v="202"/>
      <x v="30"/>
    </i>
    <i>
      <x v="203"/>
      <x v="86"/>
    </i>
    <i>
      <x v="204"/>
      <x v="86"/>
    </i>
    <i>
      <x v="205"/>
      <x v="90"/>
    </i>
    <i>
      <x v="206"/>
      <x v="11"/>
    </i>
    <i>
      <x v="207"/>
      <x v="34"/>
    </i>
    <i>
      <x v="208"/>
      <x v="62"/>
    </i>
    <i>
      <x v="209"/>
      <x v="78"/>
    </i>
    <i>
      <x v="210"/>
      <x v="91"/>
    </i>
    <i>
      <x v="211"/>
      <x v="92"/>
    </i>
    <i>
      <x v="212"/>
      <x v="11"/>
    </i>
    <i>
      <x v="213"/>
      <x v="93"/>
    </i>
    <i>
      <x v="214"/>
      <x v="63"/>
    </i>
    <i>
      <x v="215"/>
      <x v="94"/>
    </i>
    <i>
      <x v="216"/>
      <x v="95"/>
    </i>
    <i>
      <x v="217"/>
      <x v="96"/>
    </i>
    <i>
      <x v="218"/>
      <x v="36"/>
    </i>
    <i>
      <x v="219"/>
      <x v="97"/>
    </i>
    <i>
      <x v="220"/>
      <x v="98"/>
    </i>
    <i>
      <x v="221"/>
      <x v="8"/>
    </i>
    <i>
      <x v="222"/>
      <x v="16"/>
    </i>
    <i>
      <x v="223"/>
      <x v="8"/>
    </i>
    <i>
      <x v="224"/>
      <x v="99"/>
    </i>
    <i>
      <x v="225"/>
      <x v="1"/>
    </i>
    <i>
      <x v="226"/>
      <x v="71"/>
    </i>
    <i>
      <x v="227"/>
      <x v="100"/>
    </i>
    <i>
      <x v="228"/>
      <x v="101"/>
    </i>
    <i>
      <x v="229"/>
      <x v="102"/>
    </i>
    <i>
      <x v="230"/>
      <x v="103"/>
    </i>
    <i>
      <x v="231"/>
      <x v="104"/>
    </i>
    <i>
      <x v="232"/>
      <x v="105"/>
    </i>
    <i>
      <x v="233"/>
      <x v="106"/>
    </i>
    <i>
      <x v="234"/>
      <x v="6"/>
    </i>
    <i>
      <x v="235"/>
      <x v="107"/>
    </i>
    <i>
      <x v="236"/>
      <x v="108"/>
    </i>
    <i>
      <x v="237"/>
      <x v="42"/>
    </i>
    <i>
      <x v="238"/>
      <x v="109"/>
    </i>
    <i>
      <x v="239"/>
      <x v="110"/>
    </i>
    <i>
      <x v="240"/>
      <x v="111"/>
    </i>
    <i>
      <x v="241"/>
      <x v="6"/>
    </i>
    <i>
      <x v="242"/>
      <x v="78"/>
    </i>
    <i>
      <x v="243"/>
      <x v="112"/>
    </i>
    <i>
      <x v="244"/>
      <x v="83"/>
    </i>
    <i>
      <x v="245"/>
      <x v="62"/>
    </i>
    <i>
      <x v="246"/>
      <x v="113"/>
    </i>
    <i>
      <x v="247"/>
      <x v="86"/>
    </i>
    <i>
      <x v="248"/>
      <x v="114"/>
    </i>
    <i>
      <x v="249"/>
      <x v="115"/>
    </i>
    <i>
      <x v="250"/>
      <x v="77"/>
    </i>
    <i>
      <x v="251"/>
      <x v="27"/>
    </i>
    <i>
      <x v="252"/>
      <x v="23"/>
    </i>
    <i>
      <x v="253"/>
      <x v="76"/>
    </i>
    <i>
      <x v="254"/>
      <x v="116"/>
    </i>
    <i>
      <x v="255"/>
      <x v="2"/>
    </i>
    <i>
      <x v="256"/>
      <x v="86"/>
    </i>
    <i>
      <x v="257"/>
      <x v="117"/>
    </i>
    <i>
      <x v="258"/>
      <x v="114"/>
    </i>
    <i>
      <x v="259"/>
      <x v="118"/>
    </i>
    <i>
      <x v="260"/>
      <x v="63"/>
    </i>
    <i>
      <x v="261"/>
      <x v="63"/>
    </i>
    <i>
      <x v="262"/>
      <x v="119"/>
    </i>
    <i>
      <x v="263"/>
      <x v="8"/>
    </i>
    <i>
      <x v="264"/>
      <x v="120"/>
    </i>
    <i>
      <x v="265"/>
      <x v="16"/>
    </i>
    <i>
      <x v="266"/>
      <x v="121"/>
    </i>
    <i>
      <x v="267"/>
      <x v="11"/>
    </i>
    <i>
      <x v="268"/>
      <x v="122"/>
    </i>
    <i>
      <x v="269"/>
      <x v="110"/>
    </i>
    <i>
      <x v="270"/>
      <x v="123"/>
    </i>
    <i>
      <x v="271"/>
      <x v="124"/>
    </i>
    <i>
      <x v="272"/>
      <x v="125"/>
    </i>
    <i>
      <x v="273"/>
      <x v="98"/>
    </i>
    <i>
      <x v="274"/>
      <x v="98"/>
    </i>
    <i>
      <x v="275"/>
      <x v="126"/>
    </i>
    <i>
      <x v="276"/>
      <x v="127"/>
    </i>
    <i>
      <x v="277"/>
      <x v="128"/>
    </i>
    <i>
      <x v="278"/>
      <x v="129"/>
    </i>
    <i>
      <x v="279"/>
      <x v="130"/>
    </i>
    <i>
      <x v="280"/>
      <x v="4"/>
    </i>
    <i>
      <x v="281"/>
      <x v="98"/>
    </i>
    <i>
      <x v="282"/>
      <x v="131"/>
    </i>
    <i>
      <x v="283"/>
      <x v="11"/>
    </i>
    <i>
      <x v="284"/>
      <x v="63"/>
    </i>
    <i>
      <x v="285"/>
      <x v="132"/>
    </i>
    <i>
      <x v="286"/>
      <x v="133"/>
    </i>
    <i>
      <x v="287"/>
      <x v="134"/>
    </i>
    <i>
      <x v="288"/>
      <x v="135"/>
    </i>
    <i>
      <x v="289"/>
      <x v="8"/>
    </i>
    <i>
      <x v="290"/>
      <x v="45"/>
    </i>
    <i>
      <x v="291"/>
      <x v="25"/>
    </i>
    <i>
      <x v="292"/>
      <x v="136"/>
    </i>
    <i>
      <x v="293"/>
      <x v="63"/>
    </i>
    <i>
      <x v="294"/>
      <x v="63"/>
    </i>
    <i>
      <x v="295"/>
      <x v="137"/>
    </i>
    <i>
      <x v="296"/>
      <x v="138"/>
    </i>
    <i>
      <x v="297"/>
      <x v="139"/>
    </i>
    <i>
      <x v="298"/>
      <x v="11"/>
    </i>
    <i>
      <x v="299"/>
      <x v="75"/>
    </i>
    <i>
      <x v="300"/>
      <x v="73"/>
    </i>
    <i>
      <x v="301"/>
      <x v="105"/>
    </i>
    <i>
      <x v="302"/>
      <x v="23"/>
    </i>
    <i>
      <x v="303"/>
      <x v="140"/>
    </i>
    <i>
      <x v="304"/>
      <x v="34"/>
    </i>
    <i>
      <x v="305"/>
      <x v="17"/>
    </i>
    <i>
      <x v="306"/>
      <x v="63"/>
    </i>
    <i>
      <x v="307"/>
      <x v="63"/>
    </i>
    <i>
      <x v="308"/>
      <x v="63"/>
    </i>
    <i>
      <x v="309"/>
      <x v="63"/>
    </i>
    <i>
      <x v="310"/>
      <x v="141"/>
    </i>
    <i>
      <x v="311"/>
      <x v="142"/>
    </i>
    <i>
      <x v="312"/>
      <x v="63"/>
    </i>
    <i>
      <x v="313"/>
      <x v="29"/>
    </i>
    <i r="1">
      <x v="63"/>
    </i>
    <i>
      <x v="314"/>
      <x v="63"/>
    </i>
    <i>
      <x v="315"/>
      <x v="63"/>
    </i>
    <i>
      <x v="316"/>
      <x v="63"/>
    </i>
    <i>
      <x v="317"/>
      <x v="63"/>
    </i>
    <i>
      <x v="318"/>
      <x v="1"/>
    </i>
    <i>
      <x v="319"/>
      <x v="143"/>
    </i>
    <i>
      <x v="320"/>
      <x v="144"/>
    </i>
    <i>
      <x v="321"/>
      <x v="93"/>
    </i>
    <i>
      <x v="322"/>
      <x v="26"/>
    </i>
    <i>
      <x v="323"/>
      <x v="27"/>
    </i>
    <i>
      <x v="324"/>
      <x v="11"/>
    </i>
    <i>
      <x v="325"/>
      <x v="74"/>
    </i>
    <i>
      <x v="326"/>
      <x v="145"/>
    </i>
    <i>
      <x v="327"/>
      <x v="146"/>
    </i>
    <i>
      <x v="328"/>
      <x v="147"/>
    </i>
    <i>
      <x v="329"/>
      <x v="148"/>
    </i>
    <i>
      <x v="330"/>
      <x v="149"/>
    </i>
    <i>
      <x v="331"/>
      <x v="150"/>
    </i>
    <i>
      <x v="332"/>
      <x v="11"/>
    </i>
    <i>
      <x v="333"/>
      <x v="11"/>
    </i>
    <i>
      <x v="334"/>
      <x v="62"/>
    </i>
    <i>
      <x v="335"/>
      <x v="82"/>
    </i>
    <i>
      <x v="336"/>
      <x v="110"/>
    </i>
    <i>
      <x v="337"/>
      <x v="151"/>
    </i>
    <i>
      <x v="338"/>
      <x v="152"/>
    </i>
    <i>
      <x v="339"/>
      <x v="153"/>
    </i>
    <i>
      <x v="340"/>
      <x v="154"/>
    </i>
    <i>
      <x v="341"/>
      <x v="26"/>
    </i>
    <i>
      <x v="342"/>
      <x v="155"/>
    </i>
    <i>
      <x v="343"/>
      <x v="86"/>
    </i>
    <i>
      <x v="344"/>
      <x v="156"/>
    </i>
    <i>
      <x v="345"/>
      <x v="157"/>
    </i>
    <i>
      <x v="346"/>
      <x v="63"/>
    </i>
    <i>
      <x v="347"/>
      <x v="63"/>
    </i>
    <i>
      <x v="348"/>
      <x v="64"/>
    </i>
    <i>
      <x v="349"/>
      <x v="77"/>
    </i>
    <i>
      <x v="350"/>
      <x v="158"/>
    </i>
    <i>
      <x v="351"/>
      <x v="159"/>
    </i>
    <i>
      <x v="352"/>
      <x v="43"/>
    </i>
    <i>
      <x v="353"/>
      <x v="160"/>
    </i>
    <i>
      <x v="354"/>
      <x v="7"/>
    </i>
    <i>
      <x v="355"/>
      <x v="31"/>
    </i>
    <i>
      <x v="356"/>
      <x v="63"/>
    </i>
    <i>
      <x v="357"/>
      <x v="97"/>
    </i>
    <i>
      <x v="358"/>
      <x v="161"/>
    </i>
    <i>
      <x v="359"/>
      <x v="74"/>
    </i>
    <i>
      <x v="360"/>
      <x v="11"/>
    </i>
    <i>
      <x v="361"/>
      <x v="8"/>
    </i>
    <i>
      <x v="362"/>
      <x v="1"/>
    </i>
    <i>
      <x v="363"/>
      <x v="110"/>
    </i>
    <i>
      <x v="364"/>
      <x v="162"/>
    </i>
    <i>
      <x v="365"/>
      <x v="163"/>
    </i>
    <i>
      <x v="366"/>
      <x v="62"/>
    </i>
    <i>
      <x v="367"/>
      <x v="164"/>
    </i>
    <i>
      <x v="368"/>
      <x v="75"/>
    </i>
    <i>
      <x v="369"/>
      <x v="165"/>
    </i>
    <i>
      <x v="370"/>
      <x v="79"/>
    </i>
    <i>
      <x v="371"/>
      <x v="75"/>
    </i>
    <i>
      <x v="372"/>
      <x v="166"/>
    </i>
    <i>
      <x v="373"/>
      <x v="8"/>
    </i>
    <i>
      <x v="374"/>
      <x v="103"/>
    </i>
    <i>
      <x v="375"/>
      <x v="60"/>
    </i>
    <i>
      <x v="376"/>
      <x v="18"/>
    </i>
    <i>
      <x v="377"/>
      <x v="29"/>
    </i>
    <i>
      <x v="378"/>
      <x v="10"/>
    </i>
    <i>
      <x v="379"/>
      <x v="167"/>
    </i>
    <i>
      <x v="380"/>
      <x v="8"/>
    </i>
    <i>
      <x v="381"/>
      <x v="168"/>
    </i>
    <i>
      <x v="382"/>
      <x v="8"/>
    </i>
    <i>
      <x v="383"/>
      <x v="74"/>
    </i>
    <i>
      <x v="384"/>
      <x v="90"/>
    </i>
    <i>
      <x v="385"/>
      <x v="5"/>
    </i>
    <i>
      <x v="386"/>
      <x v="160"/>
    </i>
    <i>
      <x v="387"/>
      <x v="5"/>
    </i>
    <i>
      <x v="388"/>
      <x v="5"/>
    </i>
    <i>
      <x v="389"/>
      <x v="5"/>
    </i>
    <i>
      <x v="390"/>
      <x v="1"/>
    </i>
    <i>
      <x v="391"/>
      <x v="169"/>
    </i>
    <i>
      <x v="392"/>
      <x v="42"/>
    </i>
    <i>
      <x v="393"/>
      <x v="170"/>
    </i>
    <i>
      <x v="394"/>
      <x v="98"/>
    </i>
    <i>
      <x v="395"/>
      <x v="26"/>
    </i>
    <i>
      <x v="396"/>
      <x v="8"/>
    </i>
    <i>
      <x v="397"/>
      <x v="16"/>
    </i>
    <i>
      <x v="398"/>
      <x v="158"/>
    </i>
    <i>
      <x v="399"/>
      <x v="11"/>
    </i>
    <i>
      <x v="400"/>
      <x v="61"/>
    </i>
    <i>
      <x v="401"/>
      <x v="74"/>
    </i>
    <i>
      <x v="402"/>
      <x v="11"/>
    </i>
    <i>
      <x v="403"/>
      <x v="171"/>
    </i>
    <i>
      <x v="404"/>
      <x v="86"/>
    </i>
    <i>
      <x v="405"/>
      <x v="10"/>
    </i>
    <i>
      <x v="406"/>
      <x v="172"/>
    </i>
    <i>
      <x v="407"/>
      <x v="34"/>
    </i>
    <i>
      <x v="408"/>
      <x v="15"/>
    </i>
    <i>
      <x v="409"/>
      <x v="173"/>
    </i>
    <i>
      <x v="410"/>
      <x v="174"/>
    </i>
    <i>
      <x v="411"/>
      <x v="82"/>
    </i>
    <i>
      <x v="412"/>
      <x v="172"/>
    </i>
    <i>
      <x v="413"/>
      <x v="175"/>
    </i>
    <i>
      <x v="414"/>
      <x v="1"/>
    </i>
    <i>
      <x v="415"/>
      <x v="98"/>
    </i>
    <i>
      <x v="416"/>
      <x v="176"/>
    </i>
    <i>
      <x v="417"/>
      <x v="39"/>
    </i>
    <i>
      <x v="418"/>
      <x v="86"/>
    </i>
    <i>
      <x v="419"/>
      <x v="177"/>
    </i>
    <i>
      <x v="420"/>
      <x v="23"/>
    </i>
    <i>
      <x v="421"/>
      <x v="134"/>
    </i>
    <i>
      <x v="422"/>
      <x v="98"/>
    </i>
    <i>
      <x v="423"/>
      <x v="159"/>
    </i>
    <i>
      <x v="424"/>
      <x v="178"/>
    </i>
    <i>
      <x v="425"/>
      <x v="11"/>
    </i>
    <i>
      <x v="426"/>
      <x v="169"/>
    </i>
    <i>
      <x v="427"/>
      <x v="6"/>
    </i>
    <i>
      <x v="428"/>
      <x v="64"/>
    </i>
    <i>
      <x v="429"/>
      <x v="179"/>
    </i>
    <i>
      <x v="430"/>
      <x v="16"/>
    </i>
    <i>
      <x v="431"/>
      <x v="64"/>
    </i>
    <i>
      <x v="432"/>
      <x v="36"/>
    </i>
    <i>
      <x v="433"/>
      <x v="98"/>
    </i>
    <i>
      <x v="434"/>
      <x v="8"/>
    </i>
    <i>
      <x v="435"/>
      <x v="27"/>
    </i>
    <i>
      <x v="436"/>
      <x v="180"/>
    </i>
    <i>
      <x v="437"/>
      <x v="181"/>
    </i>
    <i>
      <x v="438"/>
      <x v="8"/>
    </i>
    <i>
      <x v="439"/>
      <x v="26"/>
    </i>
    <i>
      <x v="440"/>
      <x v="182"/>
    </i>
    <i>
      <x v="441"/>
      <x v="183"/>
    </i>
    <i>
      <x v="442"/>
      <x v="184"/>
    </i>
    <i>
      <x v="443"/>
      <x v="86"/>
    </i>
    <i>
      <x v="444"/>
      <x v="185"/>
    </i>
    <i>
      <x v="445"/>
      <x v="132"/>
    </i>
    <i>
      <x v="446"/>
      <x v="186"/>
    </i>
    <i>
      <x v="447"/>
      <x v="187"/>
    </i>
    <i>
      <x v="448"/>
      <x v="188"/>
    </i>
    <i>
      <x v="449"/>
      <x v="6"/>
    </i>
    <i>
      <x v="450"/>
      <x v="63"/>
    </i>
    <i>
      <x v="451"/>
      <x v="132"/>
    </i>
    <i>
      <x v="452"/>
      <x v="3"/>
    </i>
    <i>
      <x v="453"/>
      <x v="189"/>
    </i>
    <i>
      <x v="454"/>
      <x v="47"/>
    </i>
    <i>
      <x v="455"/>
      <x v="105"/>
    </i>
    <i>
      <x v="456"/>
      <x v="38"/>
    </i>
    <i>
      <x v="457"/>
      <x v="29"/>
    </i>
    <i>
      <x v="458"/>
      <x v="86"/>
    </i>
    <i>
      <x v="459"/>
      <x v="115"/>
    </i>
    <i>
      <x v="460"/>
      <x v="190"/>
    </i>
    <i>
      <x v="461"/>
      <x v="68"/>
    </i>
    <i>
      <x v="462"/>
      <x v="191"/>
    </i>
    <i>
      <x v="463"/>
      <x v="187"/>
    </i>
    <i>
      <x v="464"/>
      <x v="39"/>
    </i>
    <i>
      <x v="465"/>
      <x v="192"/>
    </i>
    <i>
      <x v="466"/>
      <x v="31"/>
    </i>
    <i>
      <x v="467"/>
      <x v="63"/>
    </i>
    <i>
      <x v="468"/>
      <x v="63"/>
    </i>
    <i>
      <x v="469"/>
      <x v="1"/>
    </i>
    <i>
      <x v="470"/>
      <x v="61"/>
    </i>
    <i>
      <x v="471"/>
      <x v="193"/>
    </i>
    <i>
      <x v="472"/>
      <x v="1"/>
    </i>
    <i>
      <x v="473"/>
      <x v="46"/>
    </i>
    <i>
      <x v="474"/>
      <x v="46"/>
    </i>
    <i>
      <x v="475"/>
      <x v="8"/>
    </i>
    <i>
      <x v="476"/>
      <x v="39"/>
    </i>
    <i>
      <x v="477"/>
      <x v="82"/>
    </i>
    <i>
      <x v="478"/>
      <x v="60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Suma de CANTIDAD" fld="3" baseField="0" baseItem="0" numFmtId="3"/>
  </dataFields>
  <formats count="6">
    <format dxfId="5">
      <pivotArea outline="0" collapsedLevelsAreSubtotals="1" fieldPosition="0"/>
    </format>
    <format dxfId="4">
      <pivotArea outline="0" fieldPosition="0">
        <references count="1">
          <reference field="2" count="0" selected="0"/>
        </references>
      </pivotArea>
    </format>
    <format dxfId="3">
      <pivotArea field="2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grandCol="1" outline="0" collapsedLevelsAreSubtotals="1" fieldPosition="0"/>
    </format>
  </format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oja1!$A$1:$F$1202">
        <x15:activeTabTopLevelEntity name="[Rang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5"/>
  <sheetViews>
    <sheetView showGridLines="0" workbookViewId="0">
      <pane ySplit="4" topLeftCell="A5" activePane="bottomLeft" state="frozen"/>
      <selection pane="bottomLeft" activeCell="B27" sqref="B27"/>
    </sheetView>
  </sheetViews>
  <sheetFormatPr baseColWidth="10" defaultColWidth="11.5" defaultRowHeight="15" x14ac:dyDescent="0.2"/>
  <cols>
    <col min="1" max="1" width="42.1640625" customWidth="1"/>
    <col min="2" max="2" width="25.83203125" bestFit="1" customWidth="1"/>
    <col min="3" max="5" width="10.1640625" style="9" bestFit="1" customWidth="1"/>
    <col min="6" max="6" width="12.5" style="9" bestFit="1" customWidth="1"/>
  </cols>
  <sheetData>
    <row r="1" spans="1:6" ht="5.25" customHeight="1" x14ac:dyDescent="0.2"/>
    <row r="2" spans="1:6" ht="5.25" customHeight="1" x14ac:dyDescent="0.2"/>
    <row r="3" spans="1:6" x14ac:dyDescent="0.2">
      <c r="A3" s="7" t="s">
        <v>917</v>
      </c>
      <c r="C3" s="10" t="s">
        <v>383</v>
      </c>
    </row>
    <row r="4" spans="1:6" x14ac:dyDescent="0.2">
      <c r="A4" s="7" t="s">
        <v>1</v>
      </c>
      <c r="B4" s="7" t="s">
        <v>2</v>
      </c>
      <c r="C4" s="9">
        <v>2018</v>
      </c>
      <c r="D4" s="9">
        <v>2019</v>
      </c>
      <c r="E4" s="9">
        <v>2020</v>
      </c>
      <c r="F4" t="s">
        <v>620</v>
      </c>
    </row>
    <row r="5" spans="1:6" x14ac:dyDescent="0.2">
      <c r="A5" t="s">
        <v>8</v>
      </c>
      <c r="B5" t="s">
        <v>70</v>
      </c>
      <c r="C5" s="11">
        <v>244000</v>
      </c>
      <c r="D5" s="11">
        <v>148000.25</v>
      </c>
      <c r="E5" s="11">
        <v>146000</v>
      </c>
      <c r="F5" s="11">
        <v>538000.25</v>
      </c>
    </row>
    <row r="6" spans="1:6" x14ac:dyDescent="0.2">
      <c r="A6" t="s">
        <v>8</v>
      </c>
      <c r="B6" t="s">
        <v>71</v>
      </c>
      <c r="C6" s="11"/>
      <c r="D6" s="11">
        <v>40000</v>
      </c>
      <c r="E6" s="11">
        <v>60000</v>
      </c>
      <c r="F6" s="11">
        <v>100000</v>
      </c>
    </row>
    <row r="7" spans="1:6" x14ac:dyDescent="0.2">
      <c r="A7" t="s">
        <v>8</v>
      </c>
      <c r="B7" t="s">
        <v>344</v>
      </c>
      <c r="C7" s="11">
        <v>54000</v>
      </c>
      <c r="D7" s="11">
        <v>16200</v>
      </c>
      <c r="E7" s="11">
        <v>36000</v>
      </c>
      <c r="F7" s="11">
        <v>106200</v>
      </c>
    </row>
    <row r="8" spans="1:6" x14ac:dyDescent="0.2">
      <c r="A8" t="s">
        <v>8</v>
      </c>
      <c r="B8" t="s">
        <v>9</v>
      </c>
      <c r="C8" s="11">
        <v>577200</v>
      </c>
      <c r="D8" s="11">
        <v>872600</v>
      </c>
      <c r="E8" s="11">
        <v>545200</v>
      </c>
      <c r="F8" s="11">
        <v>1995000</v>
      </c>
    </row>
    <row r="9" spans="1:6" x14ac:dyDescent="0.2">
      <c r="A9" t="s">
        <v>8</v>
      </c>
      <c r="B9" t="s">
        <v>707</v>
      </c>
      <c r="C9" s="11">
        <v>230000</v>
      </c>
      <c r="D9" s="11"/>
      <c r="E9" s="11"/>
      <c r="F9" s="11">
        <v>230000</v>
      </c>
    </row>
    <row r="10" spans="1:6" x14ac:dyDescent="0.2">
      <c r="A10" t="s">
        <v>667</v>
      </c>
      <c r="B10" t="s">
        <v>668</v>
      </c>
      <c r="C10" s="11">
        <v>5</v>
      </c>
      <c r="D10" s="11"/>
      <c r="E10" s="11"/>
      <c r="F10" s="11">
        <v>5</v>
      </c>
    </row>
    <row r="11" spans="1:6" x14ac:dyDescent="0.2">
      <c r="A11" t="s">
        <v>417</v>
      </c>
      <c r="B11" t="s">
        <v>72</v>
      </c>
      <c r="C11" s="11"/>
      <c r="D11" s="11">
        <v>1500</v>
      </c>
      <c r="E11" s="11"/>
      <c r="F11" s="11">
        <v>1500</v>
      </c>
    </row>
    <row r="12" spans="1:6" x14ac:dyDescent="0.2">
      <c r="A12" t="s">
        <v>10</v>
      </c>
      <c r="B12" t="s">
        <v>590</v>
      </c>
      <c r="C12" s="11">
        <v>132000</v>
      </c>
      <c r="D12" s="11">
        <v>106250</v>
      </c>
      <c r="E12" s="11">
        <v>72500</v>
      </c>
      <c r="F12" s="11">
        <v>310750</v>
      </c>
    </row>
    <row r="13" spans="1:6" x14ac:dyDescent="0.2">
      <c r="A13" t="s">
        <v>10</v>
      </c>
      <c r="B13" t="s">
        <v>72</v>
      </c>
      <c r="C13" s="11">
        <v>36000</v>
      </c>
      <c r="D13" s="11">
        <v>56300</v>
      </c>
      <c r="E13" s="11">
        <v>20704.3</v>
      </c>
      <c r="F13" s="11">
        <v>113004.3</v>
      </c>
    </row>
    <row r="14" spans="1:6" x14ac:dyDescent="0.2">
      <c r="A14" t="s">
        <v>10</v>
      </c>
      <c r="B14" t="s">
        <v>386</v>
      </c>
      <c r="C14" s="11"/>
      <c r="D14" s="11">
        <v>33000</v>
      </c>
      <c r="E14" s="11">
        <v>22000</v>
      </c>
      <c r="F14" s="11">
        <v>55000</v>
      </c>
    </row>
    <row r="15" spans="1:6" x14ac:dyDescent="0.2">
      <c r="A15" t="s">
        <v>835</v>
      </c>
      <c r="B15" t="s">
        <v>591</v>
      </c>
      <c r="C15" s="11"/>
      <c r="D15" s="11">
        <v>2</v>
      </c>
      <c r="E15" s="11"/>
      <c r="F15" s="11">
        <v>2</v>
      </c>
    </row>
    <row r="16" spans="1:6" x14ac:dyDescent="0.2">
      <c r="A16" t="s">
        <v>836</v>
      </c>
      <c r="B16" t="s">
        <v>592</v>
      </c>
      <c r="C16" s="11"/>
      <c r="D16" s="11">
        <v>4</v>
      </c>
      <c r="E16" s="11"/>
      <c r="F16" s="11">
        <v>4</v>
      </c>
    </row>
    <row r="17" spans="1:6" x14ac:dyDescent="0.2">
      <c r="A17" t="s">
        <v>647</v>
      </c>
      <c r="B17" t="s">
        <v>648</v>
      </c>
      <c r="C17" s="11">
        <v>4000</v>
      </c>
      <c r="D17" s="11"/>
      <c r="E17" s="11"/>
      <c r="F17" s="11">
        <v>4000</v>
      </c>
    </row>
    <row r="18" spans="1:6" x14ac:dyDescent="0.2">
      <c r="A18" t="s">
        <v>11</v>
      </c>
      <c r="B18" t="s">
        <v>418</v>
      </c>
      <c r="C18" s="11">
        <v>48000</v>
      </c>
      <c r="D18" s="11">
        <v>34001</v>
      </c>
      <c r="E18" s="11"/>
      <c r="F18" s="11">
        <v>82001</v>
      </c>
    </row>
    <row r="19" spans="1:6" x14ac:dyDescent="0.2">
      <c r="A19" t="s">
        <v>11</v>
      </c>
      <c r="B19" t="s">
        <v>26</v>
      </c>
      <c r="C19" s="11">
        <v>1678000</v>
      </c>
      <c r="D19" s="11">
        <v>966001</v>
      </c>
      <c r="E19" s="11">
        <v>822000</v>
      </c>
      <c r="F19" s="11">
        <v>3466001</v>
      </c>
    </row>
    <row r="20" spans="1:6" x14ac:dyDescent="0.2">
      <c r="A20" t="s">
        <v>11</v>
      </c>
      <c r="B20" t="s">
        <v>12</v>
      </c>
      <c r="C20" s="11">
        <v>112001.5</v>
      </c>
      <c r="D20" s="11">
        <v>229200.55</v>
      </c>
      <c r="E20" s="11">
        <v>232600</v>
      </c>
      <c r="F20" s="11">
        <v>573802.05000000005</v>
      </c>
    </row>
    <row r="21" spans="1:6" x14ac:dyDescent="0.2">
      <c r="A21" t="s">
        <v>11</v>
      </c>
      <c r="B21" t="s">
        <v>345</v>
      </c>
      <c r="C21" s="11"/>
      <c r="D21" s="11"/>
      <c r="E21" s="11">
        <v>10</v>
      </c>
      <c r="F21" s="11">
        <v>10</v>
      </c>
    </row>
    <row r="22" spans="1:6" x14ac:dyDescent="0.2">
      <c r="A22" t="s">
        <v>11</v>
      </c>
      <c r="B22" t="s">
        <v>163</v>
      </c>
      <c r="C22" s="11"/>
      <c r="D22" s="11"/>
      <c r="E22" s="11">
        <v>10000</v>
      </c>
      <c r="F22" s="11">
        <v>10000</v>
      </c>
    </row>
    <row r="23" spans="1:6" x14ac:dyDescent="0.2">
      <c r="A23" t="s">
        <v>11</v>
      </c>
      <c r="B23" t="s">
        <v>593</v>
      </c>
      <c r="C23" s="11"/>
      <c r="D23" s="11">
        <v>1</v>
      </c>
      <c r="E23" s="11"/>
      <c r="F23" s="11">
        <v>1</v>
      </c>
    </row>
    <row r="24" spans="1:6" x14ac:dyDescent="0.2">
      <c r="A24" t="s">
        <v>11</v>
      </c>
      <c r="B24" t="s">
        <v>894</v>
      </c>
      <c r="C24" s="11"/>
      <c r="D24" s="11">
        <v>10</v>
      </c>
      <c r="E24" s="11"/>
      <c r="F24" s="11">
        <v>10</v>
      </c>
    </row>
    <row r="25" spans="1:6" x14ac:dyDescent="0.2">
      <c r="A25" t="s">
        <v>126</v>
      </c>
      <c r="B25" t="s">
        <v>92</v>
      </c>
      <c r="C25" s="11">
        <v>1</v>
      </c>
      <c r="D25" s="11"/>
      <c r="E25" s="11"/>
      <c r="F25" s="11">
        <v>1</v>
      </c>
    </row>
    <row r="26" spans="1:6" x14ac:dyDescent="0.2">
      <c r="A26" t="s">
        <v>126</v>
      </c>
      <c r="B26" t="s">
        <v>127</v>
      </c>
      <c r="C26" s="11"/>
      <c r="D26" s="11">
        <v>103.5</v>
      </c>
      <c r="E26" s="11">
        <v>10200</v>
      </c>
      <c r="F26" s="11">
        <v>10303.5</v>
      </c>
    </row>
    <row r="27" spans="1:6" x14ac:dyDescent="0.2">
      <c r="A27" t="s">
        <v>126</v>
      </c>
      <c r="B27" t="s">
        <v>639</v>
      </c>
      <c r="C27" s="11">
        <v>0.01</v>
      </c>
      <c r="D27" s="11"/>
      <c r="E27" s="11"/>
      <c r="F27" s="11">
        <v>0.01</v>
      </c>
    </row>
    <row r="28" spans="1:6" x14ac:dyDescent="0.2">
      <c r="A28" t="s">
        <v>128</v>
      </c>
      <c r="B28" t="s">
        <v>129</v>
      </c>
      <c r="C28" s="11"/>
      <c r="D28" s="11"/>
      <c r="E28" s="11">
        <v>0.1</v>
      </c>
      <c r="F28" s="11">
        <v>0.1</v>
      </c>
    </row>
    <row r="29" spans="1:6" x14ac:dyDescent="0.2">
      <c r="A29" t="s">
        <v>128</v>
      </c>
      <c r="B29" t="s">
        <v>29</v>
      </c>
      <c r="C29" s="11">
        <v>0.5</v>
      </c>
      <c r="D29" s="11">
        <v>1500</v>
      </c>
      <c r="E29" s="11"/>
      <c r="F29" s="11">
        <v>1500.5</v>
      </c>
    </row>
    <row r="30" spans="1:6" x14ac:dyDescent="0.2">
      <c r="A30" t="s">
        <v>128</v>
      </c>
      <c r="B30" t="s">
        <v>635</v>
      </c>
      <c r="C30" s="11">
        <v>550</v>
      </c>
      <c r="D30" s="11"/>
      <c r="E30" s="11"/>
      <c r="F30" s="11">
        <v>550</v>
      </c>
    </row>
    <row r="31" spans="1:6" x14ac:dyDescent="0.2">
      <c r="A31" t="s">
        <v>128</v>
      </c>
      <c r="B31" t="s">
        <v>594</v>
      </c>
      <c r="C31" s="11"/>
      <c r="D31" s="11">
        <v>0.6</v>
      </c>
      <c r="E31" s="11"/>
      <c r="F31" s="11">
        <v>0.6</v>
      </c>
    </row>
    <row r="32" spans="1:6" x14ac:dyDescent="0.2">
      <c r="A32" t="s">
        <v>128</v>
      </c>
      <c r="B32" t="s">
        <v>346</v>
      </c>
      <c r="C32" s="11">
        <v>3000</v>
      </c>
      <c r="D32" s="11">
        <v>1600</v>
      </c>
      <c r="E32" s="11">
        <v>5100</v>
      </c>
      <c r="F32" s="11">
        <v>9700</v>
      </c>
    </row>
    <row r="33" spans="1:6" x14ac:dyDescent="0.2">
      <c r="A33" t="s">
        <v>13</v>
      </c>
      <c r="B33" t="s">
        <v>632</v>
      </c>
      <c r="C33" s="11">
        <v>38400</v>
      </c>
      <c r="D33" s="11"/>
      <c r="E33" s="11"/>
      <c r="F33" s="11">
        <v>38400</v>
      </c>
    </row>
    <row r="34" spans="1:6" x14ac:dyDescent="0.2">
      <c r="A34" t="s">
        <v>13</v>
      </c>
      <c r="B34" t="s">
        <v>14</v>
      </c>
      <c r="C34" s="11">
        <v>1650160</v>
      </c>
      <c r="D34" s="11">
        <v>1435250</v>
      </c>
      <c r="E34" s="11">
        <v>1131124.48</v>
      </c>
      <c r="F34" s="11">
        <v>4216534.4800000004</v>
      </c>
    </row>
    <row r="35" spans="1:6" x14ac:dyDescent="0.2">
      <c r="A35" t="s">
        <v>73</v>
      </c>
      <c r="B35" t="s">
        <v>74</v>
      </c>
      <c r="C35" s="11">
        <v>10</v>
      </c>
      <c r="D35" s="11">
        <v>165120.20000000001</v>
      </c>
      <c r="E35" s="11">
        <v>45680</v>
      </c>
      <c r="F35" s="11">
        <v>210810.2</v>
      </c>
    </row>
    <row r="36" spans="1:6" x14ac:dyDescent="0.2">
      <c r="A36" t="s">
        <v>130</v>
      </c>
      <c r="B36" t="s">
        <v>131</v>
      </c>
      <c r="C36" s="11">
        <v>30000</v>
      </c>
      <c r="D36" s="11">
        <v>41800</v>
      </c>
      <c r="E36" s="11">
        <v>32700</v>
      </c>
      <c r="F36" s="11">
        <v>104500</v>
      </c>
    </row>
    <row r="37" spans="1:6" x14ac:dyDescent="0.2">
      <c r="A37" t="s">
        <v>130</v>
      </c>
      <c r="B37" t="s">
        <v>347</v>
      </c>
      <c r="C37" s="11"/>
      <c r="D37" s="11"/>
      <c r="E37" s="11">
        <v>0.5</v>
      </c>
      <c r="F37" s="11">
        <v>0.5</v>
      </c>
    </row>
    <row r="38" spans="1:6" x14ac:dyDescent="0.2">
      <c r="A38" t="s">
        <v>154</v>
      </c>
      <c r="B38" t="s">
        <v>155</v>
      </c>
      <c r="C38" s="11">
        <v>1000</v>
      </c>
      <c r="D38" s="11">
        <v>1000</v>
      </c>
      <c r="E38" s="11">
        <v>1000</v>
      </c>
      <c r="F38" s="11">
        <v>3000</v>
      </c>
    </row>
    <row r="39" spans="1:6" x14ac:dyDescent="0.2">
      <c r="A39" t="s">
        <v>156</v>
      </c>
      <c r="B39" t="s">
        <v>155</v>
      </c>
      <c r="C39" s="11"/>
      <c r="D39" s="11">
        <v>3000</v>
      </c>
      <c r="E39" s="11">
        <v>1000</v>
      </c>
      <c r="F39" s="11">
        <v>4000</v>
      </c>
    </row>
    <row r="40" spans="1:6" x14ac:dyDescent="0.2">
      <c r="A40" t="s">
        <v>650</v>
      </c>
      <c r="B40" t="s">
        <v>651</v>
      </c>
      <c r="C40" s="11">
        <v>2100</v>
      </c>
      <c r="D40" s="11"/>
      <c r="E40" s="11"/>
      <c r="F40" s="11">
        <v>2100</v>
      </c>
    </row>
    <row r="41" spans="1:6" x14ac:dyDescent="0.2">
      <c r="A41" t="s">
        <v>595</v>
      </c>
      <c r="B41" t="s">
        <v>596</v>
      </c>
      <c r="C41" s="11"/>
      <c r="D41" s="11">
        <v>1</v>
      </c>
      <c r="E41" s="11"/>
      <c r="F41" s="11">
        <v>1</v>
      </c>
    </row>
    <row r="42" spans="1:6" x14ac:dyDescent="0.2">
      <c r="A42" t="s">
        <v>157</v>
      </c>
      <c r="B42" t="s">
        <v>348</v>
      </c>
      <c r="C42" s="11"/>
      <c r="D42" s="11"/>
      <c r="E42" s="11">
        <v>5.5</v>
      </c>
      <c r="F42" s="11">
        <v>5.5</v>
      </c>
    </row>
    <row r="43" spans="1:6" x14ac:dyDescent="0.2">
      <c r="A43" t="s">
        <v>157</v>
      </c>
      <c r="B43" t="s">
        <v>158</v>
      </c>
      <c r="C43" s="11"/>
      <c r="D43" s="11"/>
      <c r="E43" s="11">
        <v>3400</v>
      </c>
      <c r="F43" s="11">
        <v>3400</v>
      </c>
    </row>
    <row r="44" spans="1:6" x14ac:dyDescent="0.2">
      <c r="A44" t="s">
        <v>157</v>
      </c>
      <c r="B44" t="s">
        <v>419</v>
      </c>
      <c r="C44" s="11"/>
      <c r="D44" s="11">
        <v>15</v>
      </c>
      <c r="E44" s="11"/>
      <c r="F44" s="11">
        <v>15</v>
      </c>
    </row>
    <row r="45" spans="1:6" x14ac:dyDescent="0.2">
      <c r="A45" t="s">
        <v>652</v>
      </c>
      <c r="B45" t="s">
        <v>669</v>
      </c>
      <c r="C45" s="11">
        <v>9</v>
      </c>
      <c r="D45" s="11"/>
      <c r="E45" s="11"/>
      <c r="F45" s="11">
        <v>9</v>
      </c>
    </row>
    <row r="46" spans="1:6" x14ac:dyDescent="0.2">
      <c r="A46" t="s">
        <v>652</v>
      </c>
      <c r="B46" t="s">
        <v>653</v>
      </c>
      <c r="C46" s="11">
        <v>4300</v>
      </c>
      <c r="D46" s="11"/>
      <c r="E46" s="11"/>
      <c r="F46" s="11">
        <v>4300</v>
      </c>
    </row>
    <row r="47" spans="1:6" x14ac:dyDescent="0.2">
      <c r="A47" t="s">
        <v>349</v>
      </c>
      <c r="B47" t="s">
        <v>420</v>
      </c>
      <c r="C47" s="11"/>
      <c r="D47" s="11">
        <v>2</v>
      </c>
      <c r="E47" s="11"/>
      <c r="F47" s="11">
        <v>2</v>
      </c>
    </row>
    <row r="48" spans="1:6" x14ac:dyDescent="0.2">
      <c r="A48" t="s">
        <v>349</v>
      </c>
      <c r="B48" t="s">
        <v>350</v>
      </c>
      <c r="C48" s="11">
        <v>8500</v>
      </c>
      <c r="D48" s="11">
        <v>29500</v>
      </c>
      <c r="E48" s="11">
        <v>5000</v>
      </c>
      <c r="F48" s="11">
        <v>43000</v>
      </c>
    </row>
    <row r="49" spans="1:6" x14ac:dyDescent="0.2">
      <c r="A49" t="s">
        <v>349</v>
      </c>
      <c r="B49" t="s">
        <v>454</v>
      </c>
      <c r="C49" s="11"/>
      <c r="D49" s="11">
        <v>12000</v>
      </c>
      <c r="E49" s="11"/>
      <c r="F49" s="11">
        <v>12000</v>
      </c>
    </row>
    <row r="50" spans="1:6" x14ac:dyDescent="0.2">
      <c r="A50" t="s">
        <v>349</v>
      </c>
      <c r="B50" t="s">
        <v>469</v>
      </c>
      <c r="C50" s="11"/>
      <c r="D50" s="11">
        <v>3</v>
      </c>
      <c r="E50" s="11"/>
      <c r="F50" s="11">
        <v>3</v>
      </c>
    </row>
    <row r="51" spans="1:6" x14ac:dyDescent="0.2">
      <c r="A51" t="s">
        <v>15</v>
      </c>
      <c r="B51" t="s">
        <v>87</v>
      </c>
      <c r="C51" s="11">
        <v>686000</v>
      </c>
      <c r="D51" s="11">
        <v>108802.1</v>
      </c>
      <c r="E51" s="11">
        <v>700800</v>
      </c>
      <c r="F51" s="11">
        <v>1495602.1</v>
      </c>
    </row>
    <row r="52" spans="1:6" x14ac:dyDescent="0.2">
      <c r="A52" t="s">
        <v>15</v>
      </c>
      <c r="B52" t="s">
        <v>895</v>
      </c>
      <c r="C52" s="11"/>
      <c r="D52" s="11">
        <v>1</v>
      </c>
      <c r="E52" s="11"/>
      <c r="F52" s="11">
        <v>1</v>
      </c>
    </row>
    <row r="53" spans="1:6" x14ac:dyDescent="0.2">
      <c r="A53" t="s">
        <v>15</v>
      </c>
      <c r="B53" t="s">
        <v>50</v>
      </c>
      <c r="C53" s="11">
        <v>3718600.5</v>
      </c>
      <c r="D53" s="11">
        <v>4111600</v>
      </c>
      <c r="E53" s="11">
        <v>2239800</v>
      </c>
      <c r="F53" s="11">
        <v>10070000.5</v>
      </c>
    </row>
    <row r="54" spans="1:6" x14ac:dyDescent="0.2">
      <c r="A54" t="s">
        <v>15</v>
      </c>
      <c r="B54" t="s">
        <v>16</v>
      </c>
      <c r="C54" s="11"/>
      <c r="D54" s="11">
        <v>604800</v>
      </c>
      <c r="E54" s="11">
        <v>427200</v>
      </c>
      <c r="F54" s="11">
        <v>1032000</v>
      </c>
    </row>
    <row r="55" spans="1:6" x14ac:dyDescent="0.2">
      <c r="A55" t="s">
        <v>15</v>
      </c>
      <c r="B55" t="s">
        <v>631</v>
      </c>
      <c r="C55" s="11">
        <v>513600</v>
      </c>
      <c r="D55" s="11"/>
      <c r="E55" s="11"/>
      <c r="F55" s="11">
        <v>513600</v>
      </c>
    </row>
    <row r="56" spans="1:6" x14ac:dyDescent="0.2">
      <c r="A56" t="s">
        <v>15</v>
      </c>
      <c r="B56" t="s">
        <v>640</v>
      </c>
      <c r="C56" s="11">
        <v>0.01</v>
      </c>
      <c r="D56" s="11"/>
      <c r="E56" s="11"/>
      <c r="F56" s="11">
        <v>0.01</v>
      </c>
    </row>
    <row r="57" spans="1:6" x14ac:dyDescent="0.2">
      <c r="A57" t="s">
        <v>17</v>
      </c>
      <c r="B57" t="s">
        <v>421</v>
      </c>
      <c r="C57" s="11"/>
      <c r="D57" s="11">
        <v>1</v>
      </c>
      <c r="E57" s="11"/>
      <c r="F57" s="11">
        <v>1</v>
      </c>
    </row>
    <row r="58" spans="1:6" x14ac:dyDescent="0.2">
      <c r="A58" t="s">
        <v>17</v>
      </c>
      <c r="B58" t="s">
        <v>890</v>
      </c>
      <c r="C58" s="11"/>
      <c r="D58" s="11">
        <v>2000</v>
      </c>
      <c r="E58" s="11"/>
      <c r="F58" s="11">
        <v>2000</v>
      </c>
    </row>
    <row r="59" spans="1:6" x14ac:dyDescent="0.2">
      <c r="A59" t="s">
        <v>17</v>
      </c>
      <c r="B59" t="s">
        <v>455</v>
      </c>
      <c r="C59" s="11">
        <v>4205</v>
      </c>
      <c r="D59" s="11">
        <v>3950</v>
      </c>
      <c r="E59" s="11"/>
      <c r="F59" s="11">
        <v>8155</v>
      </c>
    </row>
    <row r="60" spans="1:6" x14ac:dyDescent="0.2">
      <c r="A60" t="s">
        <v>17</v>
      </c>
      <c r="B60" t="s">
        <v>388</v>
      </c>
      <c r="C60" s="11">
        <v>7500</v>
      </c>
      <c r="D60" s="11">
        <v>127602.2</v>
      </c>
      <c r="E60" s="11">
        <v>305418.90000000002</v>
      </c>
      <c r="F60" s="11">
        <v>440521.10000000003</v>
      </c>
    </row>
    <row r="61" spans="1:6" x14ac:dyDescent="0.2">
      <c r="A61" t="s">
        <v>17</v>
      </c>
      <c r="B61" t="s">
        <v>870</v>
      </c>
      <c r="C61" s="11"/>
      <c r="D61" s="11"/>
      <c r="E61" s="11">
        <v>72000</v>
      </c>
      <c r="F61" s="11">
        <v>72000</v>
      </c>
    </row>
    <row r="62" spans="1:6" x14ac:dyDescent="0.2">
      <c r="A62" t="s">
        <v>17</v>
      </c>
      <c r="B62" t="s">
        <v>389</v>
      </c>
      <c r="C62" s="11"/>
      <c r="D62" s="11">
        <v>17200</v>
      </c>
      <c r="E62" s="11">
        <v>126350.5</v>
      </c>
      <c r="F62" s="11">
        <v>143550.5</v>
      </c>
    </row>
    <row r="63" spans="1:6" x14ac:dyDescent="0.2">
      <c r="A63" t="s">
        <v>17</v>
      </c>
      <c r="B63" t="s">
        <v>456</v>
      </c>
      <c r="C63" s="11"/>
      <c r="D63" s="11">
        <v>2E-3</v>
      </c>
      <c r="E63" s="11"/>
      <c r="F63" s="11">
        <v>2E-3</v>
      </c>
    </row>
    <row r="64" spans="1:6" x14ac:dyDescent="0.2">
      <c r="A64" t="s">
        <v>458</v>
      </c>
      <c r="B64" t="s">
        <v>599</v>
      </c>
      <c r="C64" s="11"/>
      <c r="D64" s="11">
        <v>1</v>
      </c>
      <c r="E64" s="11"/>
      <c r="F64" s="11">
        <v>1</v>
      </c>
    </row>
    <row r="65" spans="1:6" x14ac:dyDescent="0.2">
      <c r="A65" t="s">
        <v>458</v>
      </c>
      <c r="B65" t="s">
        <v>459</v>
      </c>
      <c r="C65" s="11"/>
      <c r="D65" s="11">
        <v>93000</v>
      </c>
      <c r="E65" s="11"/>
      <c r="F65" s="11">
        <v>93000</v>
      </c>
    </row>
    <row r="66" spans="1:6" x14ac:dyDescent="0.2">
      <c r="A66" t="s">
        <v>159</v>
      </c>
      <c r="B66" t="s">
        <v>600</v>
      </c>
      <c r="C66" s="11">
        <v>40000</v>
      </c>
      <c r="D66" s="11">
        <v>10000</v>
      </c>
      <c r="E66" s="11">
        <v>60000</v>
      </c>
      <c r="F66" s="11">
        <v>110000</v>
      </c>
    </row>
    <row r="67" spans="1:6" x14ac:dyDescent="0.2">
      <c r="A67" t="s">
        <v>159</v>
      </c>
      <c r="B67" t="s">
        <v>919</v>
      </c>
      <c r="C67" s="11"/>
      <c r="D67" s="11"/>
      <c r="E67" s="11">
        <v>2279.7200000000003</v>
      </c>
      <c r="F67" s="11">
        <v>2279.7200000000003</v>
      </c>
    </row>
    <row r="68" spans="1:6" x14ac:dyDescent="0.2">
      <c r="A68" t="s">
        <v>470</v>
      </c>
      <c r="B68" t="s">
        <v>892</v>
      </c>
      <c r="C68" s="11"/>
      <c r="D68" s="11">
        <v>3.5</v>
      </c>
      <c r="E68" s="11"/>
      <c r="F68" s="11">
        <v>3.5</v>
      </c>
    </row>
    <row r="69" spans="1:6" x14ac:dyDescent="0.2">
      <c r="A69" t="s">
        <v>470</v>
      </c>
      <c r="B69" t="s">
        <v>708</v>
      </c>
      <c r="C69" s="11">
        <v>2510</v>
      </c>
      <c r="D69" s="11"/>
      <c r="E69" s="11"/>
      <c r="F69" s="11">
        <v>2510</v>
      </c>
    </row>
    <row r="70" spans="1:6" x14ac:dyDescent="0.2">
      <c r="A70" t="s">
        <v>351</v>
      </c>
      <c r="B70" t="s">
        <v>654</v>
      </c>
      <c r="C70" s="11">
        <v>14800</v>
      </c>
      <c r="D70" s="11"/>
      <c r="E70" s="11"/>
      <c r="F70" s="11">
        <v>14800</v>
      </c>
    </row>
    <row r="71" spans="1:6" x14ac:dyDescent="0.2">
      <c r="A71" t="s">
        <v>351</v>
      </c>
      <c r="B71" t="s">
        <v>670</v>
      </c>
      <c r="C71" s="11">
        <v>3200</v>
      </c>
      <c r="D71" s="11"/>
      <c r="E71" s="11"/>
      <c r="F71" s="11">
        <v>3200</v>
      </c>
    </row>
    <row r="72" spans="1:6" x14ac:dyDescent="0.2">
      <c r="A72" t="s">
        <v>351</v>
      </c>
      <c r="B72" t="s">
        <v>240</v>
      </c>
      <c r="C72" s="11"/>
      <c r="D72" s="11"/>
      <c r="E72" s="11">
        <v>10800</v>
      </c>
      <c r="F72" s="11">
        <v>10800</v>
      </c>
    </row>
    <row r="73" spans="1:6" x14ac:dyDescent="0.2">
      <c r="A73" t="s">
        <v>351</v>
      </c>
      <c r="B73" t="s">
        <v>460</v>
      </c>
      <c r="C73" s="11"/>
      <c r="D73" s="11">
        <v>14800</v>
      </c>
      <c r="E73" s="11"/>
      <c r="F73" s="11">
        <v>14800</v>
      </c>
    </row>
    <row r="74" spans="1:6" x14ac:dyDescent="0.2">
      <c r="A74" t="s">
        <v>351</v>
      </c>
      <c r="B74" t="s">
        <v>471</v>
      </c>
      <c r="C74" s="11"/>
      <c r="D74" s="11">
        <v>14000</v>
      </c>
      <c r="E74" s="11"/>
      <c r="F74" s="11">
        <v>14000</v>
      </c>
    </row>
    <row r="75" spans="1:6" x14ac:dyDescent="0.2">
      <c r="A75" t="s">
        <v>821</v>
      </c>
      <c r="B75" t="s">
        <v>472</v>
      </c>
      <c r="C75" s="11"/>
      <c r="D75" s="11">
        <v>7</v>
      </c>
      <c r="E75" s="11"/>
      <c r="F75" s="11">
        <v>7</v>
      </c>
    </row>
    <row r="76" spans="1:6" x14ac:dyDescent="0.2">
      <c r="A76" t="s">
        <v>136</v>
      </c>
      <c r="B76" t="s">
        <v>877</v>
      </c>
      <c r="C76" s="11"/>
      <c r="D76" s="11"/>
      <c r="E76" s="11">
        <v>0.222</v>
      </c>
      <c r="F76" s="11">
        <v>0.222</v>
      </c>
    </row>
    <row r="77" spans="1:6" x14ac:dyDescent="0.2">
      <c r="A77" t="s">
        <v>18</v>
      </c>
      <c r="B77" t="s">
        <v>432</v>
      </c>
      <c r="C77" s="11">
        <v>56400</v>
      </c>
      <c r="D77" s="11"/>
      <c r="E77" s="11"/>
      <c r="F77" s="11">
        <v>56400</v>
      </c>
    </row>
    <row r="78" spans="1:6" x14ac:dyDescent="0.2">
      <c r="A78" t="s">
        <v>18</v>
      </c>
      <c r="B78" t="s">
        <v>19</v>
      </c>
      <c r="C78" s="11">
        <v>4226920</v>
      </c>
      <c r="D78" s="11">
        <v>2738020</v>
      </c>
      <c r="E78" s="11">
        <v>2166620</v>
      </c>
      <c r="F78" s="11">
        <v>9131560</v>
      </c>
    </row>
    <row r="79" spans="1:6" x14ac:dyDescent="0.2">
      <c r="A79" t="s">
        <v>18</v>
      </c>
      <c r="B79" t="s">
        <v>539</v>
      </c>
      <c r="C79" s="11">
        <v>54000</v>
      </c>
      <c r="D79" s="11">
        <v>53600</v>
      </c>
      <c r="E79" s="11"/>
      <c r="F79" s="11">
        <v>107600</v>
      </c>
    </row>
    <row r="80" spans="1:6" x14ac:dyDescent="0.2">
      <c r="A80" t="s">
        <v>18</v>
      </c>
      <c r="B80" t="s">
        <v>160</v>
      </c>
      <c r="C80" s="11">
        <v>1056000</v>
      </c>
      <c r="D80" s="11">
        <v>998480</v>
      </c>
      <c r="E80" s="11">
        <v>1390700</v>
      </c>
      <c r="F80" s="11">
        <v>3445180</v>
      </c>
    </row>
    <row r="81" spans="1:6" x14ac:dyDescent="0.2">
      <c r="A81" t="s">
        <v>845</v>
      </c>
      <c r="B81" t="s">
        <v>661</v>
      </c>
      <c r="C81" s="11">
        <v>343</v>
      </c>
      <c r="D81" s="11"/>
      <c r="E81" s="11"/>
      <c r="F81" s="11">
        <v>343</v>
      </c>
    </row>
    <row r="82" spans="1:6" x14ac:dyDescent="0.2">
      <c r="A82" t="s">
        <v>77</v>
      </c>
      <c r="B82" t="s">
        <v>352</v>
      </c>
      <c r="C82" s="11"/>
      <c r="D82" s="11"/>
      <c r="E82" s="11">
        <v>0.5</v>
      </c>
      <c r="F82" s="11">
        <v>0.5</v>
      </c>
    </row>
    <row r="83" spans="1:6" x14ac:dyDescent="0.2">
      <c r="A83" t="s">
        <v>77</v>
      </c>
      <c r="B83" t="s">
        <v>353</v>
      </c>
      <c r="C83" s="11"/>
      <c r="D83" s="11">
        <v>10000</v>
      </c>
      <c r="E83" s="11">
        <v>3000</v>
      </c>
      <c r="F83" s="11">
        <v>13000</v>
      </c>
    </row>
    <row r="84" spans="1:6" x14ac:dyDescent="0.2">
      <c r="A84" t="s">
        <v>77</v>
      </c>
      <c r="B84" t="s">
        <v>78</v>
      </c>
      <c r="C84" s="11"/>
      <c r="D84" s="11">
        <v>1200</v>
      </c>
      <c r="E84" s="11">
        <v>13900</v>
      </c>
      <c r="F84" s="11">
        <v>15100</v>
      </c>
    </row>
    <row r="85" spans="1:6" x14ac:dyDescent="0.2">
      <c r="A85" t="s">
        <v>662</v>
      </c>
      <c r="B85" t="s">
        <v>710</v>
      </c>
      <c r="C85" s="11">
        <v>5</v>
      </c>
      <c r="D85" s="11"/>
      <c r="E85" s="11"/>
      <c r="F85" s="11">
        <v>5</v>
      </c>
    </row>
    <row r="86" spans="1:6" x14ac:dyDescent="0.2">
      <c r="A86" t="s">
        <v>662</v>
      </c>
      <c r="B86" t="s">
        <v>663</v>
      </c>
      <c r="C86" s="11">
        <v>25402</v>
      </c>
      <c r="D86" s="11"/>
      <c r="E86" s="11"/>
      <c r="F86" s="11">
        <v>25402</v>
      </c>
    </row>
    <row r="87" spans="1:6" x14ac:dyDescent="0.2">
      <c r="A87" t="s">
        <v>602</v>
      </c>
      <c r="B87" t="s">
        <v>603</v>
      </c>
      <c r="C87" s="11"/>
      <c r="D87" s="11">
        <v>1</v>
      </c>
      <c r="E87" s="11"/>
      <c r="F87" s="11">
        <v>1</v>
      </c>
    </row>
    <row r="88" spans="1:6" x14ac:dyDescent="0.2">
      <c r="A88" t="s">
        <v>711</v>
      </c>
      <c r="B88" t="s">
        <v>712</v>
      </c>
      <c r="C88" s="11">
        <v>6900</v>
      </c>
      <c r="D88" s="11"/>
      <c r="E88" s="11"/>
      <c r="F88" s="11">
        <v>6900</v>
      </c>
    </row>
    <row r="89" spans="1:6" x14ac:dyDescent="0.2">
      <c r="A89" t="s">
        <v>140</v>
      </c>
      <c r="B89" t="s">
        <v>141</v>
      </c>
      <c r="C89" s="11"/>
      <c r="D89" s="11"/>
      <c r="E89" s="11">
        <v>2.1</v>
      </c>
      <c r="F89" s="11">
        <v>2.1</v>
      </c>
    </row>
    <row r="90" spans="1:6" x14ac:dyDescent="0.2">
      <c r="A90" t="s">
        <v>422</v>
      </c>
      <c r="B90" t="s">
        <v>80</v>
      </c>
      <c r="C90" s="11"/>
      <c r="D90" s="11">
        <v>1500</v>
      </c>
      <c r="E90" s="11"/>
      <c r="F90" s="11">
        <v>1500</v>
      </c>
    </row>
    <row r="91" spans="1:6" x14ac:dyDescent="0.2">
      <c r="A91" t="s">
        <v>79</v>
      </c>
      <c r="B91" t="s">
        <v>604</v>
      </c>
      <c r="C91" s="11"/>
      <c r="D91" s="11">
        <v>24500</v>
      </c>
      <c r="E91" s="11"/>
      <c r="F91" s="11">
        <v>24500</v>
      </c>
    </row>
    <row r="92" spans="1:6" x14ac:dyDescent="0.2">
      <c r="A92" t="s">
        <v>79</v>
      </c>
      <c r="B92" t="s">
        <v>80</v>
      </c>
      <c r="C92" s="11"/>
      <c r="D92" s="11">
        <v>10000</v>
      </c>
      <c r="E92" s="11">
        <v>12301</v>
      </c>
      <c r="F92" s="11">
        <v>22301</v>
      </c>
    </row>
    <row r="93" spans="1:6" x14ac:dyDescent="0.2">
      <c r="A93" t="s">
        <v>79</v>
      </c>
      <c r="B93" t="s">
        <v>354</v>
      </c>
      <c r="C93" s="11"/>
      <c r="D93" s="11"/>
      <c r="E93" s="11">
        <v>1</v>
      </c>
      <c r="F93" s="11">
        <v>1</v>
      </c>
    </row>
    <row r="94" spans="1:6" x14ac:dyDescent="0.2">
      <c r="A94" t="s">
        <v>605</v>
      </c>
      <c r="B94" t="s">
        <v>606</v>
      </c>
      <c r="C94" s="11"/>
      <c r="D94" s="11">
        <v>1</v>
      </c>
      <c r="E94" s="11"/>
      <c r="F94" s="11">
        <v>1</v>
      </c>
    </row>
    <row r="95" spans="1:6" x14ac:dyDescent="0.2">
      <c r="A95" t="s">
        <v>732</v>
      </c>
      <c r="B95" t="s">
        <v>121</v>
      </c>
      <c r="C95" s="11"/>
      <c r="D95" s="11"/>
      <c r="E95" s="11">
        <v>0.01</v>
      </c>
      <c r="F95" s="11">
        <v>0.01</v>
      </c>
    </row>
    <row r="96" spans="1:6" x14ac:dyDescent="0.2">
      <c r="A96" t="s">
        <v>608</v>
      </c>
      <c r="B96" t="s">
        <v>609</v>
      </c>
      <c r="C96" s="11"/>
      <c r="D96" s="11">
        <v>20000</v>
      </c>
      <c r="E96" s="11"/>
      <c r="F96" s="11">
        <v>20000</v>
      </c>
    </row>
    <row r="97" spans="1:6" x14ac:dyDescent="0.2">
      <c r="A97" t="s">
        <v>20</v>
      </c>
      <c r="B97" t="s">
        <v>356</v>
      </c>
      <c r="C97" s="11">
        <v>40005</v>
      </c>
      <c r="D97" s="11"/>
      <c r="E97" s="11">
        <v>160001</v>
      </c>
      <c r="F97" s="11">
        <v>200006</v>
      </c>
    </row>
    <row r="98" spans="1:6" x14ac:dyDescent="0.2">
      <c r="A98" t="s">
        <v>20</v>
      </c>
      <c r="B98" t="s">
        <v>357</v>
      </c>
      <c r="C98" s="11"/>
      <c r="D98" s="11"/>
      <c r="E98" s="11">
        <v>140000</v>
      </c>
      <c r="F98" s="11">
        <v>140000</v>
      </c>
    </row>
    <row r="99" spans="1:6" x14ac:dyDescent="0.2">
      <c r="A99" t="s">
        <v>20</v>
      </c>
      <c r="B99" t="s">
        <v>21</v>
      </c>
      <c r="C99" s="11">
        <v>7000</v>
      </c>
      <c r="D99" s="11"/>
      <c r="E99" s="11">
        <v>29000</v>
      </c>
      <c r="F99" s="11">
        <v>36000</v>
      </c>
    </row>
    <row r="100" spans="1:6" x14ac:dyDescent="0.2">
      <c r="A100" t="s">
        <v>20</v>
      </c>
      <c r="B100" t="s">
        <v>358</v>
      </c>
      <c r="C100" s="11">
        <v>120000</v>
      </c>
      <c r="D100" s="11">
        <v>100005.5</v>
      </c>
      <c r="E100" s="11">
        <v>100000</v>
      </c>
      <c r="F100" s="11">
        <v>320005.5</v>
      </c>
    </row>
    <row r="101" spans="1:6" x14ac:dyDescent="0.2">
      <c r="A101" t="s">
        <v>819</v>
      </c>
      <c r="B101" t="s">
        <v>463</v>
      </c>
      <c r="C101" s="11"/>
      <c r="D101" s="11">
        <v>0.01</v>
      </c>
      <c r="E101" s="11"/>
      <c r="F101" s="11">
        <v>0.01</v>
      </c>
    </row>
    <row r="102" spans="1:6" x14ac:dyDescent="0.2">
      <c r="A102" t="s">
        <v>620</v>
      </c>
      <c r="C102" s="11">
        <v>15436627.52</v>
      </c>
      <c r="D102" s="11">
        <v>13259040.412</v>
      </c>
      <c r="E102" s="11">
        <v>11162399.832</v>
      </c>
      <c r="F102" s="11">
        <v>39858067.764000006</v>
      </c>
    </row>
    <row r="103" spans="1:6" x14ac:dyDescent="0.2">
      <c r="C103"/>
      <c r="D103"/>
      <c r="E103"/>
      <c r="F103"/>
    </row>
    <row r="104" spans="1:6" x14ac:dyDescent="0.2">
      <c r="C104"/>
      <c r="D104"/>
      <c r="E104"/>
      <c r="F104"/>
    </row>
    <row r="105" spans="1:6" x14ac:dyDescent="0.2">
      <c r="C105"/>
      <c r="D105"/>
      <c r="E105"/>
      <c r="F105"/>
    </row>
    <row r="106" spans="1:6" x14ac:dyDescent="0.2">
      <c r="C106"/>
      <c r="D106"/>
      <c r="E106"/>
      <c r="F106"/>
    </row>
    <row r="107" spans="1:6" x14ac:dyDescent="0.2">
      <c r="C107"/>
      <c r="D107"/>
      <c r="E107"/>
      <c r="F107"/>
    </row>
    <row r="108" spans="1:6" x14ac:dyDescent="0.2">
      <c r="C108"/>
      <c r="D108"/>
      <c r="E108"/>
      <c r="F108"/>
    </row>
    <row r="109" spans="1:6" x14ac:dyDescent="0.2">
      <c r="C109"/>
      <c r="D109"/>
      <c r="E109"/>
      <c r="F109"/>
    </row>
    <row r="110" spans="1:6" x14ac:dyDescent="0.2">
      <c r="C110"/>
      <c r="D110"/>
      <c r="E110"/>
      <c r="F110"/>
    </row>
    <row r="111" spans="1:6" x14ac:dyDescent="0.2">
      <c r="C111"/>
      <c r="D111"/>
      <c r="E111"/>
      <c r="F111"/>
    </row>
    <row r="112" spans="1:6" x14ac:dyDescent="0.2">
      <c r="C112"/>
      <c r="D112"/>
      <c r="E112"/>
      <c r="F112"/>
    </row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85"/>
  <sheetViews>
    <sheetView showGridLines="0" workbookViewId="0">
      <pane ySplit="4" topLeftCell="A374" activePane="bottomLeft" state="frozen"/>
      <selection pane="bottomLeft" activeCell="B475" sqref="B475"/>
    </sheetView>
  </sheetViews>
  <sheetFormatPr baseColWidth="10" defaultColWidth="11.5" defaultRowHeight="15" x14ac:dyDescent="0.2"/>
  <cols>
    <col min="1" max="1" width="42.1640625" customWidth="1"/>
    <col min="2" max="2" width="28.5" customWidth="1"/>
    <col min="3" max="5" width="12.6640625" style="9" customWidth="1"/>
    <col min="6" max="6" width="12.5" style="9" bestFit="1" customWidth="1"/>
  </cols>
  <sheetData>
    <row r="1" spans="1:6" ht="5.25" customHeight="1" x14ac:dyDescent="0.2"/>
    <row r="2" spans="1:6" ht="5.25" customHeight="1" x14ac:dyDescent="0.2"/>
    <row r="3" spans="1:6" x14ac:dyDescent="0.2">
      <c r="A3" s="7" t="s">
        <v>917</v>
      </c>
      <c r="C3" s="10" t="s">
        <v>383</v>
      </c>
    </row>
    <row r="4" spans="1:6" x14ac:dyDescent="0.2">
      <c r="A4" s="7" t="s">
        <v>1</v>
      </c>
      <c r="B4" s="7" t="s">
        <v>2</v>
      </c>
      <c r="C4" s="9">
        <v>2018</v>
      </c>
      <c r="D4" s="9">
        <v>2019</v>
      </c>
      <c r="E4" s="9">
        <v>2020</v>
      </c>
      <c r="F4" s="9" t="s">
        <v>620</v>
      </c>
    </row>
    <row r="5" spans="1:6" x14ac:dyDescent="0.2">
      <c r="A5" t="s">
        <v>453</v>
      </c>
      <c r="B5" t="s">
        <v>909</v>
      </c>
      <c r="C5" s="11"/>
      <c r="D5" s="11">
        <v>113920</v>
      </c>
      <c r="E5" s="11"/>
      <c r="F5" s="11">
        <v>113920</v>
      </c>
    </row>
    <row r="6" spans="1:6" x14ac:dyDescent="0.2">
      <c r="A6" t="s">
        <v>467</v>
      </c>
      <c r="B6" t="s">
        <v>199</v>
      </c>
      <c r="C6" s="11">
        <v>32000</v>
      </c>
      <c r="D6" s="11"/>
      <c r="E6" s="11"/>
      <c r="F6" s="11">
        <v>32000</v>
      </c>
    </row>
    <row r="7" spans="1:6" x14ac:dyDescent="0.2">
      <c r="A7" t="s">
        <v>805</v>
      </c>
      <c r="B7" t="s">
        <v>203</v>
      </c>
      <c r="C7" s="11"/>
      <c r="D7" s="11"/>
      <c r="E7" s="11">
        <v>112000</v>
      </c>
      <c r="F7" s="11">
        <v>112000</v>
      </c>
    </row>
    <row r="8" spans="1:6" x14ac:dyDescent="0.2">
      <c r="A8" t="s">
        <v>55</v>
      </c>
      <c r="B8" t="s">
        <v>56</v>
      </c>
      <c r="C8" s="11">
        <v>743040</v>
      </c>
      <c r="D8" s="11">
        <v>538380</v>
      </c>
      <c r="E8" s="11">
        <v>272000</v>
      </c>
      <c r="F8" s="11">
        <v>1553420</v>
      </c>
    </row>
    <row r="9" spans="1:6" x14ac:dyDescent="0.2">
      <c r="A9" t="s">
        <v>739</v>
      </c>
      <c r="B9" t="s">
        <v>148</v>
      </c>
      <c r="C9" s="11"/>
      <c r="D9" s="11"/>
      <c r="E9" s="11">
        <v>2100</v>
      </c>
      <c r="F9" s="11">
        <v>2100</v>
      </c>
    </row>
    <row r="10" spans="1:6" x14ac:dyDescent="0.2">
      <c r="A10" t="s">
        <v>313</v>
      </c>
      <c r="B10" t="s">
        <v>271</v>
      </c>
      <c r="C10" s="11">
        <v>15000</v>
      </c>
      <c r="D10" s="11">
        <v>18000</v>
      </c>
      <c r="E10" s="11">
        <v>18000</v>
      </c>
      <c r="F10" s="11">
        <v>51000</v>
      </c>
    </row>
    <row r="11" spans="1:6" x14ac:dyDescent="0.2">
      <c r="A11" t="s">
        <v>84</v>
      </c>
      <c r="B11" t="s">
        <v>43</v>
      </c>
      <c r="C11" s="11"/>
      <c r="D11" s="11">
        <v>20000</v>
      </c>
      <c r="E11" s="11">
        <v>25000</v>
      </c>
      <c r="F11" s="11">
        <v>45000</v>
      </c>
    </row>
    <row r="12" spans="1:6" x14ac:dyDescent="0.2">
      <c r="A12" t="s">
        <v>749</v>
      </c>
      <c r="B12" t="s">
        <v>43</v>
      </c>
      <c r="C12" s="11"/>
      <c r="D12" s="11"/>
      <c r="E12" s="11">
        <v>125000</v>
      </c>
      <c r="F12" s="11">
        <v>125000</v>
      </c>
    </row>
    <row r="13" spans="1:6" x14ac:dyDescent="0.2">
      <c r="A13" t="s">
        <v>733</v>
      </c>
      <c r="B13" t="s">
        <v>123</v>
      </c>
      <c r="C13" s="11"/>
      <c r="D13" s="11"/>
      <c r="E13" s="11">
        <v>1500</v>
      </c>
      <c r="F13" s="11">
        <v>1500</v>
      </c>
    </row>
    <row r="14" spans="1:6" x14ac:dyDescent="0.2">
      <c r="A14" t="s">
        <v>280</v>
      </c>
      <c r="B14" t="s">
        <v>384</v>
      </c>
      <c r="C14" s="11"/>
      <c r="D14" s="11">
        <v>1.95</v>
      </c>
      <c r="E14" s="11">
        <v>33936</v>
      </c>
      <c r="F14" s="11">
        <v>33937.949999999997</v>
      </c>
    </row>
    <row r="15" spans="1:6" x14ac:dyDescent="0.2">
      <c r="A15" t="s">
        <v>760</v>
      </c>
      <c r="B15" t="s">
        <v>43</v>
      </c>
      <c r="C15" s="11"/>
      <c r="D15" s="11"/>
      <c r="E15" s="11">
        <v>2970</v>
      </c>
      <c r="F15" s="11">
        <v>2970</v>
      </c>
    </row>
    <row r="16" spans="1:6" x14ac:dyDescent="0.2">
      <c r="A16" t="s">
        <v>191</v>
      </c>
      <c r="B16" t="s">
        <v>384</v>
      </c>
      <c r="C16" s="11"/>
      <c r="D16" s="11"/>
      <c r="E16" s="11">
        <v>19270</v>
      </c>
      <c r="F16" s="11">
        <v>19270</v>
      </c>
    </row>
    <row r="17" spans="1:6" x14ac:dyDescent="0.2">
      <c r="A17" t="s">
        <v>683</v>
      </c>
      <c r="B17" t="s">
        <v>900</v>
      </c>
      <c r="C17" s="11">
        <v>1000</v>
      </c>
      <c r="D17" s="11"/>
      <c r="E17" s="11"/>
      <c r="F17" s="11">
        <v>1000</v>
      </c>
    </row>
    <row r="18" spans="1:6" x14ac:dyDescent="0.2">
      <c r="A18" t="s">
        <v>363</v>
      </c>
      <c r="B18" t="s">
        <v>364</v>
      </c>
      <c r="C18" s="11"/>
      <c r="D18" s="11">
        <v>6000</v>
      </c>
      <c r="E18" s="11">
        <v>35800</v>
      </c>
      <c r="F18" s="11">
        <v>41800</v>
      </c>
    </row>
    <row r="19" spans="1:6" x14ac:dyDescent="0.2">
      <c r="A19" t="s">
        <v>815</v>
      </c>
      <c r="B19" t="s">
        <v>413</v>
      </c>
      <c r="C19" s="11"/>
      <c r="D19" s="11">
        <v>9500</v>
      </c>
      <c r="E19" s="11"/>
      <c r="F19" s="11">
        <v>9500</v>
      </c>
    </row>
    <row r="20" spans="1:6" x14ac:dyDescent="0.2">
      <c r="A20" t="s">
        <v>512</v>
      </c>
      <c r="B20" t="s">
        <v>199</v>
      </c>
      <c r="C20" s="11"/>
      <c r="D20" s="11">
        <v>84480</v>
      </c>
      <c r="E20" s="11"/>
      <c r="F20" s="11">
        <v>84480</v>
      </c>
    </row>
    <row r="21" spans="1:6" x14ac:dyDescent="0.2">
      <c r="A21" t="s">
        <v>89</v>
      </c>
      <c r="B21" t="s">
        <v>90</v>
      </c>
      <c r="C21" s="11">
        <v>1100</v>
      </c>
      <c r="D21" s="11">
        <v>17274.5</v>
      </c>
      <c r="E21" s="11">
        <v>48960</v>
      </c>
      <c r="F21" s="11">
        <v>67334.5</v>
      </c>
    </row>
    <row r="22" spans="1:6" x14ac:dyDescent="0.2">
      <c r="A22" t="s">
        <v>744</v>
      </c>
      <c r="B22" t="s">
        <v>43</v>
      </c>
      <c r="C22" s="11"/>
      <c r="D22" s="11"/>
      <c r="E22" s="11">
        <v>22800</v>
      </c>
      <c r="F22" s="11">
        <v>22800</v>
      </c>
    </row>
    <row r="23" spans="1:6" x14ac:dyDescent="0.2">
      <c r="A23" t="s">
        <v>195</v>
      </c>
      <c r="B23" t="s">
        <v>43</v>
      </c>
      <c r="C23" s="11"/>
      <c r="D23" s="11"/>
      <c r="E23" s="11">
        <v>80000</v>
      </c>
      <c r="F23" s="11">
        <v>80000</v>
      </c>
    </row>
    <row r="24" spans="1:6" x14ac:dyDescent="0.2">
      <c r="A24" t="s">
        <v>259</v>
      </c>
      <c r="B24" t="s">
        <v>43</v>
      </c>
      <c r="C24" s="11">
        <v>45600</v>
      </c>
      <c r="D24" s="11">
        <v>45600</v>
      </c>
      <c r="E24" s="11">
        <v>108300</v>
      </c>
      <c r="F24" s="11">
        <v>199500</v>
      </c>
    </row>
    <row r="25" spans="1:6" x14ac:dyDescent="0.2">
      <c r="A25" t="s">
        <v>45</v>
      </c>
      <c r="B25" t="s">
        <v>43</v>
      </c>
      <c r="C25" s="11">
        <v>668850</v>
      </c>
      <c r="D25" s="11">
        <v>157500</v>
      </c>
      <c r="E25" s="11">
        <v>1060500</v>
      </c>
      <c r="F25" s="11">
        <v>1886850</v>
      </c>
    </row>
    <row r="26" spans="1:6" x14ac:dyDescent="0.2">
      <c r="A26" t="s">
        <v>583</v>
      </c>
      <c r="B26" t="s">
        <v>43</v>
      </c>
      <c r="C26" s="11"/>
      <c r="D26" s="11">
        <v>10000</v>
      </c>
      <c r="E26" s="11">
        <v>10000</v>
      </c>
      <c r="F26" s="11">
        <v>20000</v>
      </c>
    </row>
    <row r="27" spans="1:6" x14ac:dyDescent="0.2">
      <c r="A27" t="s">
        <v>513</v>
      </c>
      <c r="B27" t="s">
        <v>514</v>
      </c>
      <c r="C27" s="11"/>
      <c r="D27" s="11">
        <v>66400</v>
      </c>
      <c r="E27" s="11"/>
      <c r="F27" s="11">
        <v>66400</v>
      </c>
    </row>
    <row r="28" spans="1:6" x14ac:dyDescent="0.2">
      <c r="A28" t="s">
        <v>502</v>
      </c>
      <c r="B28" t="s">
        <v>43</v>
      </c>
      <c r="C28" s="11">
        <v>30000</v>
      </c>
      <c r="D28" s="11">
        <v>43000</v>
      </c>
      <c r="E28" s="11">
        <v>68400</v>
      </c>
      <c r="F28" s="11">
        <v>141400</v>
      </c>
    </row>
    <row r="29" spans="1:6" x14ac:dyDescent="0.2">
      <c r="A29" t="s">
        <v>515</v>
      </c>
      <c r="B29" t="s">
        <v>43</v>
      </c>
      <c r="C29" s="11">
        <v>103680</v>
      </c>
      <c r="D29" s="11">
        <v>110400</v>
      </c>
      <c r="E29" s="11">
        <v>133200</v>
      </c>
      <c r="F29" s="11">
        <v>347280</v>
      </c>
    </row>
    <row r="30" spans="1:6" x14ac:dyDescent="0.2">
      <c r="A30" t="s">
        <v>153</v>
      </c>
      <c r="B30" t="s">
        <v>43</v>
      </c>
      <c r="C30" s="11">
        <v>14000</v>
      </c>
      <c r="D30" s="11">
        <v>153400</v>
      </c>
      <c r="E30" s="11">
        <v>93405</v>
      </c>
      <c r="F30" s="11">
        <v>260805</v>
      </c>
    </row>
    <row r="31" spans="1:6" x14ac:dyDescent="0.2">
      <c r="A31" t="s">
        <v>569</v>
      </c>
      <c r="B31" t="s">
        <v>43</v>
      </c>
      <c r="C31" s="11">
        <v>94500</v>
      </c>
      <c r="D31" s="11">
        <v>93600</v>
      </c>
      <c r="E31" s="11">
        <v>75600</v>
      </c>
      <c r="F31" s="11">
        <v>263700</v>
      </c>
    </row>
    <row r="32" spans="1:6" x14ac:dyDescent="0.2">
      <c r="A32" t="s">
        <v>868</v>
      </c>
      <c r="B32" t="s">
        <v>43</v>
      </c>
      <c r="C32" s="11">
        <v>48000</v>
      </c>
      <c r="D32" s="11"/>
      <c r="E32" s="11"/>
      <c r="F32" s="11">
        <v>48000</v>
      </c>
    </row>
    <row r="33" spans="1:6" x14ac:dyDescent="0.2">
      <c r="A33" t="s">
        <v>853</v>
      </c>
      <c r="B33" t="s">
        <v>514</v>
      </c>
      <c r="C33" s="11">
        <v>44000</v>
      </c>
      <c r="D33" s="11"/>
      <c r="E33" s="11"/>
      <c r="F33" s="11">
        <v>44000</v>
      </c>
    </row>
    <row r="34" spans="1:6" x14ac:dyDescent="0.2">
      <c r="A34" t="s">
        <v>724</v>
      </c>
      <c r="B34" t="s">
        <v>43</v>
      </c>
      <c r="C34" s="11">
        <v>241500</v>
      </c>
      <c r="D34" s="11"/>
      <c r="E34" s="11">
        <v>168000</v>
      </c>
      <c r="F34" s="11">
        <v>409500</v>
      </c>
    </row>
    <row r="35" spans="1:6" x14ac:dyDescent="0.2">
      <c r="A35" t="s">
        <v>725</v>
      </c>
      <c r="B35" t="s">
        <v>43</v>
      </c>
      <c r="C35" s="11"/>
      <c r="D35" s="11"/>
      <c r="E35" s="11">
        <v>63000</v>
      </c>
      <c r="F35" s="11">
        <v>63000</v>
      </c>
    </row>
    <row r="36" spans="1:6" x14ac:dyDescent="0.2">
      <c r="A36" t="s">
        <v>626</v>
      </c>
      <c r="B36" t="s">
        <v>384</v>
      </c>
      <c r="C36" s="11">
        <v>16000</v>
      </c>
      <c r="D36" s="11"/>
      <c r="E36" s="11"/>
      <c r="F36" s="11">
        <v>16000</v>
      </c>
    </row>
    <row r="37" spans="1:6" x14ac:dyDescent="0.2">
      <c r="A37" t="s">
        <v>374</v>
      </c>
      <c r="B37" t="s">
        <v>617</v>
      </c>
      <c r="C37" s="11">
        <v>750</v>
      </c>
      <c r="D37" s="11">
        <v>6000</v>
      </c>
      <c r="E37" s="11">
        <v>10000</v>
      </c>
      <c r="F37" s="11">
        <v>16750</v>
      </c>
    </row>
    <row r="38" spans="1:6" x14ac:dyDescent="0.2">
      <c r="A38" t="s">
        <v>618</v>
      </c>
      <c r="B38" t="s">
        <v>337</v>
      </c>
      <c r="C38" s="11">
        <v>2000</v>
      </c>
      <c r="D38" s="11">
        <v>20000</v>
      </c>
      <c r="E38" s="11">
        <v>20000</v>
      </c>
      <c r="F38" s="11">
        <v>42000</v>
      </c>
    </row>
    <row r="39" spans="1:6" x14ac:dyDescent="0.2">
      <c r="A39" t="s">
        <v>722</v>
      </c>
      <c r="B39" t="s">
        <v>26</v>
      </c>
      <c r="C39" s="11"/>
      <c r="D39" s="11"/>
      <c r="E39" s="11">
        <v>32000</v>
      </c>
      <c r="F39" s="11">
        <v>32000</v>
      </c>
    </row>
    <row r="40" spans="1:6" x14ac:dyDescent="0.2">
      <c r="A40" t="s">
        <v>231</v>
      </c>
      <c r="B40" t="s">
        <v>199</v>
      </c>
      <c r="C40" s="11">
        <v>96000</v>
      </c>
      <c r="D40" s="11">
        <v>112000</v>
      </c>
      <c r="E40" s="11">
        <v>48000</v>
      </c>
      <c r="F40" s="11">
        <v>256000</v>
      </c>
    </row>
    <row r="41" spans="1:6" x14ac:dyDescent="0.2">
      <c r="A41" t="s">
        <v>840</v>
      </c>
      <c r="B41" t="s">
        <v>432</v>
      </c>
      <c r="C41" s="11">
        <v>16000</v>
      </c>
      <c r="D41" s="11"/>
      <c r="E41" s="11"/>
      <c r="F41" s="11">
        <v>16000</v>
      </c>
    </row>
    <row r="42" spans="1:6" x14ac:dyDescent="0.2">
      <c r="A42" t="s">
        <v>430</v>
      </c>
      <c r="B42" t="s">
        <v>418</v>
      </c>
      <c r="C42" s="11">
        <v>16000</v>
      </c>
      <c r="D42" s="11">
        <v>13200</v>
      </c>
      <c r="E42" s="11"/>
      <c r="F42" s="11">
        <v>29200</v>
      </c>
    </row>
    <row r="43" spans="1:6" x14ac:dyDescent="0.2">
      <c r="A43" t="s">
        <v>431</v>
      </c>
      <c r="B43" t="s">
        <v>432</v>
      </c>
      <c r="C43" s="11"/>
      <c r="D43" s="11">
        <v>16000</v>
      </c>
      <c r="E43" s="11"/>
      <c r="F43" s="11">
        <v>16000</v>
      </c>
    </row>
    <row r="44" spans="1:6" x14ac:dyDescent="0.2">
      <c r="A44" t="s">
        <v>567</v>
      </c>
      <c r="B44" t="s">
        <v>384</v>
      </c>
      <c r="C44" s="11">
        <v>16000</v>
      </c>
      <c r="D44" s="11">
        <v>16000</v>
      </c>
      <c r="E44" s="11">
        <v>32000</v>
      </c>
      <c r="F44" s="11">
        <v>64000</v>
      </c>
    </row>
    <row r="45" spans="1:6" x14ac:dyDescent="0.2">
      <c r="A45" t="s">
        <v>433</v>
      </c>
      <c r="B45" t="s">
        <v>92</v>
      </c>
      <c r="C45" s="11"/>
      <c r="D45" s="11">
        <v>4</v>
      </c>
      <c r="E45" s="11"/>
      <c r="F45" s="11">
        <v>4</v>
      </c>
    </row>
    <row r="46" spans="1:6" x14ac:dyDescent="0.2">
      <c r="A46" t="s">
        <v>91</v>
      </c>
      <c r="B46" t="s">
        <v>92</v>
      </c>
      <c r="C46" s="11"/>
      <c r="D46" s="11"/>
      <c r="E46" s="11">
        <v>2E-3</v>
      </c>
      <c r="F46" s="11">
        <v>2E-3</v>
      </c>
    </row>
    <row r="47" spans="1:6" x14ac:dyDescent="0.2">
      <c r="A47" t="s">
        <v>434</v>
      </c>
      <c r="B47" t="s">
        <v>94</v>
      </c>
      <c r="C47" s="11"/>
      <c r="D47" s="11">
        <v>10</v>
      </c>
      <c r="E47" s="11"/>
      <c r="F47" s="11">
        <v>10</v>
      </c>
    </row>
    <row r="48" spans="1:6" x14ac:dyDescent="0.2">
      <c r="A48" t="s">
        <v>435</v>
      </c>
      <c r="B48" t="s">
        <v>96</v>
      </c>
      <c r="C48" s="11"/>
      <c r="D48" s="11">
        <v>3</v>
      </c>
      <c r="E48" s="11"/>
      <c r="F48" s="11">
        <v>3</v>
      </c>
    </row>
    <row r="49" spans="1:6" x14ac:dyDescent="0.2">
      <c r="A49" t="s">
        <v>98</v>
      </c>
      <c r="B49" t="s">
        <v>99</v>
      </c>
      <c r="C49" s="11">
        <v>22500</v>
      </c>
      <c r="D49" s="11">
        <v>78550</v>
      </c>
      <c r="E49" s="11">
        <v>48400</v>
      </c>
      <c r="F49" s="11">
        <v>149450</v>
      </c>
    </row>
    <row r="50" spans="1:6" x14ac:dyDescent="0.2">
      <c r="A50" t="s">
        <v>516</v>
      </c>
      <c r="B50" t="s">
        <v>171</v>
      </c>
      <c r="C50" s="11">
        <v>1200</v>
      </c>
      <c r="D50" s="11">
        <v>2500</v>
      </c>
      <c r="E50" s="11">
        <v>2000</v>
      </c>
      <c r="F50" s="11">
        <v>5700</v>
      </c>
    </row>
    <row r="51" spans="1:6" x14ac:dyDescent="0.2">
      <c r="A51" t="s">
        <v>716</v>
      </c>
      <c r="B51" t="s">
        <v>717</v>
      </c>
      <c r="C51" s="11">
        <v>4004</v>
      </c>
      <c r="D51" s="11"/>
      <c r="E51" s="11"/>
      <c r="F51" s="11">
        <v>4004</v>
      </c>
    </row>
    <row r="52" spans="1:6" x14ac:dyDescent="0.2">
      <c r="A52" t="s">
        <v>124</v>
      </c>
      <c r="B52" t="s">
        <v>125</v>
      </c>
      <c r="C52" s="11"/>
      <c r="D52" s="11">
        <v>2000</v>
      </c>
      <c r="E52" s="11">
        <v>2500</v>
      </c>
      <c r="F52" s="11">
        <v>4500</v>
      </c>
    </row>
    <row r="53" spans="1:6" x14ac:dyDescent="0.2">
      <c r="A53" t="s">
        <v>777</v>
      </c>
      <c r="B53" t="s">
        <v>413</v>
      </c>
      <c r="C53" s="11"/>
      <c r="D53" s="11"/>
      <c r="E53" s="11">
        <v>85680</v>
      </c>
      <c r="F53" s="11">
        <v>85680</v>
      </c>
    </row>
    <row r="54" spans="1:6" x14ac:dyDescent="0.2">
      <c r="A54" t="s">
        <v>196</v>
      </c>
      <c r="B54" t="s">
        <v>413</v>
      </c>
      <c r="C54" s="11">
        <v>122400</v>
      </c>
      <c r="D54" s="11"/>
      <c r="E54" s="11">
        <v>61200</v>
      </c>
      <c r="F54" s="11">
        <v>183600</v>
      </c>
    </row>
    <row r="55" spans="1:6" x14ac:dyDescent="0.2">
      <c r="A55" t="s">
        <v>517</v>
      </c>
      <c r="B55" t="s">
        <v>29</v>
      </c>
      <c r="C55" s="11">
        <v>1700</v>
      </c>
      <c r="D55" s="11">
        <v>1500</v>
      </c>
      <c r="E55" s="11">
        <v>1500</v>
      </c>
      <c r="F55" s="11">
        <v>4700</v>
      </c>
    </row>
    <row r="56" spans="1:6" x14ac:dyDescent="0.2">
      <c r="A56" t="s">
        <v>365</v>
      </c>
      <c r="B56" t="s">
        <v>250</v>
      </c>
      <c r="C56" s="11">
        <v>3000</v>
      </c>
      <c r="D56" s="11">
        <v>4000</v>
      </c>
      <c r="E56" s="11">
        <v>39900</v>
      </c>
      <c r="F56" s="11">
        <v>46900</v>
      </c>
    </row>
    <row r="57" spans="1:6" x14ac:dyDescent="0.2">
      <c r="A57" t="s">
        <v>841</v>
      </c>
      <c r="B57" t="s">
        <v>29</v>
      </c>
      <c r="C57" s="11">
        <v>1000</v>
      </c>
      <c r="D57" s="11"/>
      <c r="E57" s="11"/>
      <c r="F57" s="11">
        <v>1000</v>
      </c>
    </row>
    <row r="58" spans="1:6" x14ac:dyDescent="0.2">
      <c r="A58" t="s">
        <v>393</v>
      </c>
      <c r="B58" t="s">
        <v>199</v>
      </c>
      <c r="C58" s="11"/>
      <c r="D58" s="11">
        <v>16000</v>
      </c>
      <c r="E58" s="11"/>
      <c r="F58" s="11">
        <v>16000</v>
      </c>
    </row>
    <row r="59" spans="1:6" x14ac:dyDescent="0.2">
      <c r="A59" t="s">
        <v>314</v>
      </c>
      <c r="B59" t="s">
        <v>125</v>
      </c>
      <c r="C59" s="11">
        <v>4008</v>
      </c>
      <c r="D59" s="11">
        <v>4008</v>
      </c>
      <c r="E59" s="11">
        <v>4008</v>
      </c>
      <c r="F59" s="11">
        <v>12024</v>
      </c>
    </row>
    <row r="60" spans="1:6" x14ac:dyDescent="0.2">
      <c r="A60" t="s">
        <v>702</v>
      </c>
      <c r="B60" t="s">
        <v>703</v>
      </c>
      <c r="C60" s="11">
        <v>1000</v>
      </c>
      <c r="D60" s="11"/>
      <c r="E60" s="11"/>
      <c r="F60" s="11">
        <v>1000</v>
      </c>
    </row>
    <row r="61" spans="1:6" x14ac:dyDescent="0.2">
      <c r="A61" t="s">
        <v>718</v>
      </c>
      <c r="B61" t="s">
        <v>474</v>
      </c>
      <c r="C61" s="11">
        <v>80000</v>
      </c>
      <c r="D61" s="11"/>
      <c r="E61" s="11"/>
      <c r="F61" s="11">
        <v>80000</v>
      </c>
    </row>
    <row r="62" spans="1:6" x14ac:dyDescent="0.2">
      <c r="A62" t="s">
        <v>197</v>
      </c>
      <c r="B62" t="s">
        <v>538</v>
      </c>
      <c r="C62" s="11"/>
      <c r="D62" s="11"/>
      <c r="E62" s="11">
        <v>20000</v>
      </c>
      <c r="F62" s="11">
        <v>20000</v>
      </c>
    </row>
    <row r="63" spans="1:6" x14ac:dyDescent="0.2">
      <c r="A63" t="s">
        <v>315</v>
      </c>
      <c r="B63" t="s">
        <v>145</v>
      </c>
      <c r="C63" s="11">
        <v>37600</v>
      </c>
      <c r="D63" s="11">
        <v>40000</v>
      </c>
      <c r="E63" s="11">
        <v>34000</v>
      </c>
      <c r="F63" s="11">
        <v>111600</v>
      </c>
    </row>
    <row r="64" spans="1:6" x14ac:dyDescent="0.2">
      <c r="A64" t="s">
        <v>232</v>
      </c>
      <c r="B64" t="s">
        <v>43</v>
      </c>
      <c r="C64" s="11">
        <v>22000</v>
      </c>
      <c r="D64" s="11">
        <v>44000</v>
      </c>
      <c r="E64" s="11">
        <v>40000</v>
      </c>
      <c r="F64" s="11">
        <v>106000</v>
      </c>
    </row>
    <row r="65" spans="1:6" x14ac:dyDescent="0.2">
      <c r="A65" t="s">
        <v>233</v>
      </c>
      <c r="B65" t="s">
        <v>29</v>
      </c>
      <c r="C65" s="11">
        <v>2500</v>
      </c>
      <c r="D65" s="11">
        <v>2000</v>
      </c>
      <c r="E65" s="11">
        <v>2500</v>
      </c>
      <c r="F65" s="11">
        <v>7000</v>
      </c>
    </row>
    <row r="66" spans="1:6" x14ac:dyDescent="0.2">
      <c r="A66" t="s">
        <v>473</v>
      </c>
      <c r="B66" t="s">
        <v>474</v>
      </c>
      <c r="C66" s="11">
        <v>48000</v>
      </c>
      <c r="D66" s="11">
        <v>40000</v>
      </c>
      <c r="E66" s="11"/>
      <c r="F66" s="11">
        <v>88000</v>
      </c>
    </row>
    <row r="67" spans="1:6" x14ac:dyDescent="0.2">
      <c r="A67" t="s">
        <v>260</v>
      </c>
      <c r="B67" t="s">
        <v>199</v>
      </c>
      <c r="C67" s="11"/>
      <c r="D67" s="11"/>
      <c r="E67" s="11">
        <v>50176</v>
      </c>
      <c r="F67" s="11">
        <v>50176</v>
      </c>
    </row>
    <row r="68" spans="1:6" x14ac:dyDescent="0.2">
      <c r="A68" t="s">
        <v>261</v>
      </c>
      <c r="B68" t="s">
        <v>908</v>
      </c>
      <c r="C68" s="11">
        <v>96000</v>
      </c>
      <c r="D68" s="11"/>
      <c r="E68" s="11">
        <v>72960</v>
      </c>
      <c r="F68" s="11">
        <v>168960</v>
      </c>
    </row>
    <row r="69" spans="1:6" x14ac:dyDescent="0.2">
      <c r="A69" t="s">
        <v>854</v>
      </c>
      <c r="B69" t="s">
        <v>384</v>
      </c>
      <c r="C69" s="11">
        <v>48000</v>
      </c>
      <c r="D69" s="11"/>
      <c r="E69" s="11"/>
      <c r="F69" s="11">
        <v>48000</v>
      </c>
    </row>
    <row r="70" spans="1:6" x14ac:dyDescent="0.2">
      <c r="A70" t="s">
        <v>630</v>
      </c>
      <c r="B70" t="s">
        <v>384</v>
      </c>
      <c r="C70" s="11">
        <v>4800</v>
      </c>
      <c r="D70" s="11"/>
      <c r="E70" s="11"/>
      <c r="F70" s="11">
        <v>4800</v>
      </c>
    </row>
    <row r="71" spans="1:6" x14ac:dyDescent="0.2">
      <c r="A71" t="s">
        <v>838</v>
      </c>
      <c r="B71" t="s">
        <v>418</v>
      </c>
      <c r="C71" s="11">
        <v>9000</v>
      </c>
      <c r="D71" s="11"/>
      <c r="E71" s="11"/>
      <c r="F71" s="11">
        <v>9000</v>
      </c>
    </row>
    <row r="72" spans="1:6" x14ac:dyDescent="0.2">
      <c r="A72" t="s">
        <v>52</v>
      </c>
      <c r="B72" t="s">
        <v>384</v>
      </c>
      <c r="C72" s="11">
        <v>153580</v>
      </c>
      <c r="D72" s="11">
        <v>48401</v>
      </c>
      <c r="E72" s="11">
        <v>172000</v>
      </c>
      <c r="F72" s="11">
        <v>373981</v>
      </c>
    </row>
    <row r="73" spans="1:6" x14ac:dyDescent="0.2">
      <c r="A73" t="s">
        <v>542</v>
      </c>
      <c r="B73" t="s">
        <v>26</v>
      </c>
      <c r="C73" s="11"/>
      <c r="D73" s="11">
        <v>430320</v>
      </c>
      <c r="E73" s="11"/>
      <c r="F73" s="11">
        <v>430320</v>
      </c>
    </row>
    <row r="74" spans="1:6" x14ac:dyDescent="0.2">
      <c r="A74" t="s">
        <v>525</v>
      </c>
      <c r="B74" t="s">
        <v>526</v>
      </c>
      <c r="C74" s="11"/>
      <c r="D74" s="11">
        <v>1</v>
      </c>
      <c r="E74" s="11"/>
      <c r="F74" s="11">
        <v>1</v>
      </c>
    </row>
    <row r="75" spans="1:6" x14ac:dyDescent="0.2">
      <c r="A75" t="s">
        <v>533</v>
      </c>
      <c r="B75" t="s">
        <v>384</v>
      </c>
      <c r="C75" s="11">
        <v>28800</v>
      </c>
      <c r="D75" s="11">
        <v>17100</v>
      </c>
      <c r="E75" s="11">
        <v>28100</v>
      </c>
      <c r="F75" s="11">
        <v>74000</v>
      </c>
    </row>
    <row r="76" spans="1:6" x14ac:dyDescent="0.2">
      <c r="A76" t="s">
        <v>833</v>
      </c>
      <c r="B76" t="s">
        <v>384</v>
      </c>
      <c r="C76" s="11"/>
      <c r="D76" s="11">
        <v>13000</v>
      </c>
      <c r="E76" s="11"/>
      <c r="F76" s="11">
        <v>13000</v>
      </c>
    </row>
    <row r="77" spans="1:6" x14ac:dyDescent="0.2">
      <c r="A77" t="s">
        <v>570</v>
      </c>
      <c r="B77" t="s">
        <v>384</v>
      </c>
      <c r="C77" s="11">
        <v>160000</v>
      </c>
      <c r="D77" s="11">
        <v>134000</v>
      </c>
      <c r="E77" s="11">
        <v>182000</v>
      </c>
      <c r="F77" s="11">
        <v>476000</v>
      </c>
    </row>
    <row r="78" spans="1:6" x14ac:dyDescent="0.2">
      <c r="A78" t="s">
        <v>814</v>
      </c>
      <c r="B78" t="s">
        <v>384</v>
      </c>
      <c r="C78" s="11">
        <v>12000</v>
      </c>
      <c r="D78" s="11">
        <v>16000</v>
      </c>
      <c r="E78" s="11"/>
      <c r="F78" s="11">
        <v>28000</v>
      </c>
    </row>
    <row r="79" spans="1:6" x14ac:dyDescent="0.2">
      <c r="A79" t="s">
        <v>851</v>
      </c>
      <c r="B79" t="s">
        <v>384</v>
      </c>
      <c r="C79" s="11">
        <v>16000</v>
      </c>
      <c r="D79" s="11"/>
      <c r="E79" s="11"/>
      <c r="F79" s="11">
        <v>16000</v>
      </c>
    </row>
    <row r="80" spans="1:6" x14ac:dyDescent="0.2">
      <c r="A80" t="s">
        <v>621</v>
      </c>
      <c r="B80" t="s">
        <v>384</v>
      </c>
      <c r="C80" s="11">
        <v>34000</v>
      </c>
      <c r="D80" s="11">
        <v>16000</v>
      </c>
      <c r="E80" s="11"/>
      <c r="F80" s="11">
        <v>50000</v>
      </c>
    </row>
    <row r="81" spans="1:6" x14ac:dyDescent="0.2">
      <c r="A81" t="s">
        <v>745</v>
      </c>
      <c r="B81" t="s">
        <v>384</v>
      </c>
      <c r="C81" s="11"/>
      <c r="D81" s="11">
        <v>14400</v>
      </c>
      <c r="E81" s="11">
        <v>8000</v>
      </c>
      <c r="F81" s="11">
        <v>22400</v>
      </c>
    </row>
    <row r="82" spans="1:6" x14ac:dyDescent="0.2">
      <c r="A82" t="s">
        <v>746</v>
      </c>
      <c r="B82" t="s">
        <v>26</v>
      </c>
      <c r="C82" s="11"/>
      <c r="D82" s="11"/>
      <c r="E82" s="11">
        <v>8000</v>
      </c>
      <c r="F82" s="11">
        <v>8000</v>
      </c>
    </row>
    <row r="83" spans="1:6" x14ac:dyDescent="0.2">
      <c r="A83" t="s">
        <v>475</v>
      </c>
      <c r="B83" t="s">
        <v>60</v>
      </c>
      <c r="C83" s="11"/>
      <c r="D83" s="11">
        <v>32000</v>
      </c>
      <c r="E83" s="11"/>
      <c r="F83" s="11">
        <v>32000</v>
      </c>
    </row>
    <row r="84" spans="1:6" x14ac:dyDescent="0.2">
      <c r="A84" t="s">
        <v>394</v>
      </c>
      <c r="B84" t="s">
        <v>28</v>
      </c>
      <c r="C84" s="11"/>
      <c r="D84" s="11">
        <v>4080</v>
      </c>
      <c r="E84" s="11">
        <v>9000</v>
      </c>
      <c r="F84" s="11">
        <v>13080</v>
      </c>
    </row>
    <row r="85" spans="1:6" x14ac:dyDescent="0.2">
      <c r="A85" t="s">
        <v>316</v>
      </c>
      <c r="B85" t="s">
        <v>68</v>
      </c>
      <c r="C85" s="11">
        <v>47000</v>
      </c>
      <c r="D85" s="11">
        <v>43000</v>
      </c>
      <c r="E85" s="11">
        <v>36300</v>
      </c>
      <c r="F85" s="11">
        <v>126300</v>
      </c>
    </row>
    <row r="86" spans="1:6" x14ac:dyDescent="0.2">
      <c r="A86" t="s">
        <v>528</v>
      </c>
      <c r="B86" t="s">
        <v>68</v>
      </c>
      <c r="C86" s="11"/>
      <c r="D86" s="11">
        <v>16000</v>
      </c>
      <c r="E86" s="11"/>
      <c r="F86" s="11">
        <v>16000</v>
      </c>
    </row>
    <row r="87" spans="1:6" x14ac:dyDescent="0.2">
      <c r="A87" t="s">
        <v>782</v>
      </c>
      <c r="B87" t="s">
        <v>68</v>
      </c>
      <c r="C87" s="11">
        <v>20000</v>
      </c>
      <c r="D87" s="11">
        <v>8640</v>
      </c>
      <c r="E87" s="11">
        <v>16000</v>
      </c>
      <c r="F87" s="11">
        <v>44640</v>
      </c>
    </row>
    <row r="88" spans="1:6" x14ac:dyDescent="0.2">
      <c r="A88" t="s">
        <v>806</v>
      </c>
      <c r="B88" t="s">
        <v>68</v>
      </c>
      <c r="C88" s="11"/>
      <c r="D88" s="11">
        <v>13200</v>
      </c>
      <c r="E88" s="11">
        <v>12000</v>
      </c>
      <c r="F88" s="11">
        <v>25200</v>
      </c>
    </row>
    <row r="89" spans="1:6" x14ac:dyDescent="0.2">
      <c r="A89" t="s">
        <v>584</v>
      </c>
      <c r="B89" t="s">
        <v>171</v>
      </c>
      <c r="C89" s="11"/>
      <c r="D89" s="11">
        <v>2000</v>
      </c>
      <c r="E89" s="11"/>
      <c r="F89" s="11">
        <v>2000</v>
      </c>
    </row>
    <row r="90" spans="1:6" x14ac:dyDescent="0.2">
      <c r="A90" t="s">
        <v>409</v>
      </c>
      <c r="B90" t="s">
        <v>171</v>
      </c>
      <c r="C90" s="11"/>
      <c r="D90" s="11">
        <v>1500</v>
      </c>
      <c r="E90" s="11"/>
      <c r="F90" s="11">
        <v>1500</v>
      </c>
    </row>
    <row r="91" spans="1:6" x14ac:dyDescent="0.2">
      <c r="A91" t="s">
        <v>317</v>
      </c>
      <c r="B91" t="s">
        <v>171</v>
      </c>
      <c r="C91" s="11">
        <v>2000</v>
      </c>
      <c r="D91" s="11"/>
      <c r="E91" s="11">
        <v>1400</v>
      </c>
      <c r="F91" s="11">
        <v>3400</v>
      </c>
    </row>
    <row r="92" spans="1:6" x14ac:dyDescent="0.2">
      <c r="A92" t="s">
        <v>849</v>
      </c>
      <c r="B92" t="s">
        <v>677</v>
      </c>
      <c r="C92" s="11">
        <v>3000</v>
      </c>
      <c r="D92" s="11"/>
      <c r="E92" s="11"/>
      <c r="F92" s="11">
        <v>3000</v>
      </c>
    </row>
    <row r="93" spans="1:6" x14ac:dyDescent="0.2">
      <c r="A93" t="s">
        <v>450</v>
      </c>
      <c r="B93" t="s">
        <v>451</v>
      </c>
      <c r="C93" s="11"/>
      <c r="D93" s="11">
        <v>2500</v>
      </c>
      <c r="E93" s="11"/>
      <c r="F93" s="11">
        <v>2500</v>
      </c>
    </row>
    <row r="94" spans="1:6" x14ac:dyDescent="0.2">
      <c r="A94" t="s">
        <v>318</v>
      </c>
      <c r="B94" t="s">
        <v>144</v>
      </c>
      <c r="C94" s="11">
        <v>600</v>
      </c>
      <c r="D94" s="11">
        <v>500</v>
      </c>
      <c r="E94" s="11">
        <v>500</v>
      </c>
      <c r="F94" s="11">
        <v>1600</v>
      </c>
    </row>
    <row r="95" spans="1:6" x14ac:dyDescent="0.2">
      <c r="A95" t="s">
        <v>319</v>
      </c>
      <c r="B95" t="s">
        <v>29</v>
      </c>
      <c r="C95" s="11">
        <v>1000</v>
      </c>
      <c r="D95" s="11">
        <v>500</v>
      </c>
      <c r="E95" s="11">
        <v>1850</v>
      </c>
      <c r="F95" s="11">
        <v>3350</v>
      </c>
    </row>
    <row r="96" spans="1:6" x14ac:dyDescent="0.2">
      <c r="A96" t="s">
        <v>809</v>
      </c>
      <c r="B96" t="s">
        <v>29</v>
      </c>
      <c r="C96" s="11"/>
      <c r="D96" s="11"/>
      <c r="E96" s="11">
        <v>1000</v>
      </c>
      <c r="F96" s="11">
        <v>1000</v>
      </c>
    </row>
    <row r="97" spans="1:6" x14ac:dyDescent="0.2">
      <c r="A97" t="s">
        <v>234</v>
      </c>
      <c r="B97" t="s">
        <v>384</v>
      </c>
      <c r="C97" s="11">
        <v>224000</v>
      </c>
      <c r="D97" s="11">
        <v>192000</v>
      </c>
      <c r="E97" s="11">
        <v>192000</v>
      </c>
      <c r="F97" s="11">
        <v>608000</v>
      </c>
    </row>
    <row r="98" spans="1:6" x14ac:dyDescent="0.2">
      <c r="A98" t="s">
        <v>100</v>
      </c>
      <c r="B98" t="s">
        <v>101</v>
      </c>
      <c r="C98" s="11"/>
      <c r="D98" s="11">
        <v>5660</v>
      </c>
      <c r="E98" s="11">
        <v>15120</v>
      </c>
      <c r="F98" s="11">
        <v>20780</v>
      </c>
    </row>
    <row r="99" spans="1:6" x14ac:dyDescent="0.2">
      <c r="A99" t="s">
        <v>842</v>
      </c>
      <c r="B99" t="s">
        <v>384</v>
      </c>
      <c r="C99" s="11">
        <v>40000</v>
      </c>
      <c r="D99" s="11"/>
      <c r="E99" s="11"/>
      <c r="F99" s="11">
        <v>40000</v>
      </c>
    </row>
    <row r="100" spans="1:6" x14ac:dyDescent="0.2">
      <c r="A100" t="s">
        <v>518</v>
      </c>
      <c r="B100" t="s">
        <v>384</v>
      </c>
      <c r="C100" s="11"/>
      <c r="D100" s="11">
        <v>16000</v>
      </c>
      <c r="E100" s="11"/>
      <c r="F100" s="11">
        <v>16000</v>
      </c>
    </row>
    <row r="101" spans="1:6" x14ac:dyDescent="0.2">
      <c r="A101" t="s">
        <v>519</v>
      </c>
      <c r="B101" t="s">
        <v>26</v>
      </c>
      <c r="C101" s="11">
        <v>168000</v>
      </c>
      <c r="D101" s="11">
        <v>204000</v>
      </c>
      <c r="E101" s="11">
        <v>360000</v>
      </c>
      <c r="F101" s="11">
        <v>732000</v>
      </c>
    </row>
    <row r="102" spans="1:6" x14ac:dyDescent="0.2">
      <c r="A102" t="s">
        <v>855</v>
      </c>
      <c r="B102" t="s">
        <v>26</v>
      </c>
      <c r="C102" s="11">
        <v>48000</v>
      </c>
      <c r="D102" s="11"/>
      <c r="E102" s="11"/>
      <c r="F102" s="11">
        <v>48000</v>
      </c>
    </row>
    <row r="103" spans="1:6" x14ac:dyDescent="0.2">
      <c r="A103" t="s">
        <v>551</v>
      </c>
      <c r="B103" t="s">
        <v>552</v>
      </c>
      <c r="C103" s="11"/>
      <c r="D103" s="11">
        <v>1.97</v>
      </c>
      <c r="E103" s="11"/>
      <c r="F103" s="11">
        <v>1.97</v>
      </c>
    </row>
    <row r="104" spans="1:6" x14ac:dyDescent="0.2">
      <c r="A104" t="s">
        <v>225</v>
      </c>
      <c r="B104" t="s">
        <v>538</v>
      </c>
      <c r="C104" s="11"/>
      <c r="D104" s="11"/>
      <c r="E104" s="11">
        <v>26000</v>
      </c>
      <c r="F104" s="11">
        <v>26000</v>
      </c>
    </row>
    <row r="105" spans="1:6" x14ac:dyDescent="0.2">
      <c r="A105" t="s">
        <v>366</v>
      </c>
      <c r="B105" t="s">
        <v>226</v>
      </c>
      <c r="C105" s="11">
        <v>5375</v>
      </c>
      <c r="D105" s="11">
        <v>5375</v>
      </c>
      <c r="E105" s="11">
        <v>6510</v>
      </c>
      <c r="F105" s="11">
        <v>17260</v>
      </c>
    </row>
    <row r="106" spans="1:6" x14ac:dyDescent="0.2">
      <c r="A106" t="s">
        <v>320</v>
      </c>
      <c r="B106" t="s">
        <v>392</v>
      </c>
      <c r="C106" s="11">
        <v>4000</v>
      </c>
      <c r="D106" s="11">
        <v>2000</v>
      </c>
      <c r="E106" s="11"/>
      <c r="F106" s="11">
        <v>6000</v>
      </c>
    </row>
    <row r="107" spans="1:6" x14ac:dyDescent="0.2">
      <c r="A107" t="s">
        <v>585</v>
      </c>
      <c r="B107" t="s">
        <v>586</v>
      </c>
      <c r="C107" s="11">
        <v>1000</v>
      </c>
      <c r="D107" s="11">
        <v>1300</v>
      </c>
      <c r="E107" s="11">
        <v>1300</v>
      </c>
      <c r="F107" s="11">
        <v>3600</v>
      </c>
    </row>
    <row r="108" spans="1:6" x14ac:dyDescent="0.2">
      <c r="A108" t="s">
        <v>536</v>
      </c>
      <c r="B108" t="s">
        <v>204</v>
      </c>
      <c r="C108" s="11">
        <v>1500</v>
      </c>
      <c r="D108" s="11">
        <v>1500</v>
      </c>
      <c r="E108" s="11"/>
      <c r="F108" s="11">
        <v>3000</v>
      </c>
    </row>
    <row r="109" spans="1:6" x14ac:dyDescent="0.2">
      <c r="A109" t="s">
        <v>424</v>
      </c>
      <c r="B109" t="s">
        <v>909</v>
      </c>
      <c r="C109" s="11">
        <v>4800</v>
      </c>
      <c r="D109" s="11">
        <v>7680</v>
      </c>
      <c r="E109" s="11"/>
      <c r="F109" s="11">
        <v>12480</v>
      </c>
    </row>
    <row r="110" spans="1:6" x14ac:dyDescent="0.2">
      <c r="A110" t="s">
        <v>690</v>
      </c>
      <c r="B110" t="s">
        <v>185</v>
      </c>
      <c r="C110" s="11">
        <v>211200</v>
      </c>
      <c r="D110" s="11">
        <v>57600</v>
      </c>
      <c r="E110" s="11">
        <v>118117</v>
      </c>
      <c r="F110" s="11">
        <v>386917</v>
      </c>
    </row>
    <row r="111" spans="1:6" x14ac:dyDescent="0.2">
      <c r="A111" t="s">
        <v>830</v>
      </c>
      <c r="B111" t="s">
        <v>538</v>
      </c>
      <c r="C111" s="11"/>
      <c r="D111" s="11">
        <v>20000</v>
      </c>
      <c r="E111" s="11"/>
      <c r="F111" s="11">
        <v>20000</v>
      </c>
    </row>
    <row r="112" spans="1:6" x14ac:dyDescent="0.2">
      <c r="A112" t="s">
        <v>740</v>
      </c>
      <c r="B112" t="s">
        <v>550</v>
      </c>
      <c r="C112" s="11"/>
      <c r="D112" s="11"/>
      <c r="E112" s="11">
        <v>5280</v>
      </c>
      <c r="F112" s="11">
        <v>5280</v>
      </c>
    </row>
    <row r="113" spans="1:6" x14ac:dyDescent="0.2">
      <c r="A113" t="s">
        <v>687</v>
      </c>
      <c r="B113" t="s">
        <v>250</v>
      </c>
      <c r="C113" s="11">
        <v>8000</v>
      </c>
      <c r="D113" s="11"/>
      <c r="E113" s="11"/>
      <c r="F113" s="11">
        <v>8000</v>
      </c>
    </row>
    <row r="114" spans="1:6" x14ac:dyDescent="0.2">
      <c r="A114" t="s">
        <v>440</v>
      </c>
      <c r="B114" t="s">
        <v>441</v>
      </c>
      <c r="C114" s="11"/>
      <c r="D114" s="11">
        <v>1</v>
      </c>
      <c r="E114" s="11"/>
      <c r="F114" s="11">
        <v>1</v>
      </c>
    </row>
    <row r="115" spans="1:6" x14ac:dyDescent="0.2">
      <c r="A115" t="s">
        <v>442</v>
      </c>
      <c r="B115" t="s">
        <v>443</v>
      </c>
      <c r="C115" s="11"/>
      <c r="D115" s="11">
        <v>1</v>
      </c>
      <c r="E115" s="11"/>
      <c r="F115" s="11">
        <v>1</v>
      </c>
    </row>
    <row r="116" spans="1:6" x14ac:dyDescent="0.2">
      <c r="A116" t="s">
        <v>623</v>
      </c>
      <c r="B116" t="s">
        <v>29</v>
      </c>
      <c r="C116" s="11">
        <v>1000</v>
      </c>
      <c r="D116" s="11"/>
      <c r="E116" s="11">
        <v>500</v>
      </c>
      <c r="F116" s="11">
        <v>1500</v>
      </c>
    </row>
    <row r="117" spans="1:6" x14ac:dyDescent="0.2">
      <c r="A117" t="s">
        <v>428</v>
      </c>
      <c r="B117" t="s">
        <v>429</v>
      </c>
      <c r="C117" s="11"/>
      <c r="D117" s="11">
        <v>8000</v>
      </c>
      <c r="E117" s="11"/>
      <c r="F117" s="11">
        <v>8000</v>
      </c>
    </row>
    <row r="118" spans="1:6" x14ac:dyDescent="0.2">
      <c r="A118" t="s">
        <v>481</v>
      </c>
      <c r="B118" t="s">
        <v>876</v>
      </c>
      <c r="C118" s="11">
        <v>2000</v>
      </c>
      <c r="D118" s="11">
        <v>2000</v>
      </c>
      <c r="E118" s="11"/>
      <c r="F118" s="11">
        <v>4000</v>
      </c>
    </row>
    <row r="119" spans="1:6" x14ac:dyDescent="0.2">
      <c r="A119" t="s">
        <v>734</v>
      </c>
      <c r="B119" t="s">
        <v>876</v>
      </c>
      <c r="C119" s="11"/>
      <c r="D119" s="11"/>
      <c r="E119" s="11">
        <v>1000</v>
      </c>
      <c r="F119" s="11">
        <v>1000</v>
      </c>
    </row>
    <row r="120" spans="1:6" x14ac:dyDescent="0.2">
      <c r="A120" t="s">
        <v>452</v>
      </c>
      <c r="B120" t="s">
        <v>909</v>
      </c>
      <c r="C120" s="11">
        <v>286155.19500000001</v>
      </c>
      <c r="D120" s="11">
        <v>385341.565</v>
      </c>
      <c r="E120" s="11"/>
      <c r="F120" s="11">
        <v>671496.76</v>
      </c>
    </row>
    <row r="121" spans="1:6" x14ac:dyDescent="0.2">
      <c r="A121" t="s">
        <v>425</v>
      </c>
      <c r="B121" t="s">
        <v>184</v>
      </c>
      <c r="C121" s="11">
        <v>4000</v>
      </c>
      <c r="D121" s="11">
        <v>5000</v>
      </c>
      <c r="E121" s="11"/>
      <c r="F121" s="11">
        <v>9000</v>
      </c>
    </row>
    <row r="122" spans="1:6" x14ac:dyDescent="0.2">
      <c r="A122" t="s">
        <v>543</v>
      </c>
      <c r="B122" t="s">
        <v>514</v>
      </c>
      <c r="C122" s="11"/>
      <c r="D122" s="11">
        <v>11400</v>
      </c>
      <c r="E122" s="11"/>
      <c r="F122" s="11">
        <v>11400</v>
      </c>
    </row>
    <row r="123" spans="1:6" x14ac:dyDescent="0.2">
      <c r="A123" t="s">
        <v>235</v>
      </c>
      <c r="B123" t="s">
        <v>56</v>
      </c>
      <c r="C123" s="11">
        <v>672000</v>
      </c>
      <c r="D123" s="11">
        <v>672000</v>
      </c>
      <c r="E123" s="11">
        <v>256000</v>
      </c>
      <c r="F123" s="11">
        <v>1600000</v>
      </c>
    </row>
    <row r="124" spans="1:6" x14ac:dyDescent="0.2">
      <c r="A124" t="s">
        <v>808</v>
      </c>
      <c r="B124" t="s">
        <v>887</v>
      </c>
      <c r="C124" s="11"/>
      <c r="D124" s="11"/>
      <c r="E124" s="11">
        <v>2006</v>
      </c>
      <c r="F124" s="11">
        <v>2006</v>
      </c>
    </row>
    <row r="125" spans="1:6" x14ac:dyDescent="0.2">
      <c r="A125" t="s">
        <v>527</v>
      </c>
      <c r="B125" t="s">
        <v>43</v>
      </c>
      <c r="C125" s="11"/>
      <c r="D125" s="11">
        <v>24000</v>
      </c>
      <c r="E125" s="11">
        <v>58000</v>
      </c>
      <c r="F125" s="11">
        <v>82000</v>
      </c>
    </row>
    <row r="126" spans="1:6" x14ac:dyDescent="0.2">
      <c r="A126" t="s">
        <v>295</v>
      </c>
      <c r="B126" t="s">
        <v>271</v>
      </c>
      <c r="C126" s="11">
        <v>37000</v>
      </c>
      <c r="D126" s="11">
        <v>46800</v>
      </c>
      <c r="E126" s="11">
        <v>20360</v>
      </c>
      <c r="F126" s="11">
        <v>104160</v>
      </c>
    </row>
    <row r="127" spans="1:6" x14ac:dyDescent="0.2">
      <c r="A127" t="s">
        <v>57</v>
      </c>
      <c r="B127" t="s">
        <v>384</v>
      </c>
      <c r="C127" s="11">
        <v>208000</v>
      </c>
      <c r="D127" s="11">
        <v>109760</v>
      </c>
      <c r="E127" s="11">
        <v>40000</v>
      </c>
      <c r="F127" s="11">
        <v>357760</v>
      </c>
    </row>
    <row r="128" spans="1:6" x14ac:dyDescent="0.2">
      <c r="A128" t="s">
        <v>296</v>
      </c>
      <c r="B128" t="s">
        <v>297</v>
      </c>
      <c r="C128" s="11"/>
      <c r="D128" s="11">
        <v>58840</v>
      </c>
      <c r="E128" s="11">
        <v>83520</v>
      </c>
      <c r="F128" s="11">
        <v>142360</v>
      </c>
    </row>
    <row r="129" spans="1:6" x14ac:dyDescent="0.2">
      <c r="A129" t="s">
        <v>487</v>
      </c>
      <c r="B129" t="s">
        <v>488</v>
      </c>
      <c r="C129" s="11">
        <v>5040</v>
      </c>
      <c r="D129" s="11">
        <v>64800</v>
      </c>
      <c r="E129" s="11"/>
      <c r="F129" s="11">
        <v>69840</v>
      </c>
    </row>
    <row r="130" spans="1:6" x14ac:dyDescent="0.2">
      <c r="A130" t="s">
        <v>691</v>
      </c>
      <c r="B130" t="s">
        <v>901</v>
      </c>
      <c r="C130" s="11">
        <v>19200</v>
      </c>
      <c r="D130" s="11"/>
      <c r="E130" s="11"/>
      <c r="F130" s="11">
        <v>19200</v>
      </c>
    </row>
    <row r="131" spans="1:6" x14ac:dyDescent="0.2">
      <c r="A131" t="s">
        <v>553</v>
      </c>
      <c r="B131" t="s">
        <v>413</v>
      </c>
      <c r="C131" s="11">
        <v>28800</v>
      </c>
      <c r="D131" s="11">
        <v>5400</v>
      </c>
      <c r="E131" s="11"/>
      <c r="F131" s="11">
        <v>34200</v>
      </c>
    </row>
    <row r="132" spans="1:6" x14ac:dyDescent="0.2">
      <c r="A132" t="s">
        <v>843</v>
      </c>
      <c r="B132" t="s">
        <v>649</v>
      </c>
      <c r="C132" s="11">
        <v>10004</v>
      </c>
      <c r="D132" s="11"/>
      <c r="E132" s="11"/>
      <c r="F132" s="11">
        <v>10004</v>
      </c>
    </row>
    <row r="133" spans="1:6" x14ac:dyDescent="0.2">
      <c r="A133" t="s">
        <v>298</v>
      </c>
      <c r="B133" t="s">
        <v>299</v>
      </c>
      <c r="C133" s="11">
        <v>644900</v>
      </c>
      <c r="D133" s="11">
        <v>796600</v>
      </c>
      <c r="E133" s="11">
        <v>570620</v>
      </c>
      <c r="F133" s="11">
        <v>2012120</v>
      </c>
    </row>
    <row r="134" spans="1:6" x14ac:dyDescent="0.2">
      <c r="A134" t="s">
        <v>729</v>
      </c>
      <c r="B134" t="s">
        <v>85</v>
      </c>
      <c r="C134" s="11"/>
      <c r="D134" s="11">
        <v>4</v>
      </c>
      <c r="E134" s="11">
        <v>8000</v>
      </c>
      <c r="F134" s="11">
        <v>8004</v>
      </c>
    </row>
    <row r="135" spans="1:6" x14ac:dyDescent="0.2">
      <c r="A135" t="s">
        <v>864</v>
      </c>
      <c r="B135" t="s">
        <v>474</v>
      </c>
      <c r="C135" s="11">
        <v>3000</v>
      </c>
      <c r="D135" s="11"/>
      <c r="E135" s="11"/>
      <c r="F135" s="11">
        <v>3000</v>
      </c>
    </row>
    <row r="136" spans="1:6" x14ac:dyDescent="0.2">
      <c r="A136" t="s">
        <v>288</v>
      </c>
      <c r="B136" t="s">
        <v>384</v>
      </c>
      <c r="C136" s="11"/>
      <c r="D136" s="11"/>
      <c r="E136" s="11">
        <v>37400</v>
      </c>
      <c r="F136" s="11">
        <v>37400</v>
      </c>
    </row>
    <row r="137" spans="1:6" x14ac:dyDescent="0.2">
      <c r="A137" t="s">
        <v>395</v>
      </c>
      <c r="B137" t="s">
        <v>30</v>
      </c>
      <c r="C137" s="11"/>
      <c r="D137" s="11">
        <v>1000</v>
      </c>
      <c r="E137" s="11">
        <v>1000</v>
      </c>
      <c r="F137" s="11">
        <v>2000</v>
      </c>
    </row>
    <row r="138" spans="1:6" x14ac:dyDescent="0.2">
      <c r="A138" t="s">
        <v>856</v>
      </c>
      <c r="B138" t="s">
        <v>178</v>
      </c>
      <c r="C138" s="11">
        <v>16000</v>
      </c>
      <c r="D138" s="11"/>
      <c r="E138" s="11"/>
      <c r="F138" s="11">
        <v>16000</v>
      </c>
    </row>
    <row r="139" spans="1:6" x14ac:dyDescent="0.2">
      <c r="A139" t="s">
        <v>704</v>
      </c>
      <c r="B139" t="s">
        <v>178</v>
      </c>
      <c r="C139" s="11">
        <v>2200</v>
      </c>
      <c r="D139" s="11"/>
      <c r="E139" s="11"/>
      <c r="F139" s="11">
        <v>2200</v>
      </c>
    </row>
    <row r="140" spans="1:6" x14ac:dyDescent="0.2">
      <c r="A140" t="s">
        <v>761</v>
      </c>
      <c r="B140" t="s">
        <v>37</v>
      </c>
      <c r="C140" s="11"/>
      <c r="D140" s="11"/>
      <c r="E140" s="11">
        <v>117120</v>
      </c>
      <c r="F140" s="11">
        <v>117120</v>
      </c>
    </row>
    <row r="141" spans="1:6" x14ac:dyDescent="0.2">
      <c r="A141" t="s">
        <v>822</v>
      </c>
      <c r="B141" t="s">
        <v>413</v>
      </c>
      <c r="C141" s="11">
        <v>19200</v>
      </c>
      <c r="D141" s="11">
        <v>35000</v>
      </c>
      <c r="E141" s="11"/>
      <c r="F141" s="11">
        <v>54200</v>
      </c>
    </row>
    <row r="142" spans="1:6" x14ac:dyDescent="0.2">
      <c r="A142" t="s">
        <v>692</v>
      </c>
      <c r="B142" t="s">
        <v>33</v>
      </c>
      <c r="C142" s="11">
        <v>96960</v>
      </c>
      <c r="D142" s="11"/>
      <c r="E142" s="11"/>
      <c r="F142" s="11">
        <v>96960</v>
      </c>
    </row>
    <row r="143" spans="1:6" x14ac:dyDescent="0.2">
      <c r="A143" t="s">
        <v>149</v>
      </c>
      <c r="B143" t="s">
        <v>420</v>
      </c>
      <c r="C143" s="11"/>
      <c r="D143" s="11">
        <v>36882.720000000001</v>
      </c>
      <c r="E143" s="11">
        <v>38280</v>
      </c>
      <c r="F143" s="11">
        <v>75162.720000000001</v>
      </c>
    </row>
    <row r="144" spans="1:6" x14ac:dyDescent="0.2">
      <c r="A144" t="s">
        <v>262</v>
      </c>
      <c r="B144" t="s">
        <v>880</v>
      </c>
      <c r="C144" s="11"/>
      <c r="D144" s="11"/>
      <c r="E144" s="11">
        <v>5040</v>
      </c>
      <c r="F144" s="11">
        <v>5040</v>
      </c>
    </row>
    <row r="145" spans="1:6" x14ac:dyDescent="0.2">
      <c r="A145" t="s">
        <v>741</v>
      </c>
      <c r="B145" t="s">
        <v>420</v>
      </c>
      <c r="C145" s="11"/>
      <c r="D145" s="11"/>
      <c r="E145" s="11">
        <v>8000</v>
      </c>
      <c r="F145" s="11">
        <v>8000</v>
      </c>
    </row>
    <row r="146" spans="1:6" x14ac:dyDescent="0.2">
      <c r="A146" t="s">
        <v>742</v>
      </c>
      <c r="B146" t="s">
        <v>420</v>
      </c>
      <c r="C146" s="11"/>
      <c r="D146" s="11">
        <v>24500</v>
      </c>
      <c r="E146" s="11">
        <v>35200</v>
      </c>
      <c r="F146" s="11">
        <v>59700</v>
      </c>
    </row>
    <row r="147" spans="1:6" x14ac:dyDescent="0.2">
      <c r="A147" t="s">
        <v>571</v>
      </c>
      <c r="B147" t="s">
        <v>420</v>
      </c>
      <c r="C147" s="11"/>
      <c r="D147" s="11">
        <v>13200</v>
      </c>
      <c r="E147" s="11">
        <v>6000</v>
      </c>
      <c r="F147" s="11">
        <v>19200</v>
      </c>
    </row>
    <row r="148" spans="1:6" x14ac:dyDescent="0.2">
      <c r="A148" t="s">
        <v>111</v>
      </c>
      <c r="B148" t="s">
        <v>112</v>
      </c>
      <c r="C148" s="11">
        <v>1000</v>
      </c>
      <c r="D148" s="11">
        <v>800</v>
      </c>
      <c r="E148" s="11">
        <v>1500</v>
      </c>
      <c r="F148" s="11">
        <v>3300</v>
      </c>
    </row>
    <row r="149" spans="1:6" x14ac:dyDescent="0.2">
      <c r="A149" t="s">
        <v>610</v>
      </c>
      <c r="B149" t="s">
        <v>413</v>
      </c>
      <c r="C149" s="11">
        <v>6000</v>
      </c>
      <c r="D149" s="11">
        <v>24480</v>
      </c>
      <c r="E149" s="11"/>
      <c r="F149" s="11">
        <v>30480</v>
      </c>
    </row>
    <row r="150" spans="1:6" x14ac:dyDescent="0.2">
      <c r="A150" t="s">
        <v>321</v>
      </c>
      <c r="B150" t="s">
        <v>112</v>
      </c>
      <c r="C150" s="11"/>
      <c r="D150" s="11">
        <v>1108</v>
      </c>
      <c r="E150" s="11">
        <v>1008</v>
      </c>
      <c r="F150" s="11">
        <v>2116</v>
      </c>
    </row>
    <row r="151" spans="1:6" x14ac:dyDescent="0.2">
      <c r="A151" t="s">
        <v>778</v>
      </c>
      <c r="B151" t="s">
        <v>420</v>
      </c>
      <c r="C151" s="11"/>
      <c r="D151" s="11"/>
      <c r="E151" s="11">
        <v>8000</v>
      </c>
      <c r="F151" s="11">
        <v>8000</v>
      </c>
    </row>
    <row r="152" spans="1:6" x14ac:dyDescent="0.2">
      <c r="A152" t="s">
        <v>720</v>
      </c>
      <c r="B152" t="s">
        <v>26</v>
      </c>
      <c r="C152" s="11"/>
      <c r="D152" s="11"/>
      <c r="E152" s="11">
        <v>15000</v>
      </c>
      <c r="F152" s="11">
        <v>15000</v>
      </c>
    </row>
    <row r="153" spans="1:6" x14ac:dyDescent="0.2">
      <c r="A153" t="s">
        <v>828</v>
      </c>
      <c r="B153" t="s">
        <v>420</v>
      </c>
      <c r="C153" s="11"/>
      <c r="D153" s="11">
        <v>13140</v>
      </c>
      <c r="E153" s="11"/>
      <c r="F153" s="11">
        <v>13140</v>
      </c>
    </row>
    <row r="154" spans="1:6" x14ac:dyDescent="0.2">
      <c r="A154" t="s">
        <v>726</v>
      </c>
      <c r="B154" t="s">
        <v>633</v>
      </c>
      <c r="C154" s="11">
        <v>59520</v>
      </c>
      <c r="D154" s="11"/>
      <c r="E154" s="11">
        <v>80000</v>
      </c>
      <c r="F154" s="11">
        <v>139520</v>
      </c>
    </row>
    <row r="155" spans="1:6" x14ac:dyDescent="0.2">
      <c r="A155" t="s">
        <v>503</v>
      </c>
      <c r="B155" t="s">
        <v>184</v>
      </c>
      <c r="C155" s="11">
        <v>13000</v>
      </c>
      <c r="D155" s="11">
        <v>12000</v>
      </c>
      <c r="E155" s="11">
        <v>7000</v>
      </c>
      <c r="F155" s="11">
        <v>32000</v>
      </c>
    </row>
    <row r="156" spans="1:6" x14ac:dyDescent="0.2">
      <c r="A156" t="s">
        <v>375</v>
      </c>
      <c r="B156" t="s">
        <v>413</v>
      </c>
      <c r="C156" s="11"/>
      <c r="D156" s="11">
        <v>216000</v>
      </c>
      <c r="E156" s="11">
        <v>96000</v>
      </c>
      <c r="F156" s="11">
        <v>312000</v>
      </c>
    </row>
    <row r="157" spans="1:6" x14ac:dyDescent="0.2">
      <c r="A157" t="s">
        <v>489</v>
      </c>
      <c r="B157" t="s">
        <v>180</v>
      </c>
      <c r="C157" s="11">
        <v>30560</v>
      </c>
      <c r="D157" s="11">
        <v>19200</v>
      </c>
      <c r="E157" s="11"/>
      <c r="F157" s="11">
        <v>49760</v>
      </c>
    </row>
    <row r="158" spans="1:6" x14ac:dyDescent="0.2">
      <c r="A158" t="s">
        <v>490</v>
      </c>
      <c r="B158" t="s">
        <v>893</v>
      </c>
      <c r="C158" s="11"/>
      <c r="D158" s="11">
        <v>3200</v>
      </c>
      <c r="E158" s="11"/>
      <c r="F158" s="11">
        <v>3200</v>
      </c>
    </row>
    <row r="159" spans="1:6" x14ac:dyDescent="0.2">
      <c r="A159" t="s">
        <v>168</v>
      </c>
      <c r="B159" t="s">
        <v>169</v>
      </c>
      <c r="C159" s="11">
        <v>26480</v>
      </c>
      <c r="D159" s="11">
        <v>66988</v>
      </c>
      <c r="E159" s="11">
        <v>37200</v>
      </c>
      <c r="F159" s="11">
        <v>130668</v>
      </c>
    </row>
    <row r="160" spans="1:6" x14ac:dyDescent="0.2">
      <c r="A160" t="s">
        <v>587</v>
      </c>
      <c r="B160" t="s">
        <v>544</v>
      </c>
      <c r="C160" s="11"/>
      <c r="D160" s="11">
        <v>1008</v>
      </c>
      <c r="E160" s="11">
        <v>504</v>
      </c>
      <c r="F160" s="11">
        <v>1512</v>
      </c>
    </row>
    <row r="161" spans="1:6" x14ac:dyDescent="0.2">
      <c r="A161" t="s">
        <v>376</v>
      </c>
      <c r="B161" t="s">
        <v>377</v>
      </c>
      <c r="C161" s="11"/>
      <c r="D161" s="11">
        <v>5000</v>
      </c>
      <c r="E161" s="11">
        <v>12000</v>
      </c>
      <c r="F161" s="11">
        <v>17000</v>
      </c>
    </row>
    <row r="162" spans="1:6" x14ac:dyDescent="0.2">
      <c r="A162" t="s">
        <v>300</v>
      </c>
      <c r="B162" t="s">
        <v>43</v>
      </c>
      <c r="C162" s="11">
        <v>396000</v>
      </c>
      <c r="D162" s="11">
        <v>558000</v>
      </c>
      <c r="E162" s="11">
        <v>399600</v>
      </c>
      <c r="F162" s="11">
        <v>1353600</v>
      </c>
    </row>
    <row r="163" spans="1:6" x14ac:dyDescent="0.2">
      <c r="A163" t="s">
        <v>579</v>
      </c>
      <c r="B163" t="s">
        <v>43</v>
      </c>
      <c r="C163" s="11"/>
      <c r="D163" s="11">
        <v>187200</v>
      </c>
      <c r="E163" s="11"/>
      <c r="F163" s="11">
        <v>187200</v>
      </c>
    </row>
    <row r="164" spans="1:6" x14ac:dyDescent="0.2">
      <c r="A164" t="s">
        <v>568</v>
      </c>
      <c r="B164" t="s">
        <v>6</v>
      </c>
      <c r="C164" s="11">
        <v>96000</v>
      </c>
      <c r="D164" s="11">
        <v>120000</v>
      </c>
      <c r="E164" s="11">
        <v>72000</v>
      </c>
      <c r="F164" s="11">
        <v>288000</v>
      </c>
    </row>
    <row r="165" spans="1:6" x14ac:dyDescent="0.2">
      <c r="A165" t="s">
        <v>322</v>
      </c>
      <c r="B165" t="s">
        <v>150</v>
      </c>
      <c r="C165" s="11">
        <v>26008</v>
      </c>
      <c r="D165" s="11">
        <v>45004</v>
      </c>
      <c r="E165" s="11">
        <v>15004</v>
      </c>
      <c r="F165" s="11">
        <v>86016</v>
      </c>
    </row>
    <row r="166" spans="1:6" x14ac:dyDescent="0.2">
      <c r="A166" t="s">
        <v>323</v>
      </c>
      <c r="B166" t="s">
        <v>120</v>
      </c>
      <c r="C166" s="11">
        <v>32000</v>
      </c>
      <c r="D166" s="11">
        <v>32000</v>
      </c>
      <c r="E166" s="11">
        <v>16000</v>
      </c>
      <c r="F166" s="11">
        <v>80000</v>
      </c>
    </row>
    <row r="167" spans="1:6" x14ac:dyDescent="0.2">
      <c r="A167" t="s">
        <v>324</v>
      </c>
      <c r="B167" t="s">
        <v>60</v>
      </c>
      <c r="C167" s="11">
        <v>32000</v>
      </c>
      <c r="D167" s="11">
        <v>96000</v>
      </c>
      <c r="E167" s="11">
        <v>80000</v>
      </c>
      <c r="F167" s="11">
        <v>208000</v>
      </c>
    </row>
    <row r="168" spans="1:6" x14ac:dyDescent="0.2">
      <c r="A168" t="s">
        <v>325</v>
      </c>
      <c r="B168" t="s">
        <v>413</v>
      </c>
      <c r="C168" s="11">
        <v>96240</v>
      </c>
      <c r="D168" s="11">
        <v>22160</v>
      </c>
      <c r="E168" s="11">
        <v>26300</v>
      </c>
      <c r="F168" s="11">
        <v>144700</v>
      </c>
    </row>
    <row r="169" spans="1:6" x14ac:dyDescent="0.2">
      <c r="A169" t="s">
        <v>747</v>
      </c>
      <c r="B169" t="s">
        <v>31</v>
      </c>
      <c r="C169" s="11"/>
      <c r="D169" s="11"/>
      <c r="E169" s="11">
        <v>13000</v>
      </c>
      <c r="F169" s="11">
        <v>13000</v>
      </c>
    </row>
    <row r="170" spans="1:6" x14ac:dyDescent="0.2">
      <c r="A170" t="s">
        <v>719</v>
      </c>
      <c r="B170" t="s">
        <v>413</v>
      </c>
      <c r="C170" s="11">
        <v>240000</v>
      </c>
      <c r="D170" s="11"/>
      <c r="E170" s="11"/>
      <c r="F170" s="11">
        <v>240000</v>
      </c>
    </row>
    <row r="171" spans="1:6" x14ac:dyDescent="0.2">
      <c r="A171" t="s">
        <v>852</v>
      </c>
      <c r="B171" t="s">
        <v>120</v>
      </c>
      <c r="C171" s="11">
        <v>16000</v>
      </c>
      <c r="D171" s="11"/>
      <c r="E171" s="11"/>
      <c r="F171" s="11">
        <v>16000</v>
      </c>
    </row>
    <row r="172" spans="1:6" x14ac:dyDescent="0.2">
      <c r="A172" t="s">
        <v>360</v>
      </c>
      <c r="B172" t="s">
        <v>87</v>
      </c>
      <c r="C172" s="11"/>
      <c r="D172" s="11"/>
      <c r="E172" s="11">
        <v>36720</v>
      </c>
      <c r="F172" s="11">
        <v>36720</v>
      </c>
    </row>
    <row r="173" spans="1:6" x14ac:dyDescent="0.2">
      <c r="A173" t="s">
        <v>743</v>
      </c>
      <c r="B173" t="s">
        <v>150</v>
      </c>
      <c r="C173" s="11"/>
      <c r="D173" s="11"/>
      <c r="E173" s="11">
        <v>11200</v>
      </c>
      <c r="F173" s="11">
        <v>11200</v>
      </c>
    </row>
    <row r="174" spans="1:6" x14ac:dyDescent="0.2">
      <c r="A174" t="s">
        <v>762</v>
      </c>
      <c r="B174" t="s">
        <v>150</v>
      </c>
      <c r="C174" s="11">
        <v>180000</v>
      </c>
      <c r="D174" s="11">
        <v>108000</v>
      </c>
      <c r="E174" s="11">
        <v>36000</v>
      </c>
      <c r="F174" s="11">
        <v>324000</v>
      </c>
    </row>
    <row r="175" spans="1:6" x14ac:dyDescent="0.2">
      <c r="A175" t="s">
        <v>797</v>
      </c>
      <c r="B175" t="s">
        <v>60</v>
      </c>
      <c r="C175" s="11"/>
      <c r="D175" s="11"/>
      <c r="E175" s="11">
        <v>160000</v>
      </c>
      <c r="F175" s="11">
        <v>160000</v>
      </c>
    </row>
    <row r="176" spans="1:6" x14ac:dyDescent="0.2">
      <c r="A176" t="s">
        <v>756</v>
      </c>
      <c r="B176" t="s">
        <v>62</v>
      </c>
      <c r="C176" s="11"/>
      <c r="D176" s="11"/>
      <c r="E176" s="11">
        <v>154000</v>
      </c>
      <c r="F176" s="11">
        <v>154000</v>
      </c>
    </row>
    <row r="177" spans="1:6" x14ac:dyDescent="0.2">
      <c r="A177" t="s">
        <v>785</v>
      </c>
      <c r="B177" t="s">
        <v>31</v>
      </c>
      <c r="C177" s="11"/>
      <c r="D177" s="11"/>
      <c r="E177" s="11">
        <v>64800</v>
      </c>
      <c r="F177" s="11">
        <v>64800</v>
      </c>
    </row>
    <row r="178" spans="1:6" x14ac:dyDescent="0.2">
      <c r="A178" t="s">
        <v>23</v>
      </c>
      <c r="B178" t="s">
        <v>413</v>
      </c>
      <c r="C178" s="11"/>
      <c r="D178" s="11">
        <v>224480</v>
      </c>
      <c r="E178" s="11">
        <v>35480</v>
      </c>
      <c r="F178" s="11">
        <v>259960</v>
      </c>
    </row>
    <row r="179" spans="1:6" x14ac:dyDescent="0.2">
      <c r="A179" t="s">
        <v>412</v>
      </c>
      <c r="B179" t="s">
        <v>6</v>
      </c>
      <c r="C179" s="11"/>
      <c r="D179" s="11">
        <v>24000</v>
      </c>
      <c r="E179" s="11"/>
      <c r="F179" s="11">
        <v>24000</v>
      </c>
    </row>
    <row r="180" spans="1:6" x14ac:dyDescent="0.2">
      <c r="A180" t="s">
        <v>786</v>
      </c>
      <c r="B180" t="s">
        <v>118</v>
      </c>
      <c r="C180" s="11"/>
      <c r="D180" s="11"/>
      <c r="E180" s="11">
        <v>21600</v>
      </c>
      <c r="F180" s="11">
        <v>21600</v>
      </c>
    </row>
    <row r="181" spans="1:6" x14ac:dyDescent="0.2">
      <c r="A181" t="s">
        <v>509</v>
      </c>
      <c r="B181" t="s">
        <v>510</v>
      </c>
      <c r="C181" s="11"/>
      <c r="D181" s="11">
        <v>10000</v>
      </c>
      <c r="E181" s="11"/>
      <c r="F181" s="11">
        <v>10000</v>
      </c>
    </row>
    <row r="182" spans="1:6" x14ac:dyDescent="0.2">
      <c r="A182" t="s">
        <v>735</v>
      </c>
      <c r="B182" t="s">
        <v>37</v>
      </c>
      <c r="C182" s="11"/>
      <c r="D182" s="11"/>
      <c r="E182" s="11">
        <v>20000</v>
      </c>
      <c r="F182" s="11">
        <v>20000</v>
      </c>
    </row>
    <row r="183" spans="1:6" x14ac:dyDescent="0.2">
      <c r="A183" t="s">
        <v>387</v>
      </c>
      <c r="B183" t="s">
        <v>16</v>
      </c>
      <c r="C183" s="11"/>
      <c r="D183" s="11">
        <v>18000</v>
      </c>
      <c r="E183" s="11"/>
      <c r="F183" s="11">
        <v>18000</v>
      </c>
    </row>
    <row r="184" spans="1:6" x14ac:dyDescent="0.2">
      <c r="A184" t="s">
        <v>837</v>
      </c>
      <c r="B184" t="s">
        <v>6</v>
      </c>
      <c r="C184" s="11">
        <v>12240</v>
      </c>
      <c r="D184" s="11"/>
      <c r="E184" s="11"/>
      <c r="F184" s="11">
        <v>12240</v>
      </c>
    </row>
    <row r="185" spans="1:6" x14ac:dyDescent="0.2">
      <c r="A185" t="s">
        <v>201</v>
      </c>
      <c r="B185" t="s">
        <v>413</v>
      </c>
      <c r="C185" s="11">
        <v>12240</v>
      </c>
      <c r="D185" s="11">
        <v>22240</v>
      </c>
      <c r="E185" s="11">
        <v>16740</v>
      </c>
      <c r="F185" s="11">
        <v>51220</v>
      </c>
    </row>
    <row r="186" spans="1:6" x14ac:dyDescent="0.2">
      <c r="A186" t="s">
        <v>721</v>
      </c>
      <c r="B186" t="s">
        <v>413</v>
      </c>
      <c r="C186" s="11"/>
      <c r="D186" s="11"/>
      <c r="E186" s="11">
        <v>16000</v>
      </c>
      <c r="F186" s="11">
        <v>16000</v>
      </c>
    </row>
    <row r="187" spans="1:6" x14ac:dyDescent="0.2">
      <c r="A187" t="s">
        <v>563</v>
      </c>
      <c r="B187" t="s">
        <v>150</v>
      </c>
      <c r="C187" s="11"/>
      <c r="D187" s="11">
        <v>12000</v>
      </c>
      <c r="E187" s="11"/>
      <c r="F187" s="11">
        <v>12000</v>
      </c>
    </row>
    <row r="188" spans="1:6" x14ac:dyDescent="0.2">
      <c r="A188" t="s">
        <v>283</v>
      </c>
      <c r="B188" t="s">
        <v>60</v>
      </c>
      <c r="C188" s="11"/>
      <c r="D188" s="11"/>
      <c r="E188" s="11">
        <v>448000</v>
      </c>
      <c r="F188" s="11">
        <v>448000</v>
      </c>
    </row>
    <row r="189" spans="1:6" x14ac:dyDescent="0.2">
      <c r="A189" t="s">
        <v>284</v>
      </c>
      <c r="B189" t="s">
        <v>120</v>
      </c>
      <c r="C189" s="11"/>
      <c r="D189" s="11">
        <v>80000</v>
      </c>
      <c r="E189" s="11">
        <v>80000</v>
      </c>
      <c r="F189" s="11">
        <v>160000</v>
      </c>
    </row>
    <row r="190" spans="1:6" x14ac:dyDescent="0.2">
      <c r="A190" t="s">
        <v>285</v>
      </c>
      <c r="B190" t="s">
        <v>413</v>
      </c>
      <c r="C190" s="11">
        <v>97920</v>
      </c>
      <c r="D190" s="11">
        <v>224767</v>
      </c>
      <c r="E190" s="11">
        <v>228320</v>
      </c>
      <c r="F190" s="11">
        <v>551007</v>
      </c>
    </row>
    <row r="191" spans="1:6" x14ac:dyDescent="0.2">
      <c r="A191" t="s">
        <v>396</v>
      </c>
      <c r="B191" t="s">
        <v>31</v>
      </c>
      <c r="C191" s="11">
        <v>13000</v>
      </c>
      <c r="D191" s="11">
        <v>13000</v>
      </c>
      <c r="E191" s="11">
        <v>13000</v>
      </c>
      <c r="F191" s="11">
        <v>39000</v>
      </c>
    </row>
    <row r="192" spans="1:6" x14ac:dyDescent="0.2">
      <c r="A192" t="s">
        <v>564</v>
      </c>
      <c r="B192" t="s">
        <v>6</v>
      </c>
      <c r="C192" s="11"/>
      <c r="D192" s="11">
        <v>32000</v>
      </c>
      <c r="E192" s="11"/>
      <c r="F192" s="11">
        <v>32000</v>
      </c>
    </row>
    <row r="193" spans="1:6" x14ac:dyDescent="0.2">
      <c r="A193" t="s">
        <v>385</v>
      </c>
      <c r="B193" t="s">
        <v>6</v>
      </c>
      <c r="C193" s="11">
        <v>58000</v>
      </c>
      <c r="D193" s="11">
        <v>24000</v>
      </c>
      <c r="E193" s="11">
        <v>24000</v>
      </c>
      <c r="F193" s="11">
        <v>106000</v>
      </c>
    </row>
    <row r="194" spans="1:6" x14ac:dyDescent="0.2">
      <c r="A194" t="s">
        <v>59</v>
      </c>
      <c r="B194" t="s">
        <v>60</v>
      </c>
      <c r="C194" s="11">
        <v>230400</v>
      </c>
      <c r="D194" s="11">
        <v>268800</v>
      </c>
      <c r="E194" s="11">
        <v>238400</v>
      </c>
      <c r="F194" s="11">
        <v>737600</v>
      </c>
    </row>
    <row r="195" spans="1:6" x14ac:dyDescent="0.2">
      <c r="A195" t="s">
        <v>207</v>
      </c>
      <c r="B195" t="s">
        <v>305</v>
      </c>
      <c r="C195" s="11">
        <v>11520</v>
      </c>
      <c r="D195" s="11"/>
      <c r="E195" s="11">
        <v>20160</v>
      </c>
      <c r="F195" s="11">
        <v>31680</v>
      </c>
    </row>
    <row r="196" spans="1:6" x14ac:dyDescent="0.2">
      <c r="A196" t="s">
        <v>476</v>
      </c>
      <c r="B196" t="s">
        <v>477</v>
      </c>
      <c r="C196" s="11"/>
      <c r="D196" s="11">
        <v>16000</v>
      </c>
      <c r="E196" s="11"/>
      <c r="F196" s="11">
        <v>16000</v>
      </c>
    </row>
    <row r="197" spans="1:6" x14ac:dyDescent="0.2">
      <c r="A197" t="s">
        <v>151</v>
      </c>
      <c r="B197" t="s">
        <v>60</v>
      </c>
      <c r="C197" s="11">
        <v>21120</v>
      </c>
      <c r="D197" s="11">
        <v>40000</v>
      </c>
      <c r="E197" s="11">
        <v>84000</v>
      </c>
      <c r="F197" s="11">
        <v>145120</v>
      </c>
    </row>
    <row r="198" spans="1:6" x14ac:dyDescent="0.2">
      <c r="A198" t="s">
        <v>636</v>
      </c>
      <c r="B198" t="s">
        <v>120</v>
      </c>
      <c r="C198" s="11">
        <v>17600</v>
      </c>
      <c r="D198" s="11"/>
      <c r="E198" s="11"/>
      <c r="F198" s="11">
        <v>17600</v>
      </c>
    </row>
    <row r="199" spans="1:6" x14ac:dyDescent="0.2">
      <c r="A199" t="s">
        <v>597</v>
      </c>
      <c r="B199" t="s">
        <v>598</v>
      </c>
      <c r="C199" s="11"/>
      <c r="D199" s="11">
        <v>6800</v>
      </c>
      <c r="E199" s="11"/>
      <c r="F199" s="11">
        <v>6800</v>
      </c>
    </row>
    <row r="200" spans="1:6" x14ac:dyDescent="0.2">
      <c r="A200" t="s">
        <v>326</v>
      </c>
      <c r="B200" t="s">
        <v>888</v>
      </c>
      <c r="C200" s="11"/>
      <c r="D200" s="11"/>
      <c r="E200" s="11">
        <v>9000</v>
      </c>
      <c r="F200" s="11">
        <v>9000</v>
      </c>
    </row>
    <row r="201" spans="1:6" x14ac:dyDescent="0.2">
      <c r="A201" t="s">
        <v>748</v>
      </c>
      <c r="B201" t="s">
        <v>398</v>
      </c>
      <c r="C201" s="11"/>
      <c r="D201" s="11">
        <v>32000</v>
      </c>
      <c r="E201" s="11">
        <v>16000</v>
      </c>
      <c r="F201" s="11">
        <v>48000</v>
      </c>
    </row>
    <row r="202" spans="1:6" x14ac:dyDescent="0.2">
      <c r="A202" t="s">
        <v>478</v>
      </c>
      <c r="B202" t="s">
        <v>421</v>
      </c>
      <c r="C202" s="11"/>
      <c r="D202" s="11">
        <v>8000</v>
      </c>
      <c r="E202" s="11"/>
      <c r="F202" s="11">
        <v>8000</v>
      </c>
    </row>
    <row r="203" spans="1:6" x14ac:dyDescent="0.2">
      <c r="A203" t="s">
        <v>24</v>
      </c>
      <c r="B203" t="s">
        <v>455</v>
      </c>
      <c r="C203" s="11"/>
      <c r="D203" s="11"/>
      <c r="E203" s="11">
        <v>12400</v>
      </c>
      <c r="F203" s="11">
        <v>12400</v>
      </c>
    </row>
    <row r="204" spans="1:6" x14ac:dyDescent="0.2">
      <c r="A204" t="s">
        <v>397</v>
      </c>
      <c r="B204" t="s">
        <v>398</v>
      </c>
      <c r="C204" s="11"/>
      <c r="D204" s="11">
        <v>28172</v>
      </c>
      <c r="E204" s="11">
        <v>48000</v>
      </c>
      <c r="F204" s="11">
        <v>76172</v>
      </c>
    </row>
    <row r="205" spans="1:6" x14ac:dyDescent="0.2">
      <c r="A205" t="s">
        <v>212</v>
      </c>
      <c r="B205" t="s">
        <v>398</v>
      </c>
      <c r="C205" s="11"/>
      <c r="D205" s="11">
        <v>16000.5</v>
      </c>
      <c r="E205" s="11">
        <v>0.2</v>
      </c>
      <c r="F205" s="11">
        <v>16000.7</v>
      </c>
    </row>
    <row r="206" spans="1:6" x14ac:dyDescent="0.2">
      <c r="A206" t="s">
        <v>611</v>
      </c>
      <c r="B206" t="s">
        <v>896</v>
      </c>
      <c r="C206" s="11"/>
      <c r="D206" s="11">
        <v>20000</v>
      </c>
      <c r="E206" s="11"/>
      <c r="F206" s="11">
        <v>20000</v>
      </c>
    </row>
    <row r="207" spans="1:6" x14ac:dyDescent="0.2">
      <c r="A207" t="s">
        <v>757</v>
      </c>
      <c r="B207" t="s">
        <v>538</v>
      </c>
      <c r="C207" s="11"/>
      <c r="D207" s="11"/>
      <c r="E207" s="11">
        <v>3000</v>
      </c>
      <c r="F207" s="11">
        <v>3000</v>
      </c>
    </row>
    <row r="208" spans="1:6" x14ac:dyDescent="0.2">
      <c r="A208" t="s">
        <v>787</v>
      </c>
      <c r="B208" t="s">
        <v>398</v>
      </c>
      <c r="C208" s="11"/>
      <c r="D208" s="11"/>
      <c r="E208" s="11">
        <v>0.5</v>
      </c>
      <c r="F208" s="11">
        <v>0.5</v>
      </c>
    </row>
    <row r="209" spans="1:6" x14ac:dyDescent="0.2">
      <c r="A209" t="s">
        <v>399</v>
      </c>
      <c r="B209" t="s">
        <v>398</v>
      </c>
      <c r="C209" s="11"/>
      <c r="D209" s="11">
        <v>16000</v>
      </c>
      <c r="E209" s="11"/>
      <c r="F209" s="11">
        <v>16000</v>
      </c>
    </row>
    <row r="210" spans="1:6" x14ac:dyDescent="0.2">
      <c r="A210" t="s">
        <v>572</v>
      </c>
      <c r="B210" t="s">
        <v>573</v>
      </c>
      <c r="C210" s="11"/>
      <c r="D210" s="11">
        <v>74000</v>
      </c>
      <c r="E210" s="11"/>
      <c r="F210" s="11">
        <v>74000</v>
      </c>
    </row>
    <row r="211" spans="1:6" x14ac:dyDescent="0.2">
      <c r="A211" t="s">
        <v>763</v>
      </c>
      <c r="B211" t="s">
        <v>413</v>
      </c>
      <c r="C211" s="11"/>
      <c r="D211" s="11"/>
      <c r="E211" s="11">
        <v>12240</v>
      </c>
      <c r="F211" s="11">
        <v>12240</v>
      </c>
    </row>
    <row r="212" spans="1:6" x14ac:dyDescent="0.2">
      <c r="A212" t="s">
        <v>764</v>
      </c>
      <c r="B212" t="s">
        <v>60</v>
      </c>
      <c r="C212" s="11">
        <v>396000</v>
      </c>
      <c r="D212" s="11">
        <v>234000</v>
      </c>
      <c r="E212" s="11">
        <v>414000</v>
      </c>
      <c r="F212" s="11">
        <v>1044000</v>
      </c>
    </row>
    <row r="213" spans="1:6" x14ac:dyDescent="0.2">
      <c r="A213" t="s">
        <v>765</v>
      </c>
      <c r="B213" t="s">
        <v>37</v>
      </c>
      <c r="C213" s="11">
        <v>367200</v>
      </c>
      <c r="D213" s="11">
        <v>87920</v>
      </c>
      <c r="E213" s="11">
        <v>244800</v>
      </c>
      <c r="F213" s="11">
        <v>699920</v>
      </c>
    </row>
    <row r="214" spans="1:6" x14ac:dyDescent="0.2">
      <c r="A214" t="s">
        <v>766</v>
      </c>
      <c r="B214" t="s">
        <v>62</v>
      </c>
      <c r="C214" s="11">
        <v>251000</v>
      </c>
      <c r="D214" s="11">
        <v>160000</v>
      </c>
      <c r="E214" s="11">
        <v>240000</v>
      </c>
      <c r="F214" s="11">
        <v>651000</v>
      </c>
    </row>
    <row r="215" spans="1:6" x14ac:dyDescent="0.2">
      <c r="A215" t="s">
        <v>520</v>
      </c>
      <c r="B215" t="s">
        <v>915</v>
      </c>
      <c r="C215" s="11"/>
      <c r="D215" s="11">
        <v>24480</v>
      </c>
      <c r="E215" s="11"/>
      <c r="F215" s="11">
        <v>24480</v>
      </c>
    </row>
    <row r="216" spans="1:6" x14ac:dyDescent="0.2">
      <c r="A216" t="s">
        <v>457</v>
      </c>
      <c r="B216" t="s">
        <v>50</v>
      </c>
      <c r="C216" s="11"/>
      <c r="D216" s="11">
        <v>144000</v>
      </c>
      <c r="E216" s="11"/>
      <c r="F216" s="11">
        <v>144000</v>
      </c>
    </row>
    <row r="217" spans="1:6" x14ac:dyDescent="0.2">
      <c r="A217" t="s">
        <v>750</v>
      </c>
      <c r="B217" t="s">
        <v>413</v>
      </c>
      <c r="C217" s="11"/>
      <c r="D217" s="11"/>
      <c r="E217" s="11">
        <v>73000</v>
      </c>
      <c r="F217" s="11">
        <v>73000</v>
      </c>
    </row>
    <row r="218" spans="1:6" x14ac:dyDescent="0.2">
      <c r="A218" t="s">
        <v>831</v>
      </c>
      <c r="B218" t="s">
        <v>39</v>
      </c>
      <c r="C218" s="11"/>
      <c r="D218" s="11">
        <v>2000</v>
      </c>
      <c r="E218" s="11"/>
      <c r="F218" s="11">
        <v>2000</v>
      </c>
    </row>
    <row r="219" spans="1:6" x14ac:dyDescent="0.2">
      <c r="A219" t="s">
        <v>758</v>
      </c>
      <c r="B219" t="s">
        <v>33</v>
      </c>
      <c r="C219" s="11"/>
      <c r="D219" s="11">
        <v>16000</v>
      </c>
      <c r="E219" s="11">
        <v>43200</v>
      </c>
      <c r="F219" s="11">
        <v>59200</v>
      </c>
    </row>
    <row r="220" spans="1:6" x14ac:dyDescent="0.2">
      <c r="A220" t="s">
        <v>327</v>
      </c>
      <c r="B220" t="s">
        <v>588</v>
      </c>
      <c r="C220" s="11"/>
      <c r="D220" s="11">
        <v>8000</v>
      </c>
      <c r="E220" s="11">
        <v>14000</v>
      </c>
      <c r="F220" s="11">
        <v>22000</v>
      </c>
    </row>
    <row r="221" spans="1:6" x14ac:dyDescent="0.2">
      <c r="A221" t="s">
        <v>674</v>
      </c>
      <c r="B221" t="s">
        <v>675</v>
      </c>
      <c r="C221" s="11">
        <v>16000</v>
      </c>
      <c r="D221" s="11"/>
      <c r="E221" s="11"/>
      <c r="F221" s="11">
        <v>16000</v>
      </c>
    </row>
    <row r="222" spans="1:6" x14ac:dyDescent="0.2">
      <c r="A222" t="s">
        <v>554</v>
      </c>
      <c r="B222" t="s">
        <v>555</v>
      </c>
      <c r="C222" s="11"/>
      <c r="D222" s="11">
        <v>2.59</v>
      </c>
      <c r="E222" s="11"/>
      <c r="F222" s="11">
        <v>2.59</v>
      </c>
    </row>
    <row r="223" spans="1:6" x14ac:dyDescent="0.2">
      <c r="A223" t="s">
        <v>482</v>
      </c>
      <c r="B223" t="s">
        <v>68</v>
      </c>
      <c r="C223" s="11">
        <v>32000</v>
      </c>
      <c r="D223" s="11">
        <v>48000</v>
      </c>
      <c r="E223" s="11">
        <v>24000</v>
      </c>
      <c r="F223" s="11">
        <v>104000</v>
      </c>
    </row>
    <row r="224" spans="1:6" x14ac:dyDescent="0.2">
      <c r="A224" t="s">
        <v>301</v>
      </c>
      <c r="B224" t="s">
        <v>546</v>
      </c>
      <c r="C224" s="11">
        <v>3000</v>
      </c>
      <c r="D224" s="11">
        <v>20400</v>
      </c>
      <c r="E224" s="11">
        <v>47800</v>
      </c>
      <c r="F224" s="11">
        <v>71200</v>
      </c>
    </row>
    <row r="225" spans="1:6" x14ac:dyDescent="0.2">
      <c r="A225" t="s">
        <v>400</v>
      </c>
      <c r="B225" t="s">
        <v>143</v>
      </c>
      <c r="C225" s="11">
        <v>6000</v>
      </c>
      <c r="D225" s="11">
        <v>3000</v>
      </c>
      <c r="E225" s="11">
        <v>500</v>
      </c>
      <c r="F225" s="11">
        <v>9500</v>
      </c>
    </row>
    <row r="226" spans="1:6" x14ac:dyDescent="0.2">
      <c r="A226" t="s">
        <v>619</v>
      </c>
      <c r="B226" t="s">
        <v>384</v>
      </c>
      <c r="C226" s="11">
        <v>86400</v>
      </c>
      <c r="D226" s="11">
        <v>43200</v>
      </c>
      <c r="E226" s="11"/>
      <c r="F226" s="11">
        <v>129600</v>
      </c>
    </row>
    <row r="227" spans="1:6" x14ac:dyDescent="0.2">
      <c r="A227" t="s">
        <v>263</v>
      </c>
      <c r="B227" t="s">
        <v>26</v>
      </c>
      <c r="C227" s="11">
        <v>72000</v>
      </c>
      <c r="D227" s="11">
        <v>28918.799999999999</v>
      </c>
      <c r="E227" s="11">
        <v>77760</v>
      </c>
      <c r="F227" s="11">
        <v>178678.8</v>
      </c>
    </row>
    <row r="228" spans="1:6" x14ac:dyDescent="0.2">
      <c r="A228" t="s">
        <v>759</v>
      </c>
      <c r="B228" t="s">
        <v>384</v>
      </c>
      <c r="C228" s="11"/>
      <c r="D228" s="11"/>
      <c r="E228" s="11">
        <v>10000</v>
      </c>
      <c r="F228" s="11">
        <v>10000</v>
      </c>
    </row>
    <row r="229" spans="1:6" x14ac:dyDescent="0.2">
      <c r="A229" t="s">
        <v>113</v>
      </c>
      <c r="B229" t="s">
        <v>873</v>
      </c>
      <c r="C229" s="11"/>
      <c r="D229" s="11"/>
      <c r="E229" s="11">
        <v>12480</v>
      </c>
      <c r="F229" s="11">
        <v>12480</v>
      </c>
    </row>
    <row r="230" spans="1:6" x14ac:dyDescent="0.2">
      <c r="A230" t="s">
        <v>713</v>
      </c>
      <c r="B230" t="s">
        <v>199</v>
      </c>
      <c r="C230" s="11">
        <v>8000</v>
      </c>
      <c r="D230" s="11"/>
      <c r="E230" s="11"/>
      <c r="F230" s="11">
        <v>8000</v>
      </c>
    </row>
    <row r="231" spans="1:6" x14ac:dyDescent="0.2">
      <c r="A231" t="s">
        <v>264</v>
      </c>
      <c r="B231" t="s">
        <v>544</v>
      </c>
      <c r="C231" s="11">
        <v>3600</v>
      </c>
      <c r="D231" s="11">
        <v>2880</v>
      </c>
      <c r="E231" s="11">
        <v>7984.08</v>
      </c>
      <c r="F231" s="11">
        <v>14464.08</v>
      </c>
    </row>
    <row r="232" spans="1:6" x14ac:dyDescent="0.2">
      <c r="A232" t="s">
        <v>788</v>
      </c>
      <c r="B232" t="s">
        <v>248</v>
      </c>
      <c r="C232" s="11"/>
      <c r="D232" s="11"/>
      <c r="E232" s="11">
        <v>0.5</v>
      </c>
      <c r="F232" s="11">
        <v>0.5</v>
      </c>
    </row>
    <row r="233" spans="1:6" x14ac:dyDescent="0.2">
      <c r="A233" t="s">
        <v>676</v>
      </c>
      <c r="B233" t="s">
        <v>898</v>
      </c>
      <c r="C233" s="11">
        <v>16000</v>
      </c>
      <c r="D233" s="11"/>
      <c r="E233" s="11"/>
      <c r="F233" s="11">
        <v>16000</v>
      </c>
    </row>
    <row r="234" spans="1:6" x14ac:dyDescent="0.2">
      <c r="A234" t="s">
        <v>114</v>
      </c>
      <c r="B234" t="s">
        <v>874</v>
      </c>
      <c r="C234" s="11"/>
      <c r="D234" s="11"/>
      <c r="E234" s="11">
        <v>9600</v>
      </c>
      <c r="F234" s="11">
        <v>9600</v>
      </c>
    </row>
    <row r="235" spans="1:6" x14ac:dyDescent="0.2">
      <c r="A235" t="s">
        <v>102</v>
      </c>
      <c r="B235" t="s">
        <v>103</v>
      </c>
      <c r="C235" s="11">
        <v>7994</v>
      </c>
      <c r="D235" s="11">
        <v>27566</v>
      </c>
      <c r="E235" s="11">
        <v>54869.5</v>
      </c>
      <c r="F235" s="11">
        <v>90429.5</v>
      </c>
    </row>
    <row r="236" spans="1:6" x14ac:dyDescent="0.2">
      <c r="A236" t="s">
        <v>328</v>
      </c>
      <c r="B236" t="s">
        <v>889</v>
      </c>
      <c r="C236" s="11"/>
      <c r="D236" s="11">
        <v>1000</v>
      </c>
      <c r="E236" s="11">
        <v>300</v>
      </c>
      <c r="F236" s="11">
        <v>1300</v>
      </c>
    </row>
    <row r="237" spans="1:6" x14ac:dyDescent="0.2">
      <c r="A237" t="s">
        <v>784</v>
      </c>
      <c r="B237" t="s">
        <v>97</v>
      </c>
      <c r="C237" s="11"/>
      <c r="D237" s="11"/>
      <c r="E237" s="11">
        <v>6300</v>
      </c>
      <c r="F237" s="11">
        <v>6300</v>
      </c>
    </row>
    <row r="238" spans="1:6" x14ac:dyDescent="0.2">
      <c r="A238" t="s">
        <v>827</v>
      </c>
      <c r="B238" t="s">
        <v>910</v>
      </c>
      <c r="C238" s="11">
        <v>253440</v>
      </c>
      <c r="D238" s="11">
        <v>63360</v>
      </c>
      <c r="E238" s="11"/>
      <c r="F238" s="11">
        <v>316800</v>
      </c>
    </row>
    <row r="239" spans="1:6" x14ac:dyDescent="0.2">
      <c r="A239" t="s">
        <v>804</v>
      </c>
      <c r="B239" t="s">
        <v>43</v>
      </c>
      <c r="C239" s="11">
        <v>20000</v>
      </c>
      <c r="D239" s="11"/>
      <c r="E239" s="11">
        <v>25000</v>
      </c>
      <c r="F239" s="11">
        <v>45000</v>
      </c>
    </row>
    <row r="240" spans="1:6" x14ac:dyDescent="0.2">
      <c r="A240" t="s">
        <v>132</v>
      </c>
      <c r="B240" t="s">
        <v>133</v>
      </c>
      <c r="C240" s="11"/>
      <c r="D240" s="11">
        <v>5500</v>
      </c>
      <c r="E240" s="11">
        <v>5700</v>
      </c>
      <c r="F240" s="11">
        <v>11200</v>
      </c>
    </row>
    <row r="241" spans="1:6" x14ac:dyDescent="0.2">
      <c r="A241" t="s">
        <v>187</v>
      </c>
      <c r="B241" t="s">
        <v>899</v>
      </c>
      <c r="C241" s="11">
        <v>12960</v>
      </c>
      <c r="D241" s="11">
        <v>13720</v>
      </c>
      <c r="E241" s="11">
        <v>4008</v>
      </c>
      <c r="F241" s="11">
        <v>30688</v>
      </c>
    </row>
    <row r="242" spans="1:6" x14ac:dyDescent="0.2">
      <c r="A242" t="s">
        <v>774</v>
      </c>
      <c r="B242" t="s">
        <v>226</v>
      </c>
      <c r="C242" s="11">
        <v>5292</v>
      </c>
      <c r="D242" s="11">
        <v>6048</v>
      </c>
      <c r="E242" s="11">
        <v>10812</v>
      </c>
      <c r="F242" s="11">
        <v>22152</v>
      </c>
    </row>
    <row r="243" spans="1:6" x14ac:dyDescent="0.2">
      <c r="A243" t="s">
        <v>115</v>
      </c>
      <c r="B243" t="s">
        <v>116</v>
      </c>
      <c r="C243" s="11"/>
      <c r="D243" s="11">
        <v>45260</v>
      </c>
      <c r="E243" s="11">
        <v>38400</v>
      </c>
      <c r="F243" s="11">
        <v>83660</v>
      </c>
    </row>
    <row r="244" spans="1:6" x14ac:dyDescent="0.2">
      <c r="A244" t="s">
        <v>834</v>
      </c>
      <c r="B244" t="s">
        <v>484</v>
      </c>
      <c r="C244" s="11"/>
      <c r="D244" s="11">
        <v>3000</v>
      </c>
      <c r="E244" s="11"/>
      <c r="F244" s="11">
        <v>3000</v>
      </c>
    </row>
    <row r="245" spans="1:6" x14ac:dyDescent="0.2">
      <c r="A245" t="s">
        <v>779</v>
      </c>
      <c r="B245" t="s">
        <v>879</v>
      </c>
      <c r="C245" s="11"/>
      <c r="D245" s="11"/>
      <c r="E245" s="11">
        <v>48000</v>
      </c>
      <c r="F245" s="11">
        <v>48000</v>
      </c>
    </row>
    <row r="246" spans="1:6" x14ac:dyDescent="0.2">
      <c r="A246" t="s">
        <v>378</v>
      </c>
      <c r="B246" t="s">
        <v>43</v>
      </c>
      <c r="C246" s="11"/>
      <c r="D246" s="11"/>
      <c r="E246" s="11">
        <v>68400</v>
      </c>
      <c r="F246" s="11">
        <v>68400</v>
      </c>
    </row>
    <row r="247" spans="1:6" x14ac:dyDescent="0.2">
      <c r="A247" t="s">
        <v>61</v>
      </c>
      <c r="B247" t="s">
        <v>62</v>
      </c>
      <c r="C247" s="11">
        <v>737920</v>
      </c>
      <c r="D247" s="11">
        <v>728640</v>
      </c>
      <c r="E247" s="11">
        <v>500000</v>
      </c>
      <c r="F247" s="11">
        <v>1966560</v>
      </c>
    </row>
    <row r="248" spans="1:6" x14ac:dyDescent="0.2">
      <c r="A248" t="s">
        <v>35</v>
      </c>
      <c r="B248" t="s">
        <v>914</v>
      </c>
      <c r="C248" s="11">
        <v>50030</v>
      </c>
      <c r="D248" s="11">
        <v>78740</v>
      </c>
      <c r="E248" s="11">
        <v>36720</v>
      </c>
      <c r="F248" s="11">
        <v>165490</v>
      </c>
    </row>
    <row r="249" spans="1:6" x14ac:dyDescent="0.2">
      <c r="A249" t="s">
        <v>402</v>
      </c>
      <c r="B249" t="s">
        <v>477</v>
      </c>
      <c r="C249" s="11"/>
      <c r="D249" s="11">
        <v>19260</v>
      </c>
      <c r="E249" s="11"/>
      <c r="F249" s="11">
        <v>19260</v>
      </c>
    </row>
    <row r="250" spans="1:6" x14ac:dyDescent="0.2">
      <c r="A250" t="s">
        <v>36</v>
      </c>
      <c r="B250" t="s">
        <v>37</v>
      </c>
      <c r="C250" s="11"/>
      <c r="D250" s="11">
        <v>23370</v>
      </c>
      <c r="E250" s="11">
        <v>44000</v>
      </c>
      <c r="F250" s="11">
        <v>67370</v>
      </c>
    </row>
    <row r="251" spans="1:6" x14ac:dyDescent="0.2">
      <c r="A251" t="s">
        <v>47</v>
      </c>
      <c r="B251" t="s">
        <v>48</v>
      </c>
      <c r="C251" s="11"/>
      <c r="D251" s="11">
        <v>15.88</v>
      </c>
      <c r="E251" s="11">
        <v>34.200000000000003</v>
      </c>
      <c r="F251" s="11">
        <v>50.080000000000005</v>
      </c>
    </row>
    <row r="252" spans="1:6" x14ac:dyDescent="0.2">
      <c r="A252" t="s">
        <v>63</v>
      </c>
      <c r="B252" t="s">
        <v>398</v>
      </c>
      <c r="C252" s="11">
        <v>10950</v>
      </c>
      <c r="D252" s="11">
        <v>105120</v>
      </c>
      <c r="E252" s="11">
        <v>16000</v>
      </c>
      <c r="F252" s="11">
        <v>132070</v>
      </c>
    </row>
    <row r="253" spans="1:6" x14ac:dyDescent="0.2">
      <c r="A253" t="s">
        <v>613</v>
      </c>
      <c r="B253" t="s">
        <v>368</v>
      </c>
      <c r="C253" s="11"/>
      <c r="D253" s="11">
        <v>18048</v>
      </c>
      <c r="E253" s="11"/>
      <c r="F253" s="11">
        <v>18048</v>
      </c>
    </row>
    <row r="254" spans="1:6" x14ac:dyDescent="0.2">
      <c r="A254" t="s">
        <v>64</v>
      </c>
      <c r="B254" t="s">
        <v>524</v>
      </c>
      <c r="C254" s="11"/>
      <c r="D254" s="11"/>
      <c r="E254" s="11">
        <v>11400</v>
      </c>
      <c r="F254" s="11">
        <v>11400</v>
      </c>
    </row>
    <row r="255" spans="1:6" x14ac:dyDescent="0.2">
      <c r="A255" t="s">
        <v>816</v>
      </c>
      <c r="B255" t="s">
        <v>87</v>
      </c>
      <c r="C255" s="11"/>
      <c r="D255" s="11">
        <v>15000</v>
      </c>
      <c r="E255" s="11"/>
      <c r="F255" s="11">
        <v>15000</v>
      </c>
    </row>
    <row r="256" spans="1:6" x14ac:dyDescent="0.2">
      <c r="A256" t="s">
        <v>850</v>
      </c>
      <c r="B256" t="s">
        <v>250</v>
      </c>
      <c r="C256" s="11">
        <v>10004</v>
      </c>
      <c r="D256" s="11"/>
      <c r="E256" s="11"/>
      <c r="F256" s="11">
        <v>10004</v>
      </c>
    </row>
    <row r="257" spans="1:6" x14ac:dyDescent="0.2">
      <c r="A257" t="s">
        <v>289</v>
      </c>
      <c r="B257" t="s">
        <v>171</v>
      </c>
      <c r="C257" s="11"/>
      <c r="D257" s="11"/>
      <c r="E257" s="11">
        <v>350</v>
      </c>
      <c r="F257" s="11">
        <v>350</v>
      </c>
    </row>
    <row r="258" spans="1:6" x14ac:dyDescent="0.2">
      <c r="A258" t="s">
        <v>444</v>
      </c>
      <c r="B258" t="s">
        <v>31</v>
      </c>
      <c r="C258" s="11">
        <v>265920</v>
      </c>
      <c r="D258" s="11">
        <v>368625</v>
      </c>
      <c r="E258" s="11"/>
      <c r="F258" s="11">
        <v>634545</v>
      </c>
    </row>
    <row r="259" spans="1:6" x14ac:dyDescent="0.2">
      <c r="A259" t="s">
        <v>445</v>
      </c>
      <c r="B259" t="s">
        <v>446</v>
      </c>
      <c r="C259" s="11">
        <v>118176</v>
      </c>
      <c r="D259" s="11">
        <v>142080</v>
      </c>
      <c r="E259" s="11"/>
      <c r="F259" s="11">
        <v>260256</v>
      </c>
    </row>
    <row r="260" spans="1:6" x14ac:dyDescent="0.2">
      <c r="A260" t="s">
        <v>767</v>
      </c>
      <c r="B260" t="s">
        <v>203</v>
      </c>
      <c r="C260" s="11"/>
      <c r="D260" s="11"/>
      <c r="E260" s="11">
        <v>16000</v>
      </c>
      <c r="F260" s="11">
        <v>16000</v>
      </c>
    </row>
    <row r="261" spans="1:6" x14ac:dyDescent="0.2">
      <c r="A261" t="s">
        <v>104</v>
      </c>
      <c r="B261" t="s">
        <v>398</v>
      </c>
      <c r="C261" s="11"/>
      <c r="D261" s="11"/>
      <c r="E261" s="11">
        <v>10000</v>
      </c>
      <c r="F261" s="11">
        <v>10000</v>
      </c>
    </row>
    <row r="262" spans="1:6" x14ac:dyDescent="0.2">
      <c r="A262" t="s">
        <v>213</v>
      </c>
      <c r="B262" t="s">
        <v>214</v>
      </c>
      <c r="C262" s="11"/>
      <c r="D262" s="11"/>
      <c r="E262" s="11">
        <v>10</v>
      </c>
      <c r="F262" s="11">
        <v>10</v>
      </c>
    </row>
    <row r="263" spans="1:6" x14ac:dyDescent="0.2">
      <c r="A263" t="s">
        <v>367</v>
      </c>
      <c r="B263" t="s">
        <v>368</v>
      </c>
      <c r="C263" s="11">
        <v>11665.2</v>
      </c>
      <c r="D263" s="11">
        <v>144227.20000000001</v>
      </c>
      <c r="E263" s="11">
        <v>522697.6</v>
      </c>
      <c r="F263" s="11">
        <v>678590</v>
      </c>
    </row>
    <row r="264" spans="1:6" x14ac:dyDescent="0.2">
      <c r="A264" t="s">
        <v>685</v>
      </c>
      <c r="B264" t="s">
        <v>686</v>
      </c>
      <c r="C264" s="11">
        <v>504</v>
      </c>
      <c r="D264" s="11"/>
      <c r="E264" s="11"/>
      <c r="F264" s="11">
        <v>504</v>
      </c>
    </row>
    <row r="265" spans="1:6" x14ac:dyDescent="0.2">
      <c r="A265" t="s">
        <v>751</v>
      </c>
      <c r="B265" t="s">
        <v>33</v>
      </c>
      <c r="C265" s="11"/>
      <c r="D265" s="11">
        <v>43200</v>
      </c>
      <c r="E265" s="11">
        <v>362400</v>
      </c>
      <c r="F265" s="11">
        <v>405600</v>
      </c>
    </row>
    <row r="266" spans="1:6" x14ac:dyDescent="0.2">
      <c r="A266" t="s">
        <v>823</v>
      </c>
      <c r="B266" t="s">
        <v>33</v>
      </c>
      <c r="C266" s="11"/>
      <c r="D266" s="11">
        <v>21600</v>
      </c>
      <c r="E266" s="11"/>
      <c r="F266" s="11">
        <v>21600</v>
      </c>
    </row>
    <row r="267" spans="1:6" x14ac:dyDescent="0.2">
      <c r="A267" t="s">
        <v>404</v>
      </c>
      <c r="B267" t="s">
        <v>405</v>
      </c>
      <c r="C267" s="11"/>
      <c r="D267" s="11">
        <v>12000</v>
      </c>
      <c r="E267" s="11"/>
      <c r="F267" s="11">
        <v>12000</v>
      </c>
    </row>
    <row r="268" spans="1:6" x14ac:dyDescent="0.2">
      <c r="A268" t="s">
        <v>379</v>
      </c>
      <c r="B268" t="s">
        <v>384</v>
      </c>
      <c r="C268" s="11"/>
      <c r="D268" s="11"/>
      <c r="E268" s="11">
        <v>64000</v>
      </c>
      <c r="F268" s="11">
        <v>64000</v>
      </c>
    </row>
    <row r="269" spans="1:6" x14ac:dyDescent="0.2">
      <c r="A269" t="s">
        <v>693</v>
      </c>
      <c r="B269" t="s">
        <v>902</v>
      </c>
      <c r="C269" s="11">
        <v>19200</v>
      </c>
      <c r="D269" s="11"/>
      <c r="E269" s="11"/>
      <c r="F269" s="11">
        <v>19200</v>
      </c>
    </row>
    <row r="270" spans="1:6" x14ac:dyDescent="0.2">
      <c r="A270" t="s">
        <v>521</v>
      </c>
      <c r="B270" t="s">
        <v>26</v>
      </c>
      <c r="C270" s="11">
        <v>96000</v>
      </c>
      <c r="D270" s="11">
        <v>60000</v>
      </c>
      <c r="E270" s="11">
        <v>60000</v>
      </c>
      <c r="F270" s="11">
        <v>216000</v>
      </c>
    </row>
    <row r="271" spans="1:6" x14ac:dyDescent="0.2">
      <c r="A271" t="s">
        <v>728</v>
      </c>
      <c r="B271" t="s">
        <v>65</v>
      </c>
      <c r="C271" s="11">
        <v>22000</v>
      </c>
      <c r="D271" s="11"/>
      <c r="E271" s="11">
        <v>5000</v>
      </c>
      <c r="F271" s="11">
        <v>27000</v>
      </c>
    </row>
    <row r="272" spans="1:6" x14ac:dyDescent="0.2">
      <c r="A272" t="s">
        <v>736</v>
      </c>
      <c r="B272" t="s">
        <v>413</v>
      </c>
      <c r="C272" s="11">
        <v>208080</v>
      </c>
      <c r="D272" s="11"/>
      <c r="E272" s="11">
        <v>22000</v>
      </c>
      <c r="F272" s="11">
        <v>230080</v>
      </c>
    </row>
    <row r="273" spans="1:6" x14ac:dyDescent="0.2">
      <c r="A273" t="s">
        <v>215</v>
      </c>
      <c r="B273" t="s">
        <v>216</v>
      </c>
      <c r="C273" s="11"/>
      <c r="D273" s="11"/>
      <c r="E273" s="11">
        <v>10</v>
      </c>
      <c r="F273" s="11">
        <v>10</v>
      </c>
    </row>
    <row r="274" spans="1:6" x14ac:dyDescent="0.2">
      <c r="A274" t="s">
        <v>483</v>
      </c>
      <c r="B274" t="s">
        <v>484</v>
      </c>
      <c r="C274" s="11">
        <v>5012</v>
      </c>
      <c r="D274" s="11">
        <v>5698</v>
      </c>
      <c r="E274" s="11"/>
      <c r="F274" s="11">
        <v>10710</v>
      </c>
    </row>
    <row r="275" spans="1:6" x14ac:dyDescent="0.2">
      <c r="A275" t="s">
        <v>134</v>
      </c>
      <c r="B275" t="s">
        <v>135</v>
      </c>
      <c r="C275" s="11"/>
      <c r="D275" s="11"/>
      <c r="E275" s="11">
        <v>160</v>
      </c>
      <c r="F275" s="11">
        <v>160</v>
      </c>
    </row>
    <row r="276" spans="1:6" x14ac:dyDescent="0.2">
      <c r="A276" t="s">
        <v>789</v>
      </c>
      <c r="B276" t="s">
        <v>249</v>
      </c>
      <c r="C276" s="11"/>
      <c r="D276" s="11"/>
      <c r="E276" s="11">
        <v>0.59</v>
      </c>
      <c r="F276" s="11">
        <v>0.59</v>
      </c>
    </row>
    <row r="277" spans="1:6" x14ac:dyDescent="0.2">
      <c r="A277" t="s">
        <v>705</v>
      </c>
      <c r="B277" t="s">
        <v>903</v>
      </c>
      <c r="C277" s="11">
        <v>2500</v>
      </c>
      <c r="D277" s="11"/>
      <c r="E277" s="11"/>
      <c r="F277" s="11">
        <v>2500</v>
      </c>
    </row>
    <row r="278" spans="1:6" x14ac:dyDescent="0.2">
      <c r="A278" t="s">
        <v>825</v>
      </c>
      <c r="B278" t="s">
        <v>143</v>
      </c>
      <c r="C278" s="11"/>
      <c r="D278" s="11">
        <v>4500</v>
      </c>
      <c r="E278" s="11"/>
      <c r="F278" s="11">
        <v>4500</v>
      </c>
    </row>
    <row r="279" spans="1:6" x14ac:dyDescent="0.2">
      <c r="A279" t="s">
        <v>863</v>
      </c>
      <c r="B279" t="s">
        <v>143</v>
      </c>
      <c r="C279" s="11">
        <v>8000</v>
      </c>
      <c r="D279" s="11"/>
      <c r="E279" s="11"/>
      <c r="F279" s="11">
        <v>8000</v>
      </c>
    </row>
    <row r="280" spans="1:6" x14ac:dyDescent="0.2">
      <c r="A280" t="s">
        <v>807</v>
      </c>
      <c r="B280" t="s">
        <v>290</v>
      </c>
      <c r="C280" s="11"/>
      <c r="D280" s="11"/>
      <c r="E280" s="11">
        <v>4800</v>
      </c>
      <c r="F280" s="11">
        <v>4800</v>
      </c>
    </row>
    <row r="281" spans="1:6" x14ac:dyDescent="0.2">
      <c r="A281" t="s">
        <v>844</v>
      </c>
      <c r="B281" t="s">
        <v>655</v>
      </c>
      <c r="C281" s="11">
        <v>0.05</v>
      </c>
      <c r="D281" s="11"/>
      <c r="E281" s="11"/>
      <c r="F281" s="11">
        <v>0.05</v>
      </c>
    </row>
    <row r="282" spans="1:6" x14ac:dyDescent="0.2">
      <c r="A282" t="s">
        <v>801</v>
      </c>
      <c r="B282" t="s">
        <v>883</v>
      </c>
      <c r="C282" s="11"/>
      <c r="D282" s="11"/>
      <c r="E282" s="11">
        <v>3</v>
      </c>
      <c r="F282" s="11">
        <v>3</v>
      </c>
    </row>
    <row r="283" spans="1:6" x14ac:dyDescent="0.2">
      <c r="A283" t="s">
        <v>773</v>
      </c>
      <c r="B283" t="s">
        <v>217</v>
      </c>
      <c r="C283" s="11"/>
      <c r="D283" s="11"/>
      <c r="E283" s="11">
        <v>2</v>
      </c>
      <c r="F283" s="11">
        <v>2</v>
      </c>
    </row>
    <row r="284" spans="1:6" x14ac:dyDescent="0.2">
      <c r="A284" t="s">
        <v>656</v>
      </c>
      <c r="B284" t="s">
        <v>657</v>
      </c>
      <c r="C284" s="11">
        <v>2000</v>
      </c>
      <c r="D284" s="11"/>
      <c r="E284" s="11"/>
      <c r="F284" s="11">
        <v>2000</v>
      </c>
    </row>
    <row r="285" spans="1:6" x14ac:dyDescent="0.2">
      <c r="A285" t="s">
        <v>666</v>
      </c>
      <c r="B285" t="s">
        <v>148</v>
      </c>
      <c r="C285" s="11">
        <v>7000</v>
      </c>
      <c r="D285" s="11"/>
      <c r="E285" s="11"/>
      <c r="F285" s="11">
        <v>7000</v>
      </c>
    </row>
    <row r="286" spans="1:6" x14ac:dyDescent="0.2">
      <c r="A286" t="s">
        <v>624</v>
      </c>
      <c r="B286" t="s">
        <v>143</v>
      </c>
      <c r="C286" s="11">
        <v>2500</v>
      </c>
      <c r="D286" s="11"/>
      <c r="E286" s="11"/>
      <c r="F286" s="11">
        <v>2500</v>
      </c>
    </row>
    <row r="287" spans="1:6" x14ac:dyDescent="0.2">
      <c r="A287" t="s">
        <v>790</v>
      </c>
      <c r="B287" t="s">
        <v>32</v>
      </c>
      <c r="C287" s="11"/>
      <c r="D287" s="11"/>
      <c r="E287" s="11">
        <v>0.5</v>
      </c>
      <c r="F287" s="11">
        <v>0.5</v>
      </c>
    </row>
    <row r="288" spans="1:6" x14ac:dyDescent="0.2">
      <c r="A288" t="s">
        <v>465</v>
      </c>
      <c r="B288" t="s">
        <v>413</v>
      </c>
      <c r="C288" s="11">
        <v>171360</v>
      </c>
      <c r="D288" s="11">
        <v>73440</v>
      </c>
      <c r="E288" s="11">
        <v>61200</v>
      </c>
      <c r="F288" s="11">
        <v>306000</v>
      </c>
    </row>
    <row r="289" spans="1:6" x14ac:dyDescent="0.2">
      <c r="A289" t="s">
        <v>227</v>
      </c>
      <c r="B289" t="s">
        <v>33</v>
      </c>
      <c r="C289" s="11">
        <v>64000</v>
      </c>
      <c r="D289" s="11">
        <v>48000</v>
      </c>
      <c r="E289" s="11">
        <v>16000</v>
      </c>
      <c r="F289" s="11">
        <v>128000</v>
      </c>
    </row>
    <row r="290" spans="1:6" x14ac:dyDescent="0.2">
      <c r="A290" t="s">
        <v>137</v>
      </c>
      <c r="B290" t="s">
        <v>339</v>
      </c>
      <c r="C290" s="11"/>
      <c r="D290" s="11"/>
      <c r="E290" s="11">
        <v>25000</v>
      </c>
      <c r="F290" s="11">
        <v>25000</v>
      </c>
    </row>
    <row r="291" spans="1:6" x14ac:dyDescent="0.2">
      <c r="A291" t="s">
        <v>658</v>
      </c>
      <c r="B291" t="s">
        <v>659</v>
      </c>
      <c r="C291" s="11">
        <v>8000</v>
      </c>
      <c r="D291" s="11"/>
      <c r="E291" s="11"/>
      <c r="F291" s="11">
        <v>8000</v>
      </c>
    </row>
    <row r="292" spans="1:6" x14ac:dyDescent="0.2">
      <c r="A292" t="s">
        <v>461</v>
      </c>
      <c r="B292" t="s">
        <v>462</v>
      </c>
      <c r="C292" s="11"/>
      <c r="D292" s="11">
        <v>3000</v>
      </c>
      <c r="E292" s="11"/>
      <c r="F292" s="11">
        <v>3000</v>
      </c>
    </row>
    <row r="293" spans="1:6" x14ac:dyDescent="0.2">
      <c r="A293" t="s">
        <v>218</v>
      </c>
      <c r="B293" t="s">
        <v>911</v>
      </c>
      <c r="C293" s="11"/>
      <c r="D293" s="11"/>
      <c r="E293" s="11">
        <v>6</v>
      </c>
      <c r="F293" s="11">
        <v>6</v>
      </c>
    </row>
    <row r="294" spans="1:6" x14ac:dyDescent="0.2">
      <c r="A294" t="s">
        <v>361</v>
      </c>
      <c r="B294" t="s">
        <v>384</v>
      </c>
      <c r="C294" s="11">
        <v>14000</v>
      </c>
      <c r="D294" s="11">
        <v>27500</v>
      </c>
      <c r="E294" s="11">
        <v>32000</v>
      </c>
      <c r="F294" s="11">
        <v>73500</v>
      </c>
    </row>
    <row r="295" spans="1:6" x14ac:dyDescent="0.2">
      <c r="A295" t="s">
        <v>768</v>
      </c>
      <c r="B295" t="s">
        <v>204</v>
      </c>
      <c r="C295" s="11">
        <v>3000</v>
      </c>
      <c r="D295" s="11"/>
      <c r="E295" s="11">
        <v>1500</v>
      </c>
      <c r="F295" s="11">
        <v>4500</v>
      </c>
    </row>
    <row r="296" spans="1:6" x14ac:dyDescent="0.2">
      <c r="A296" t="s">
        <v>848</v>
      </c>
      <c r="B296" t="s">
        <v>125</v>
      </c>
      <c r="C296" s="11">
        <v>600</v>
      </c>
      <c r="D296" s="11"/>
      <c r="E296" s="11"/>
      <c r="F296" s="11">
        <v>600</v>
      </c>
    </row>
    <row r="297" spans="1:6" x14ac:dyDescent="0.2">
      <c r="A297" t="s">
        <v>534</v>
      </c>
      <c r="B297" t="s">
        <v>906</v>
      </c>
      <c r="C297" s="11">
        <v>19200</v>
      </c>
      <c r="D297" s="11">
        <v>7920</v>
      </c>
      <c r="E297" s="11"/>
      <c r="F297" s="11">
        <v>27120</v>
      </c>
    </row>
    <row r="298" spans="1:6" x14ac:dyDescent="0.2">
      <c r="A298" t="s">
        <v>793</v>
      </c>
      <c r="B298" t="s">
        <v>33</v>
      </c>
      <c r="C298" s="11"/>
      <c r="D298" s="11"/>
      <c r="E298" s="11">
        <v>16000</v>
      </c>
      <c r="F298" s="11">
        <v>16000</v>
      </c>
    </row>
    <row r="299" spans="1:6" x14ac:dyDescent="0.2">
      <c r="A299" t="s">
        <v>537</v>
      </c>
      <c r="B299" t="s">
        <v>33</v>
      </c>
      <c r="C299" s="11">
        <v>48000</v>
      </c>
      <c r="D299" s="11">
        <v>32000</v>
      </c>
      <c r="E299" s="11">
        <v>38720</v>
      </c>
      <c r="F299" s="11">
        <v>118720</v>
      </c>
    </row>
    <row r="300" spans="1:6" x14ac:dyDescent="0.2">
      <c r="A300" t="s">
        <v>522</v>
      </c>
      <c r="B300" t="s">
        <v>523</v>
      </c>
      <c r="C300" s="11"/>
      <c r="D300" s="11">
        <v>21120</v>
      </c>
      <c r="E300" s="11">
        <v>84480</v>
      </c>
      <c r="F300" s="11">
        <v>105600</v>
      </c>
    </row>
    <row r="301" spans="1:6" x14ac:dyDescent="0.2">
      <c r="A301" t="s">
        <v>105</v>
      </c>
      <c r="B301" t="s">
        <v>871</v>
      </c>
      <c r="C301" s="11"/>
      <c r="D301" s="11"/>
      <c r="E301" s="11">
        <v>8.4</v>
      </c>
      <c r="F301" s="11">
        <v>8.4</v>
      </c>
    </row>
    <row r="302" spans="1:6" x14ac:dyDescent="0.2">
      <c r="A302" t="s">
        <v>556</v>
      </c>
      <c r="B302" t="s">
        <v>557</v>
      </c>
      <c r="C302" s="11"/>
      <c r="D302" s="11">
        <v>1.95</v>
      </c>
      <c r="E302" s="11"/>
      <c r="F302" s="11">
        <v>1.95</v>
      </c>
    </row>
    <row r="303" spans="1:6" x14ac:dyDescent="0.2">
      <c r="A303" t="s">
        <v>794</v>
      </c>
      <c r="B303" t="s">
        <v>413</v>
      </c>
      <c r="C303" s="11">
        <v>21000</v>
      </c>
      <c r="D303" s="11"/>
      <c r="E303" s="11">
        <v>12000</v>
      </c>
      <c r="F303" s="11">
        <v>33000</v>
      </c>
    </row>
    <row r="304" spans="1:6" x14ac:dyDescent="0.2">
      <c r="A304" t="s">
        <v>795</v>
      </c>
      <c r="B304" t="s">
        <v>120</v>
      </c>
      <c r="C304" s="11"/>
      <c r="D304" s="11">
        <v>64000</v>
      </c>
      <c r="E304" s="11">
        <v>32000</v>
      </c>
      <c r="F304" s="11">
        <v>96000</v>
      </c>
    </row>
    <row r="305" spans="1:6" x14ac:dyDescent="0.2">
      <c r="A305" t="s">
        <v>812</v>
      </c>
      <c r="B305" t="s">
        <v>6</v>
      </c>
      <c r="C305" s="11"/>
      <c r="D305" s="11">
        <v>24000</v>
      </c>
      <c r="E305" s="11"/>
      <c r="F305" s="11">
        <v>24000</v>
      </c>
    </row>
    <row r="306" spans="1:6" x14ac:dyDescent="0.2">
      <c r="A306" t="s">
        <v>798</v>
      </c>
      <c r="B306" t="s">
        <v>97</v>
      </c>
      <c r="C306" s="11"/>
      <c r="D306" s="11"/>
      <c r="E306" s="11">
        <v>10000.5</v>
      </c>
      <c r="F306" s="11">
        <v>10000.5</v>
      </c>
    </row>
    <row r="307" spans="1:6" x14ac:dyDescent="0.2">
      <c r="A307" t="s">
        <v>170</v>
      </c>
      <c r="B307" t="s">
        <v>171</v>
      </c>
      <c r="C307" s="11">
        <v>270</v>
      </c>
      <c r="D307" s="11">
        <v>907.2</v>
      </c>
      <c r="E307" s="11">
        <v>1814.4</v>
      </c>
      <c r="F307" s="11">
        <v>2991.6000000000004</v>
      </c>
    </row>
    <row r="308" spans="1:6" x14ac:dyDescent="0.2">
      <c r="A308" t="s">
        <v>172</v>
      </c>
      <c r="B308" t="s">
        <v>173</v>
      </c>
      <c r="C308" s="11">
        <v>119680</v>
      </c>
      <c r="D308" s="11">
        <v>135108</v>
      </c>
      <c r="E308" s="11">
        <v>45000</v>
      </c>
      <c r="F308" s="11">
        <v>299788</v>
      </c>
    </row>
    <row r="309" spans="1:6" x14ac:dyDescent="0.2">
      <c r="A309" t="s">
        <v>491</v>
      </c>
      <c r="B309" t="s">
        <v>60</v>
      </c>
      <c r="C309" s="11">
        <v>1099160</v>
      </c>
      <c r="D309" s="11">
        <v>1218000</v>
      </c>
      <c r="E309" s="11"/>
      <c r="F309" s="11">
        <v>2317160</v>
      </c>
    </row>
    <row r="310" spans="1:6" x14ac:dyDescent="0.2">
      <c r="A310" t="s">
        <v>638</v>
      </c>
      <c r="B310" t="s">
        <v>432</v>
      </c>
      <c r="C310" s="11">
        <v>32000</v>
      </c>
      <c r="D310" s="11"/>
      <c r="E310" s="11"/>
      <c r="F310" s="11">
        <v>32000</v>
      </c>
    </row>
    <row r="311" spans="1:6" x14ac:dyDescent="0.2">
      <c r="A311" t="s">
        <v>415</v>
      </c>
      <c r="B311" t="s">
        <v>33</v>
      </c>
      <c r="C311" s="11"/>
      <c r="D311" s="11">
        <v>80000</v>
      </c>
      <c r="E311" s="11"/>
      <c r="F311" s="11">
        <v>80000</v>
      </c>
    </row>
    <row r="312" spans="1:6" x14ac:dyDescent="0.2">
      <c r="A312" t="s">
        <v>401</v>
      </c>
      <c r="B312" t="s">
        <v>33</v>
      </c>
      <c r="C312" s="11">
        <v>16000</v>
      </c>
      <c r="D312" s="11">
        <v>32000</v>
      </c>
      <c r="E312" s="11">
        <v>16000</v>
      </c>
      <c r="F312" s="11">
        <v>64000</v>
      </c>
    </row>
    <row r="313" spans="1:6" x14ac:dyDescent="0.2">
      <c r="A313" t="s">
        <v>541</v>
      </c>
      <c r="B313" t="s">
        <v>33</v>
      </c>
      <c r="C313" s="11">
        <v>16000</v>
      </c>
      <c r="D313" s="11">
        <v>44184</v>
      </c>
      <c r="E313" s="11"/>
      <c r="F313" s="11">
        <v>60184</v>
      </c>
    </row>
    <row r="314" spans="1:6" x14ac:dyDescent="0.2">
      <c r="A314" t="s">
        <v>857</v>
      </c>
      <c r="B314" t="s">
        <v>33</v>
      </c>
      <c r="C314" s="11">
        <v>64000</v>
      </c>
      <c r="D314" s="11"/>
      <c r="E314" s="11"/>
      <c r="F314" s="11">
        <v>64000</v>
      </c>
    </row>
    <row r="315" spans="1:6" x14ac:dyDescent="0.2">
      <c r="A315" t="s">
        <v>390</v>
      </c>
      <c r="B315" t="s">
        <v>19</v>
      </c>
      <c r="C315" s="11"/>
      <c r="D315" s="11">
        <v>550400</v>
      </c>
      <c r="E315" s="11"/>
      <c r="F315" s="11">
        <v>550400</v>
      </c>
    </row>
    <row r="316" spans="1:6" x14ac:dyDescent="0.2">
      <c r="A316" t="s">
        <v>832</v>
      </c>
      <c r="B316" t="s">
        <v>539</v>
      </c>
      <c r="C316" s="11"/>
      <c r="D316" s="11">
        <v>17600</v>
      </c>
      <c r="E316" s="11"/>
      <c r="F316" s="11">
        <v>17600</v>
      </c>
    </row>
    <row r="317" spans="1:6" x14ac:dyDescent="0.2">
      <c r="A317" t="s">
        <v>826</v>
      </c>
      <c r="B317" t="s">
        <v>33</v>
      </c>
      <c r="C317" s="11">
        <v>32000</v>
      </c>
      <c r="D317" s="11">
        <v>32000</v>
      </c>
      <c r="E317" s="11"/>
      <c r="F317" s="11">
        <v>64000</v>
      </c>
    </row>
    <row r="318" spans="1:6" x14ac:dyDescent="0.2">
      <c r="A318" t="s">
        <v>535</v>
      </c>
      <c r="B318" t="s">
        <v>474</v>
      </c>
      <c r="C318" s="11">
        <v>34176</v>
      </c>
      <c r="D318" s="11"/>
      <c r="E318" s="11">
        <v>48000</v>
      </c>
      <c r="F318" s="11">
        <v>82176</v>
      </c>
    </row>
    <row r="319" spans="1:6" x14ac:dyDescent="0.2">
      <c r="A319" t="s">
        <v>535</v>
      </c>
      <c r="B319" t="s">
        <v>33</v>
      </c>
      <c r="C319" s="11"/>
      <c r="D319" s="11">
        <v>112000</v>
      </c>
      <c r="E319" s="11"/>
      <c r="F319" s="11">
        <v>112000</v>
      </c>
    </row>
    <row r="320" spans="1:6" x14ac:dyDescent="0.2">
      <c r="A320" t="s">
        <v>565</v>
      </c>
      <c r="B320" t="s">
        <v>33</v>
      </c>
      <c r="C320" s="11"/>
      <c r="D320" s="11">
        <v>32000</v>
      </c>
      <c r="E320" s="11"/>
      <c r="F320" s="11">
        <v>32000</v>
      </c>
    </row>
    <row r="321" spans="1:6" x14ac:dyDescent="0.2">
      <c r="A321" t="s">
        <v>574</v>
      </c>
      <c r="B321" t="s">
        <v>33</v>
      </c>
      <c r="C321" s="11">
        <v>704000</v>
      </c>
      <c r="D321" s="11">
        <v>640000</v>
      </c>
      <c r="E321" s="11">
        <v>432000</v>
      </c>
      <c r="F321" s="11">
        <v>1776000</v>
      </c>
    </row>
    <row r="322" spans="1:6" x14ac:dyDescent="0.2">
      <c r="A322" t="s">
        <v>329</v>
      </c>
      <c r="B322" t="s">
        <v>33</v>
      </c>
      <c r="C322" s="11"/>
      <c r="D322" s="11"/>
      <c r="E322" s="11">
        <v>16000</v>
      </c>
      <c r="F322" s="11">
        <v>16000</v>
      </c>
    </row>
    <row r="323" spans="1:6" x14ac:dyDescent="0.2">
      <c r="A323" t="s">
        <v>53</v>
      </c>
      <c r="B323" t="s">
        <v>33</v>
      </c>
      <c r="C323" s="11">
        <v>80000</v>
      </c>
      <c r="D323" s="11">
        <v>48000</v>
      </c>
      <c r="E323" s="11">
        <v>32000</v>
      </c>
      <c r="F323" s="11">
        <v>160000</v>
      </c>
    </row>
    <row r="324" spans="1:6" x14ac:dyDescent="0.2">
      <c r="A324" t="s">
        <v>198</v>
      </c>
      <c r="B324" t="s">
        <v>199</v>
      </c>
      <c r="C324" s="11"/>
      <c r="D324" s="11"/>
      <c r="E324" s="11">
        <v>19280</v>
      </c>
      <c r="F324" s="11">
        <v>19280</v>
      </c>
    </row>
    <row r="325" spans="1:6" x14ac:dyDescent="0.2">
      <c r="A325" t="s">
        <v>174</v>
      </c>
      <c r="B325" t="s">
        <v>175</v>
      </c>
      <c r="C325" s="11">
        <v>7600</v>
      </c>
      <c r="D325" s="11">
        <v>18400</v>
      </c>
      <c r="E325" s="11">
        <v>18800</v>
      </c>
      <c r="F325" s="11">
        <v>44800</v>
      </c>
    </row>
    <row r="326" spans="1:6" x14ac:dyDescent="0.2">
      <c r="A326" t="s">
        <v>492</v>
      </c>
      <c r="B326" t="s">
        <v>493</v>
      </c>
      <c r="C326" s="11">
        <v>54720</v>
      </c>
      <c r="D326" s="11">
        <v>83460</v>
      </c>
      <c r="E326" s="11"/>
      <c r="F326" s="11">
        <v>138180</v>
      </c>
    </row>
    <row r="327" spans="1:6" x14ac:dyDescent="0.2">
      <c r="A327" t="s">
        <v>38</v>
      </c>
      <c r="B327" t="s">
        <v>39</v>
      </c>
      <c r="C327" s="11"/>
      <c r="D327" s="11">
        <v>3000</v>
      </c>
      <c r="E327" s="11">
        <v>3000</v>
      </c>
      <c r="F327" s="11">
        <v>6000</v>
      </c>
    </row>
    <row r="328" spans="1:6" x14ac:dyDescent="0.2">
      <c r="A328" t="s">
        <v>697</v>
      </c>
      <c r="B328" t="s">
        <v>29</v>
      </c>
      <c r="C328" s="11">
        <v>2000</v>
      </c>
      <c r="D328" s="11"/>
      <c r="E328" s="11"/>
      <c r="F328" s="11">
        <v>2000</v>
      </c>
    </row>
    <row r="329" spans="1:6" x14ac:dyDescent="0.2">
      <c r="A329" t="s">
        <v>791</v>
      </c>
      <c r="B329" t="s">
        <v>250</v>
      </c>
      <c r="C329" s="11"/>
      <c r="D329" s="11"/>
      <c r="E329" s="11">
        <v>0.57999999999999996</v>
      </c>
      <c r="F329" s="11">
        <v>0.57999999999999996</v>
      </c>
    </row>
    <row r="330" spans="1:6" x14ac:dyDescent="0.2">
      <c r="A330" t="s">
        <v>479</v>
      </c>
      <c r="B330" t="s">
        <v>413</v>
      </c>
      <c r="C330" s="11"/>
      <c r="D330" s="11">
        <v>14400</v>
      </c>
      <c r="E330" s="11"/>
      <c r="F330" s="11">
        <v>14400</v>
      </c>
    </row>
    <row r="331" spans="1:6" x14ac:dyDescent="0.2">
      <c r="A331" t="s">
        <v>673</v>
      </c>
      <c r="B331" t="s">
        <v>150</v>
      </c>
      <c r="C331" s="11">
        <v>16000</v>
      </c>
      <c r="D331" s="11"/>
      <c r="E331" s="11"/>
      <c r="F331" s="11">
        <v>16000</v>
      </c>
    </row>
    <row r="332" spans="1:6" x14ac:dyDescent="0.2">
      <c r="A332" t="s">
        <v>558</v>
      </c>
      <c r="B332" t="s">
        <v>559</v>
      </c>
      <c r="C332" s="11"/>
      <c r="D332" s="11">
        <v>1.97</v>
      </c>
      <c r="E332" s="11"/>
      <c r="F332" s="11">
        <v>1.97</v>
      </c>
    </row>
    <row r="333" spans="1:6" x14ac:dyDescent="0.2">
      <c r="A333" t="s">
        <v>219</v>
      </c>
      <c r="B333" t="s">
        <v>220</v>
      </c>
      <c r="C333" s="11"/>
      <c r="D333" s="11"/>
      <c r="E333" s="11">
        <v>0.05</v>
      </c>
      <c r="F333" s="11">
        <v>0.05</v>
      </c>
    </row>
    <row r="334" spans="1:6" x14ac:dyDescent="0.2">
      <c r="A334" t="s">
        <v>106</v>
      </c>
      <c r="B334" t="s">
        <v>107</v>
      </c>
      <c r="C334" s="11">
        <v>20000</v>
      </c>
      <c r="D334" s="11">
        <v>31900</v>
      </c>
      <c r="E334" s="11">
        <v>33000</v>
      </c>
      <c r="F334" s="11">
        <v>84900</v>
      </c>
    </row>
    <row r="335" spans="1:6" x14ac:dyDescent="0.2">
      <c r="A335" t="s">
        <v>436</v>
      </c>
      <c r="B335" t="s">
        <v>437</v>
      </c>
      <c r="C335" s="11">
        <v>2000</v>
      </c>
      <c r="D335" s="11">
        <v>3009</v>
      </c>
      <c r="E335" s="11"/>
      <c r="F335" s="11">
        <v>5009</v>
      </c>
    </row>
    <row r="336" spans="1:6" x14ac:dyDescent="0.2">
      <c r="A336" t="s">
        <v>494</v>
      </c>
      <c r="B336" t="s">
        <v>495</v>
      </c>
      <c r="C336" s="11"/>
      <c r="D336" s="11">
        <v>5</v>
      </c>
      <c r="E336" s="11"/>
      <c r="F336" s="11">
        <v>5</v>
      </c>
    </row>
    <row r="337" spans="1:6" x14ac:dyDescent="0.2">
      <c r="A337" t="s">
        <v>438</v>
      </c>
      <c r="B337" t="s">
        <v>439</v>
      </c>
      <c r="C337" s="11"/>
      <c r="D337" s="11">
        <v>2600.5</v>
      </c>
      <c r="E337" s="11"/>
      <c r="F337" s="11">
        <v>2600.5</v>
      </c>
    </row>
    <row r="338" spans="1:6" x14ac:dyDescent="0.2">
      <c r="A338" t="s">
        <v>820</v>
      </c>
      <c r="B338" t="s">
        <v>413</v>
      </c>
      <c r="C338" s="11"/>
      <c r="D338" s="11">
        <v>85680</v>
      </c>
      <c r="E338" s="11"/>
      <c r="F338" s="11">
        <v>85680</v>
      </c>
    </row>
    <row r="339" spans="1:6" x14ac:dyDescent="0.2">
      <c r="A339" t="s">
        <v>414</v>
      </c>
      <c r="B339" t="s">
        <v>413</v>
      </c>
      <c r="C339" s="11">
        <v>110160</v>
      </c>
      <c r="D339" s="11">
        <v>48960</v>
      </c>
      <c r="E339" s="11">
        <v>24480</v>
      </c>
      <c r="F339" s="11">
        <v>183600</v>
      </c>
    </row>
    <row r="340" spans="1:6" x14ac:dyDescent="0.2">
      <c r="A340" t="s">
        <v>737</v>
      </c>
      <c r="B340" t="s">
        <v>37</v>
      </c>
      <c r="C340" s="11"/>
      <c r="D340" s="11"/>
      <c r="E340" s="11">
        <v>97720</v>
      </c>
      <c r="F340" s="11">
        <v>97720</v>
      </c>
    </row>
    <row r="341" spans="1:6" x14ac:dyDescent="0.2">
      <c r="A341" t="s">
        <v>694</v>
      </c>
      <c r="B341" t="s">
        <v>305</v>
      </c>
      <c r="C341" s="11">
        <v>135820</v>
      </c>
      <c r="D341" s="11"/>
      <c r="E341" s="11"/>
      <c r="F341" s="11">
        <v>135820</v>
      </c>
    </row>
    <row r="342" spans="1:6" x14ac:dyDescent="0.2">
      <c r="A342" t="s">
        <v>236</v>
      </c>
      <c r="B342" t="s">
        <v>484</v>
      </c>
      <c r="C342" s="11">
        <v>5000</v>
      </c>
      <c r="D342" s="11">
        <v>9000</v>
      </c>
      <c r="E342" s="11">
        <v>8000</v>
      </c>
      <c r="F342" s="11">
        <v>22000</v>
      </c>
    </row>
    <row r="343" spans="1:6" x14ac:dyDescent="0.2">
      <c r="A343" t="s">
        <v>529</v>
      </c>
      <c r="B343" t="s">
        <v>907</v>
      </c>
      <c r="C343" s="11"/>
      <c r="D343" s="11">
        <v>96000</v>
      </c>
      <c r="E343" s="11"/>
      <c r="F343" s="11">
        <v>96000</v>
      </c>
    </row>
    <row r="344" spans="1:6" x14ac:dyDescent="0.2">
      <c r="A344" t="s">
        <v>504</v>
      </c>
      <c r="B344" t="s">
        <v>678</v>
      </c>
      <c r="C344" s="11">
        <v>6280</v>
      </c>
      <c r="D344" s="11">
        <v>15560</v>
      </c>
      <c r="E344" s="11"/>
      <c r="F344" s="11">
        <v>21840</v>
      </c>
    </row>
    <row r="345" spans="1:6" x14ac:dyDescent="0.2">
      <c r="A345" t="s">
        <v>580</v>
      </c>
      <c r="B345" t="s">
        <v>581</v>
      </c>
      <c r="C345" s="11"/>
      <c r="D345" s="11">
        <v>1908</v>
      </c>
      <c r="E345" s="11"/>
      <c r="F345" s="11">
        <v>1908</v>
      </c>
    </row>
    <row r="346" spans="1:6" x14ac:dyDescent="0.2">
      <c r="A346" t="s">
        <v>138</v>
      </c>
      <c r="B346" t="s">
        <v>139</v>
      </c>
      <c r="C346" s="11"/>
      <c r="D346" s="11">
        <v>1000</v>
      </c>
      <c r="E346" s="11">
        <v>2000</v>
      </c>
      <c r="F346" s="11">
        <v>3000</v>
      </c>
    </row>
    <row r="347" spans="1:6" x14ac:dyDescent="0.2">
      <c r="A347" t="s">
        <v>265</v>
      </c>
      <c r="B347" t="s">
        <v>29</v>
      </c>
      <c r="C347" s="11">
        <v>1680</v>
      </c>
      <c r="D347" s="11">
        <v>1120</v>
      </c>
      <c r="E347" s="11">
        <v>3200</v>
      </c>
      <c r="F347" s="11">
        <v>6000</v>
      </c>
    </row>
    <row r="348" spans="1:6" x14ac:dyDescent="0.2">
      <c r="A348" t="s">
        <v>330</v>
      </c>
      <c r="B348" t="s">
        <v>331</v>
      </c>
      <c r="C348" s="11">
        <v>504</v>
      </c>
      <c r="D348" s="11">
        <v>1008</v>
      </c>
      <c r="E348" s="11">
        <v>1608</v>
      </c>
      <c r="F348" s="11">
        <v>3120</v>
      </c>
    </row>
    <row r="349" spans="1:6" x14ac:dyDescent="0.2">
      <c r="A349" t="s">
        <v>752</v>
      </c>
      <c r="B349" t="s">
        <v>398</v>
      </c>
      <c r="C349" s="11"/>
      <c r="D349" s="11">
        <v>16000</v>
      </c>
      <c r="E349" s="11">
        <v>126000</v>
      </c>
      <c r="F349" s="11">
        <v>142000</v>
      </c>
    </row>
    <row r="350" spans="1:6" x14ac:dyDescent="0.2">
      <c r="A350" t="s">
        <v>706</v>
      </c>
      <c r="B350" t="s">
        <v>904</v>
      </c>
      <c r="C350" s="11">
        <v>16000</v>
      </c>
      <c r="D350" s="11"/>
      <c r="E350" s="11"/>
      <c r="F350" s="11">
        <v>16000</v>
      </c>
    </row>
    <row r="351" spans="1:6" x14ac:dyDescent="0.2">
      <c r="A351" t="s">
        <v>846</v>
      </c>
      <c r="B351" t="s">
        <v>664</v>
      </c>
      <c r="C351" s="11">
        <v>3000</v>
      </c>
      <c r="D351" s="11"/>
      <c r="E351" s="11"/>
      <c r="F351" s="11">
        <v>3000</v>
      </c>
    </row>
    <row r="352" spans="1:6" x14ac:dyDescent="0.2">
      <c r="A352" t="s">
        <v>858</v>
      </c>
      <c r="B352" t="s">
        <v>33</v>
      </c>
      <c r="C352" s="11">
        <v>96000</v>
      </c>
      <c r="D352" s="11"/>
      <c r="E352" s="11"/>
      <c r="F352" s="11">
        <v>96000</v>
      </c>
    </row>
    <row r="353" spans="1:6" x14ac:dyDescent="0.2">
      <c r="A353" t="s">
        <v>769</v>
      </c>
      <c r="B353" t="s">
        <v>33</v>
      </c>
      <c r="C353" s="11">
        <v>1022080</v>
      </c>
      <c r="D353" s="11">
        <v>512000</v>
      </c>
      <c r="E353" s="11">
        <v>832000</v>
      </c>
      <c r="F353" s="11">
        <v>2366080</v>
      </c>
    </row>
    <row r="354" spans="1:6" x14ac:dyDescent="0.2">
      <c r="A354" t="s">
        <v>753</v>
      </c>
      <c r="B354" t="s">
        <v>420</v>
      </c>
      <c r="C354" s="11"/>
      <c r="D354" s="11"/>
      <c r="E354" s="11">
        <v>1920</v>
      </c>
      <c r="F354" s="11">
        <v>1920</v>
      </c>
    </row>
    <row r="355" spans="1:6" x14ac:dyDescent="0.2">
      <c r="A355" t="s">
        <v>86</v>
      </c>
      <c r="B355" t="s">
        <v>87</v>
      </c>
      <c r="C355" s="11"/>
      <c r="D355" s="11">
        <v>16000</v>
      </c>
      <c r="E355" s="11">
        <v>39680</v>
      </c>
      <c r="F355" s="11">
        <v>55680</v>
      </c>
    </row>
    <row r="356" spans="1:6" x14ac:dyDescent="0.2">
      <c r="A356" t="s">
        <v>545</v>
      </c>
      <c r="B356" t="s">
        <v>681</v>
      </c>
      <c r="C356" s="11">
        <v>1440</v>
      </c>
      <c r="D356" s="11">
        <v>3960</v>
      </c>
      <c r="E356" s="11">
        <v>2880</v>
      </c>
      <c r="F356" s="11">
        <v>8280</v>
      </c>
    </row>
    <row r="357" spans="1:6" x14ac:dyDescent="0.2">
      <c r="A357" t="s">
        <v>332</v>
      </c>
      <c r="B357" t="s">
        <v>223</v>
      </c>
      <c r="C357" s="11"/>
      <c r="D357" s="11">
        <v>10939</v>
      </c>
      <c r="E357" s="11">
        <v>14016</v>
      </c>
      <c r="F357" s="11">
        <v>24955</v>
      </c>
    </row>
    <row r="358" spans="1:6" x14ac:dyDescent="0.2">
      <c r="A358" t="s">
        <v>813</v>
      </c>
      <c r="B358" t="s">
        <v>392</v>
      </c>
      <c r="C358" s="11">
        <v>1600</v>
      </c>
      <c r="D358" s="11">
        <v>1280</v>
      </c>
      <c r="E358" s="11"/>
      <c r="F358" s="11">
        <v>2880</v>
      </c>
    </row>
    <row r="359" spans="1:6" x14ac:dyDescent="0.2">
      <c r="A359" t="s">
        <v>817</v>
      </c>
      <c r="B359" t="s">
        <v>891</v>
      </c>
      <c r="C359" s="11"/>
      <c r="D359" s="11">
        <v>0.15</v>
      </c>
      <c r="E359" s="11"/>
      <c r="F359" s="11">
        <v>0.15</v>
      </c>
    </row>
    <row r="360" spans="1:6" x14ac:dyDescent="0.2">
      <c r="A360" t="s">
        <v>416</v>
      </c>
      <c r="B360" t="s">
        <v>123</v>
      </c>
      <c r="C360" s="11">
        <v>17600</v>
      </c>
      <c r="D360" s="11">
        <v>9520</v>
      </c>
      <c r="E360" s="11"/>
      <c r="F360" s="11">
        <v>27120</v>
      </c>
    </row>
    <row r="361" spans="1:6" x14ac:dyDescent="0.2">
      <c r="A361" t="s">
        <v>839</v>
      </c>
      <c r="B361" t="s">
        <v>145</v>
      </c>
      <c r="C361" s="11">
        <v>3200</v>
      </c>
      <c r="D361" s="11"/>
      <c r="E361" s="11"/>
      <c r="F361" s="11">
        <v>3200</v>
      </c>
    </row>
    <row r="362" spans="1:6" x14ac:dyDescent="0.2">
      <c r="A362" t="s">
        <v>266</v>
      </c>
      <c r="B362" t="s">
        <v>33</v>
      </c>
      <c r="C362" s="11">
        <v>64000</v>
      </c>
      <c r="D362" s="11">
        <v>78400</v>
      </c>
      <c r="E362" s="11">
        <v>118000</v>
      </c>
      <c r="F362" s="11">
        <v>260400</v>
      </c>
    </row>
    <row r="363" spans="1:6" x14ac:dyDescent="0.2">
      <c r="A363" t="s">
        <v>267</v>
      </c>
      <c r="B363" t="s">
        <v>546</v>
      </c>
      <c r="C363" s="11"/>
      <c r="D363" s="11">
        <v>17795.52</v>
      </c>
      <c r="E363" s="11">
        <v>6480</v>
      </c>
      <c r="F363" s="11">
        <v>24275.52</v>
      </c>
    </row>
    <row r="364" spans="1:6" x14ac:dyDescent="0.2">
      <c r="A364" t="s">
        <v>547</v>
      </c>
      <c r="B364" t="s">
        <v>268</v>
      </c>
      <c r="C364" s="11"/>
      <c r="D364" s="11">
        <v>4480</v>
      </c>
      <c r="E364" s="11">
        <v>11680</v>
      </c>
      <c r="F364" s="11">
        <v>16160</v>
      </c>
    </row>
    <row r="365" spans="1:6" x14ac:dyDescent="0.2">
      <c r="A365" t="s">
        <v>237</v>
      </c>
      <c r="B365" t="s">
        <v>150</v>
      </c>
      <c r="C365" s="11"/>
      <c r="D365" s="11">
        <v>149400</v>
      </c>
      <c r="E365" s="11">
        <v>188000</v>
      </c>
      <c r="F365" s="11">
        <v>337400</v>
      </c>
    </row>
    <row r="366" spans="1:6" x14ac:dyDescent="0.2">
      <c r="A366" t="s">
        <v>238</v>
      </c>
      <c r="B366" t="s">
        <v>413</v>
      </c>
      <c r="C366" s="11">
        <v>416400</v>
      </c>
      <c r="D366" s="11">
        <v>654600</v>
      </c>
      <c r="E366" s="11">
        <v>293761.5</v>
      </c>
      <c r="F366" s="11">
        <v>1364761.5</v>
      </c>
    </row>
    <row r="367" spans="1:6" x14ac:dyDescent="0.2">
      <c r="A367" t="s">
        <v>829</v>
      </c>
      <c r="B367" t="s">
        <v>384</v>
      </c>
      <c r="C367" s="11"/>
      <c r="D367" s="11">
        <v>23000</v>
      </c>
      <c r="E367" s="11"/>
      <c r="F367" s="11">
        <v>23000</v>
      </c>
    </row>
    <row r="368" spans="1:6" x14ac:dyDescent="0.2">
      <c r="A368" t="s">
        <v>380</v>
      </c>
      <c r="B368" t="s">
        <v>199</v>
      </c>
      <c r="C368" s="11"/>
      <c r="D368" s="11"/>
      <c r="E368" s="11">
        <v>48000</v>
      </c>
      <c r="F368" s="11">
        <v>48000</v>
      </c>
    </row>
    <row r="369" spans="1:6" x14ac:dyDescent="0.2">
      <c r="A369" t="s">
        <v>333</v>
      </c>
      <c r="B369" t="s">
        <v>484</v>
      </c>
      <c r="C369" s="11">
        <v>10500</v>
      </c>
      <c r="D369" s="11">
        <v>11000</v>
      </c>
      <c r="E369" s="11">
        <v>4500</v>
      </c>
      <c r="F369" s="11">
        <v>26000</v>
      </c>
    </row>
    <row r="370" spans="1:6" x14ac:dyDescent="0.2">
      <c r="A370" t="s">
        <v>302</v>
      </c>
      <c r="B370" t="s">
        <v>303</v>
      </c>
      <c r="C370" s="11">
        <v>65200</v>
      </c>
      <c r="D370" s="11">
        <v>47800</v>
      </c>
      <c r="E370" s="11">
        <v>171000</v>
      </c>
      <c r="F370" s="11">
        <v>284000</v>
      </c>
    </row>
    <row r="371" spans="1:6" x14ac:dyDescent="0.2">
      <c r="A371" t="s">
        <v>334</v>
      </c>
      <c r="B371" t="s">
        <v>335</v>
      </c>
      <c r="C371" s="11"/>
      <c r="D371" s="11"/>
      <c r="E371" s="11">
        <v>8860</v>
      </c>
      <c r="F371" s="11">
        <v>8860</v>
      </c>
    </row>
    <row r="372" spans="1:6" x14ac:dyDescent="0.2">
      <c r="A372" t="s">
        <v>269</v>
      </c>
      <c r="B372" t="s">
        <v>37</v>
      </c>
      <c r="C372" s="11">
        <v>76800</v>
      </c>
      <c r="D372" s="11">
        <v>12000</v>
      </c>
      <c r="E372" s="11">
        <v>89760</v>
      </c>
      <c r="F372" s="11">
        <v>178560</v>
      </c>
    </row>
    <row r="373" spans="1:6" x14ac:dyDescent="0.2">
      <c r="A373" t="s">
        <v>689</v>
      </c>
      <c r="B373" t="s">
        <v>916</v>
      </c>
      <c r="C373" s="11">
        <v>19200</v>
      </c>
      <c r="D373" s="11"/>
      <c r="E373" s="11"/>
      <c r="F373" s="11">
        <v>19200</v>
      </c>
    </row>
    <row r="374" spans="1:6" x14ac:dyDescent="0.2">
      <c r="A374" t="s">
        <v>270</v>
      </c>
      <c r="B374" t="s">
        <v>120</v>
      </c>
      <c r="C374" s="11">
        <v>52000</v>
      </c>
      <c r="D374" s="11">
        <v>4000</v>
      </c>
      <c r="E374" s="11">
        <v>53040</v>
      </c>
      <c r="F374" s="11">
        <v>109040</v>
      </c>
    </row>
    <row r="375" spans="1:6" x14ac:dyDescent="0.2">
      <c r="A375" t="s">
        <v>381</v>
      </c>
      <c r="B375" t="s">
        <v>382</v>
      </c>
      <c r="C375" s="11"/>
      <c r="D375" s="11"/>
      <c r="E375" s="11">
        <v>5000</v>
      </c>
      <c r="F375" s="11">
        <v>5000</v>
      </c>
    </row>
    <row r="376" spans="1:6" x14ac:dyDescent="0.2">
      <c r="A376" t="s">
        <v>117</v>
      </c>
      <c r="B376" t="s">
        <v>118</v>
      </c>
      <c r="C376" s="11"/>
      <c r="D376" s="11">
        <v>625920</v>
      </c>
      <c r="E376" s="11">
        <v>1843200</v>
      </c>
      <c r="F376" s="11">
        <v>2469120</v>
      </c>
    </row>
    <row r="377" spans="1:6" x14ac:dyDescent="0.2">
      <c r="A377" t="s">
        <v>119</v>
      </c>
      <c r="B377" t="s">
        <v>120</v>
      </c>
      <c r="C377" s="11">
        <v>1517889.76</v>
      </c>
      <c r="D377" s="11">
        <v>1702704.64</v>
      </c>
      <c r="E377" s="11">
        <v>1819234.56</v>
      </c>
      <c r="F377" s="11">
        <v>5039828.96</v>
      </c>
    </row>
    <row r="378" spans="1:6" x14ac:dyDescent="0.2">
      <c r="A378" t="s">
        <v>447</v>
      </c>
      <c r="B378" t="s">
        <v>448</v>
      </c>
      <c r="C378" s="11">
        <v>3027750</v>
      </c>
      <c r="D378" s="11">
        <v>1913325</v>
      </c>
      <c r="E378" s="11"/>
      <c r="F378" s="11">
        <v>4941075</v>
      </c>
    </row>
    <row r="379" spans="1:6" x14ac:dyDescent="0.2">
      <c r="A379" t="s">
        <v>228</v>
      </c>
      <c r="B379" t="s">
        <v>384</v>
      </c>
      <c r="C379" s="11">
        <v>32000</v>
      </c>
      <c r="D379" s="11">
        <v>112000</v>
      </c>
      <c r="E379" s="11">
        <v>22000</v>
      </c>
      <c r="F379" s="11">
        <v>166000</v>
      </c>
    </row>
    <row r="380" spans="1:6" x14ac:dyDescent="0.2">
      <c r="A380" t="s">
        <v>221</v>
      </c>
      <c r="B380" t="s">
        <v>103</v>
      </c>
      <c r="C380" s="11"/>
      <c r="D380" s="11"/>
      <c r="E380" s="11">
        <v>0.1</v>
      </c>
      <c r="F380" s="11">
        <v>0.1</v>
      </c>
    </row>
    <row r="381" spans="1:6" x14ac:dyDescent="0.2">
      <c r="A381" t="s">
        <v>291</v>
      </c>
      <c r="B381" t="s">
        <v>30</v>
      </c>
      <c r="C381" s="11"/>
      <c r="D381" s="11"/>
      <c r="E381" s="11">
        <v>1200</v>
      </c>
      <c r="F381" s="11">
        <v>1200</v>
      </c>
    </row>
    <row r="382" spans="1:6" x14ac:dyDescent="0.2">
      <c r="A382" t="s">
        <v>861</v>
      </c>
      <c r="B382" t="s">
        <v>418</v>
      </c>
      <c r="C382" s="11">
        <v>32000</v>
      </c>
      <c r="D382" s="11"/>
      <c r="E382" s="11"/>
      <c r="F382" s="11">
        <v>32000</v>
      </c>
    </row>
    <row r="383" spans="1:6" x14ac:dyDescent="0.2">
      <c r="A383" t="s">
        <v>192</v>
      </c>
      <c r="B383" t="s">
        <v>474</v>
      </c>
      <c r="C383" s="11"/>
      <c r="D383" s="11"/>
      <c r="E383" s="11">
        <v>329933</v>
      </c>
      <c r="F383" s="11">
        <v>329933</v>
      </c>
    </row>
    <row r="384" spans="1:6" x14ac:dyDescent="0.2">
      <c r="A384" t="s">
        <v>680</v>
      </c>
      <c r="B384" t="s">
        <v>364</v>
      </c>
      <c r="C384" s="11">
        <v>17920</v>
      </c>
      <c r="D384" s="11"/>
      <c r="E384" s="11"/>
      <c r="F384" s="11">
        <v>17920</v>
      </c>
    </row>
    <row r="385" spans="1:6" x14ac:dyDescent="0.2">
      <c r="A385" t="s">
        <v>188</v>
      </c>
      <c r="B385" t="s">
        <v>189</v>
      </c>
      <c r="C385" s="11">
        <v>2364</v>
      </c>
      <c r="D385" s="11">
        <v>6077.8</v>
      </c>
      <c r="E385" s="11">
        <v>2016</v>
      </c>
      <c r="F385" s="11">
        <v>10457.799999999999</v>
      </c>
    </row>
    <row r="386" spans="1:6" x14ac:dyDescent="0.2">
      <c r="A386" t="s">
        <v>811</v>
      </c>
      <c r="B386" t="s">
        <v>384</v>
      </c>
      <c r="C386" s="11">
        <v>361800</v>
      </c>
      <c r="D386" s="11">
        <v>443910</v>
      </c>
      <c r="E386" s="11">
        <v>569553.6</v>
      </c>
      <c r="F386" s="11">
        <v>1375263.6</v>
      </c>
    </row>
    <row r="387" spans="1:6" x14ac:dyDescent="0.2">
      <c r="A387" t="s">
        <v>369</v>
      </c>
      <c r="B387" t="s">
        <v>370</v>
      </c>
      <c r="C387" s="11"/>
      <c r="D387" s="11">
        <v>150780</v>
      </c>
      <c r="E387" s="11">
        <v>75200</v>
      </c>
      <c r="F387" s="11">
        <v>225980</v>
      </c>
    </row>
    <row r="388" spans="1:6" x14ac:dyDescent="0.2">
      <c r="A388" t="s">
        <v>578</v>
      </c>
      <c r="B388" t="s">
        <v>384</v>
      </c>
      <c r="C388" s="11">
        <v>7000</v>
      </c>
      <c r="D388" s="11">
        <v>15200</v>
      </c>
      <c r="E388" s="11"/>
      <c r="F388" s="11">
        <v>22200</v>
      </c>
    </row>
    <row r="389" spans="1:6" x14ac:dyDescent="0.2">
      <c r="A389" t="s">
        <v>507</v>
      </c>
      <c r="B389" t="s">
        <v>150</v>
      </c>
      <c r="C389" s="11">
        <v>34250</v>
      </c>
      <c r="D389" s="11">
        <v>10710</v>
      </c>
      <c r="E389" s="11"/>
      <c r="F389" s="11">
        <v>44960</v>
      </c>
    </row>
    <row r="390" spans="1:6" x14ac:dyDescent="0.2">
      <c r="A390" t="s">
        <v>286</v>
      </c>
      <c r="B390" t="s">
        <v>573</v>
      </c>
      <c r="C390" s="11"/>
      <c r="D390" s="11"/>
      <c r="E390" s="11">
        <v>192000</v>
      </c>
      <c r="F390" s="11">
        <v>192000</v>
      </c>
    </row>
    <row r="391" spans="1:6" x14ac:dyDescent="0.2">
      <c r="A391" t="s">
        <v>548</v>
      </c>
      <c r="B391" t="s">
        <v>271</v>
      </c>
      <c r="C391" s="11"/>
      <c r="D391" s="11">
        <v>7200</v>
      </c>
      <c r="E391" s="11">
        <v>7200</v>
      </c>
      <c r="F391" s="11">
        <v>14400</v>
      </c>
    </row>
    <row r="392" spans="1:6" x14ac:dyDescent="0.2">
      <c r="A392" t="s">
        <v>818</v>
      </c>
      <c r="B392" t="s">
        <v>891</v>
      </c>
      <c r="C392" s="11"/>
      <c r="D392" s="11">
        <v>0.25</v>
      </c>
      <c r="E392" s="11"/>
      <c r="F392" s="11">
        <v>0.25</v>
      </c>
    </row>
    <row r="393" spans="1:6" x14ac:dyDescent="0.2">
      <c r="A393" t="s">
        <v>549</v>
      </c>
      <c r="B393" t="s">
        <v>271</v>
      </c>
      <c r="C393" s="11"/>
      <c r="D393" s="11">
        <v>2391.12</v>
      </c>
      <c r="E393" s="11"/>
      <c r="F393" s="11">
        <v>2391.12</v>
      </c>
    </row>
    <row r="394" spans="1:6" x14ac:dyDescent="0.2">
      <c r="A394" t="s">
        <v>799</v>
      </c>
      <c r="B394" t="s">
        <v>271</v>
      </c>
      <c r="C394" s="11"/>
      <c r="D394" s="11"/>
      <c r="E394" s="11">
        <v>2160</v>
      </c>
      <c r="F394" s="11">
        <v>2160</v>
      </c>
    </row>
    <row r="395" spans="1:6" x14ac:dyDescent="0.2">
      <c r="A395" t="s">
        <v>698</v>
      </c>
      <c r="B395" t="s">
        <v>271</v>
      </c>
      <c r="C395" s="11">
        <v>25600</v>
      </c>
      <c r="D395" s="11"/>
      <c r="E395" s="11"/>
      <c r="F395" s="11">
        <v>25600</v>
      </c>
    </row>
    <row r="396" spans="1:6" x14ac:dyDescent="0.2">
      <c r="A396" t="s">
        <v>466</v>
      </c>
      <c r="B396" t="s">
        <v>199</v>
      </c>
      <c r="C396" s="11"/>
      <c r="D396" s="11">
        <v>16000</v>
      </c>
      <c r="E396" s="11"/>
      <c r="F396" s="11">
        <v>16000</v>
      </c>
    </row>
    <row r="397" spans="1:6" x14ac:dyDescent="0.2">
      <c r="A397" t="s">
        <v>239</v>
      </c>
      <c r="B397" t="s">
        <v>530</v>
      </c>
      <c r="C397" s="11">
        <v>6000</v>
      </c>
      <c r="D397" s="11">
        <v>6500</v>
      </c>
      <c r="E397" s="11">
        <v>13000</v>
      </c>
      <c r="F397" s="11">
        <v>25500</v>
      </c>
    </row>
    <row r="398" spans="1:6" x14ac:dyDescent="0.2">
      <c r="A398" t="s">
        <v>241</v>
      </c>
      <c r="B398" t="s">
        <v>226</v>
      </c>
      <c r="C398" s="11">
        <v>12000</v>
      </c>
      <c r="D398" s="11">
        <v>12000</v>
      </c>
      <c r="E398" s="11">
        <v>17000</v>
      </c>
      <c r="F398" s="11">
        <v>41000</v>
      </c>
    </row>
    <row r="399" spans="1:6" x14ac:dyDescent="0.2">
      <c r="A399" t="s">
        <v>531</v>
      </c>
      <c r="B399" t="s">
        <v>532</v>
      </c>
      <c r="C399" s="11"/>
      <c r="D399" s="11">
        <v>4000</v>
      </c>
      <c r="E399" s="11"/>
      <c r="F399" s="11">
        <v>4000</v>
      </c>
    </row>
    <row r="400" spans="1:6" x14ac:dyDescent="0.2">
      <c r="A400" t="s">
        <v>142</v>
      </c>
      <c r="B400" t="s">
        <v>143</v>
      </c>
      <c r="C400" s="11">
        <v>3000</v>
      </c>
      <c r="D400" s="11"/>
      <c r="E400" s="11">
        <v>2000</v>
      </c>
      <c r="F400" s="11">
        <v>5000</v>
      </c>
    </row>
    <row r="401" spans="1:6" x14ac:dyDescent="0.2">
      <c r="A401" t="s">
        <v>176</v>
      </c>
      <c r="B401" t="s">
        <v>29</v>
      </c>
      <c r="C401" s="11"/>
      <c r="D401" s="11">
        <v>594</v>
      </c>
      <c r="E401" s="11">
        <v>902</v>
      </c>
      <c r="F401" s="11">
        <v>1496</v>
      </c>
    </row>
    <row r="402" spans="1:6" x14ac:dyDescent="0.2">
      <c r="A402" t="s">
        <v>780</v>
      </c>
      <c r="B402" t="s">
        <v>384</v>
      </c>
      <c r="C402" s="11"/>
      <c r="D402" s="11"/>
      <c r="E402" s="11">
        <v>38380</v>
      </c>
      <c r="F402" s="11">
        <v>38380</v>
      </c>
    </row>
    <row r="403" spans="1:6" x14ac:dyDescent="0.2">
      <c r="A403" t="s">
        <v>781</v>
      </c>
      <c r="B403" t="s">
        <v>26</v>
      </c>
      <c r="C403" s="11"/>
      <c r="D403" s="11"/>
      <c r="E403" s="11">
        <v>42400</v>
      </c>
      <c r="F403" s="11">
        <v>42400</v>
      </c>
    </row>
    <row r="404" spans="1:6" x14ac:dyDescent="0.2">
      <c r="A404" t="s">
        <v>770</v>
      </c>
      <c r="B404" t="s">
        <v>681</v>
      </c>
      <c r="C404" s="11">
        <v>8400</v>
      </c>
      <c r="D404" s="11"/>
      <c r="E404" s="11">
        <v>12180</v>
      </c>
      <c r="F404" s="11">
        <v>20580</v>
      </c>
    </row>
    <row r="405" spans="1:6" x14ac:dyDescent="0.2">
      <c r="A405" t="s">
        <v>66</v>
      </c>
      <c r="B405" t="s">
        <v>413</v>
      </c>
      <c r="C405" s="11">
        <v>746640</v>
      </c>
      <c r="D405" s="11">
        <v>342720</v>
      </c>
      <c r="E405" s="11">
        <v>689940</v>
      </c>
      <c r="F405" s="11">
        <v>1779300</v>
      </c>
    </row>
    <row r="406" spans="1:6" x14ac:dyDescent="0.2">
      <c r="A406" t="s">
        <v>177</v>
      </c>
      <c r="B406" t="s">
        <v>178</v>
      </c>
      <c r="C406" s="11"/>
      <c r="D406" s="11">
        <v>5600</v>
      </c>
      <c r="E406" s="11">
        <v>9620</v>
      </c>
      <c r="F406" s="11">
        <v>15220</v>
      </c>
    </row>
    <row r="407" spans="1:6" x14ac:dyDescent="0.2">
      <c r="A407" t="s">
        <v>540</v>
      </c>
      <c r="B407" t="s">
        <v>150</v>
      </c>
      <c r="C407" s="11"/>
      <c r="D407" s="11">
        <v>16000</v>
      </c>
      <c r="E407" s="11"/>
      <c r="F407" s="11">
        <v>16000</v>
      </c>
    </row>
    <row r="408" spans="1:6" x14ac:dyDescent="0.2">
      <c r="A408" t="s">
        <v>256</v>
      </c>
      <c r="B408" t="s">
        <v>413</v>
      </c>
      <c r="C408" s="11"/>
      <c r="D408" s="11">
        <v>54000</v>
      </c>
      <c r="E408" s="11">
        <v>8000</v>
      </c>
      <c r="F408" s="11">
        <v>62000</v>
      </c>
    </row>
    <row r="409" spans="1:6" x14ac:dyDescent="0.2">
      <c r="A409" t="s">
        <v>576</v>
      </c>
      <c r="B409" t="s">
        <v>577</v>
      </c>
      <c r="C409" s="11">
        <v>31800</v>
      </c>
      <c r="D409" s="11">
        <v>28840</v>
      </c>
      <c r="E409" s="11"/>
      <c r="F409" s="11">
        <v>60640</v>
      </c>
    </row>
    <row r="410" spans="1:6" x14ac:dyDescent="0.2">
      <c r="A410" t="s">
        <v>292</v>
      </c>
      <c r="B410" t="s">
        <v>398</v>
      </c>
      <c r="C410" s="11"/>
      <c r="D410" s="11">
        <v>5760</v>
      </c>
      <c r="E410" s="11">
        <v>85040</v>
      </c>
      <c r="F410" s="11">
        <v>90800</v>
      </c>
    </row>
    <row r="411" spans="1:6" x14ac:dyDescent="0.2">
      <c r="A411" t="s">
        <v>699</v>
      </c>
      <c r="B411" t="s">
        <v>364</v>
      </c>
      <c r="C411" s="11">
        <v>14400</v>
      </c>
      <c r="D411" s="11"/>
      <c r="E411" s="11"/>
      <c r="F411" s="11">
        <v>14400</v>
      </c>
    </row>
    <row r="412" spans="1:6" x14ac:dyDescent="0.2">
      <c r="A412" t="s">
        <v>800</v>
      </c>
      <c r="B412" t="s">
        <v>272</v>
      </c>
      <c r="C412" s="11"/>
      <c r="D412" s="11"/>
      <c r="E412" s="11">
        <v>2400</v>
      </c>
      <c r="F412" s="11">
        <v>2400</v>
      </c>
    </row>
    <row r="413" spans="1:6" x14ac:dyDescent="0.2">
      <c r="A413" t="s">
        <v>700</v>
      </c>
      <c r="B413" t="s">
        <v>60</v>
      </c>
      <c r="C413" s="11">
        <v>102400</v>
      </c>
      <c r="D413" s="11"/>
      <c r="E413" s="11"/>
      <c r="F413" s="11">
        <v>102400</v>
      </c>
    </row>
    <row r="414" spans="1:6" x14ac:dyDescent="0.2">
      <c r="A414" t="s">
        <v>336</v>
      </c>
      <c r="B414" t="s">
        <v>337</v>
      </c>
      <c r="C414" s="11">
        <v>2500</v>
      </c>
      <c r="D414" s="11">
        <v>3008</v>
      </c>
      <c r="E414" s="11">
        <v>2300</v>
      </c>
      <c r="F414" s="11">
        <v>7808</v>
      </c>
    </row>
    <row r="415" spans="1:6" x14ac:dyDescent="0.2">
      <c r="A415" t="s">
        <v>810</v>
      </c>
      <c r="B415" t="s">
        <v>355</v>
      </c>
      <c r="C415" s="11"/>
      <c r="D415" s="11"/>
      <c r="E415" s="11">
        <v>3</v>
      </c>
      <c r="F415" s="11">
        <v>3</v>
      </c>
    </row>
    <row r="416" spans="1:6" x14ac:dyDescent="0.2">
      <c r="A416" t="s">
        <v>802</v>
      </c>
      <c r="B416" t="s">
        <v>884</v>
      </c>
      <c r="C416" s="11"/>
      <c r="D416" s="11"/>
      <c r="E416" s="11">
        <v>3</v>
      </c>
      <c r="F416" s="11">
        <v>3</v>
      </c>
    </row>
    <row r="417" spans="1:6" x14ac:dyDescent="0.2">
      <c r="A417" t="s">
        <v>304</v>
      </c>
      <c r="B417" t="s">
        <v>305</v>
      </c>
      <c r="C417" s="11"/>
      <c r="D417" s="11"/>
      <c r="E417" s="11">
        <v>300000</v>
      </c>
      <c r="F417" s="11">
        <v>300000</v>
      </c>
    </row>
    <row r="418" spans="1:6" x14ac:dyDescent="0.2">
      <c r="A418" t="s">
        <v>273</v>
      </c>
      <c r="B418" t="s">
        <v>272</v>
      </c>
      <c r="C418" s="11"/>
      <c r="D418" s="11"/>
      <c r="E418" s="11">
        <v>1080</v>
      </c>
      <c r="F418" s="11">
        <v>1080</v>
      </c>
    </row>
    <row r="419" spans="1:6" x14ac:dyDescent="0.2">
      <c r="A419" t="s">
        <v>274</v>
      </c>
      <c r="B419" t="s">
        <v>881</v>
      </c>
      <c r="C419" s="11"/>
      <c r="D419" s="11"/>
      <c r="E419" s="11">
        <v>3840</v>
      </c>
      <c r="F419" s="11">
        <v>3840</v>
      </c>
    </row>
    <row r="420" spans="1:6" x14ac:dyDescent="0.2">
      <c r="A420" t="s">
        <v>40</v>
      </c>
      <c r="B420" t="s">
        <v>199</v>
      </c>
      <c r="C420" s="11"/>
      <c r="D420" s="11">
        <v>16000</v>
      </c>
      <c r="E420" s="11">
        <v>32000</v>
      </c>
      <c r="F420" s="11">
        <v>48000</v>
      </c>
    </row>
    <row r="421" spans="1:6" x14ac:dyDescent="0.2">
      <c r="A421" t="s">
        <v>869</v>
      </c>
      <c r="B421" t="s">
        <v>143</v>
      </c>
      <c r="C421" s="11">
        <v>2000</v>
      </c>
      <c r="D421" s="11"/>
      <c r="E421" s="11"/>
      <c r="F421" s="11">
        <v>2000</v>
      </c>
    </row>
    <row r="422" spans="1:6" x14ac:dyDescent="0.2">
      <c r="A422" t="s">
        <v>865</v>
      </c>
      <c r="B422" t="s">
        <v>696</v>
      </c>
      <c r="C422" s="11">
        <v>4000</v>
      </c>
      <c r="D422" s="11"/>
      <c r="E422" s="11"/>
      <c r="F422" s="11">
        <v>4000</v>
      </c>
    </row>
    <row r="423" spans="1:6" x14ac:dyDescent="0.2">
      <c r="A423" t="s">
        <v>866</v>
      </c>
      <c r="B423" t="s">
        <v>144</v>
      </c>
      <c r="C423" s="11">
        <v>4000</v>
      </c>
      <c r="D423" s="11"/>
      <c r="E423" s="11"/>
      <c r="F423" s="11">
        <v>4000</v>
      </c>
    </row>
    <row r="424" spans="1:6" x14ac:dyDescent="0.2">
      <c r="A424" t="s">
        <v>242</v>
      </c>
      <c r="B424" t="s">
        <v>398</v>
      </c>
      <c r="C424" s="11"/>
      <c r="D424" s="11">
        <v>16000</v>
      </c>
      <c r="E424" s="11">
        <v>44000</v>
      </c>
      <c r="F424" s="11">
        <v>60000</v>
      </c>
    </row>
    <row r="425" spans="1:6" x14ac:dyDescent="0.2">
      <c r="A425" t="s">
        <v>293</v>
      </c>
      <c r="B425" t="s">
        <v>886</v>
      </c>
      <c r="C425" s="11"/>
      <c r="D425" s="11"/>
      <c r="E425" s="11">
        <v>15624</v>
      </c>
      <c r="F425" s="11">
        <v>15624</v>
      </c>
    </row>
    <row r="426" spans="1:6" x14ac:dyDescent="0.2">
      <c r="A426" t="s">
        <v>243</v>
      </c>
      <c r="B426" t="s">
        <v>171</v>
      </c>
      <c r="C426" s="11">
        <v>1500</v>
      </c>
      <c r="D426" s="11">
        <v>1000</v>
      </c>
      <c r="E426" s="11">
        <v>1500</v>
      </c>
      <c r="F426" s="11">
        <v>4000</v>
      </c>
    </row>
    <row r="427" spans="1:6" x14ac:dyDescent="0.2">
      <c r="A427" t="s">
        <v>629</v>
      </c>
      <c r="B427" t="s">
        <v>462</v>
      </c>
      <c r="C427" s="11">
        <v>5120</v>
      </c>
      <c r="D427" s="11"/>
      <c r="E427" s="11"/>
      <c r="F427" s="11">
        <v>5120</v>
      </c>
    </row>
    <row r="428" spans="1:6" x14ac:dyDescent="0.2">
      <c r="A428" t="s">
        <v>505</v>
      </c>
      <c r="B428" t="s">
        <v>143</v>
      </c>
      <c r="C428" s="11">
        <v>7000</v>
      </c>
      <c r="D428" s="11">
        <v>6000</v>
      </c>
      <c r="E428" s="11">
        <v>2000</v>
      </c>
      <c r="F428" s="11">
        <v>15000</v>
      </c>
    </row>
    <row r="429" spans="1:6" x14ac:dyDescent="0.2">
      <c r="A429" t="s">
        <v>222</v>
      </c>
      <c r="B429" t="s">
        <v>223</v>
      </c>
      <c r="C429" s="11"/>
      <c r="D429" s="11"/>
      <c r="E429" s="11">
        <v>10</v>
      </c>
      <c r="F429" s="11">
        <v>10</v>
      </c>
    </row>
    <row r="430" spans="1:6" x14ac:dyDescent="0.2">
      <c r="A430" t="s">
        <v>496</v>
      </c>
      <c r="B430" t="s">
        <v>497</v>
      </c>
      <c r="C430" s="11">
        <v>9004.119999999999</v>
      </c>
      <c r="D430" s="11">
        <v>6966</v>
      </c>
      <c r="E430" s="11"/>
      <c r="F430" s="11">
        <v>15970.119999999999</v>
      </c>
    </row>
    <row r="431" spans="1:6" x14ac:dyDescent="0.2">
      <c r="A431" t="s">
        <v>775</v>
      </c>
      <c r="B431" t="s">
        <v>413</v>
      </c>
      <c r="C431" s="11">
        <v>435900</v>
      </c>
      <c r="D431" s="11">
        <v>367200</v>
      </c>
      <c r="E431" s="11">
        <v>354960</v>
      </c>
      <c r="F431" s="11">
        <v>1158060</v>
      </c>
    </row>
    <row r="432" spans="1:6" x14ac:dyDescent="0.2">
      <c r="A432" t="s">
        <v>41</v>
      </c>
      <c r="B432" t="s">
        <v>530</v>
      </c>
      <c r="C432" s="11">
        <v>7000</v>
      </c>
      <c r="D432" s="11"/>
      <c r="E432" s="11">
        <v>3000</v>
      </c>
      <c r="F432" s="11">
        <v>10000</v>
      </c>
    </row>
    <row r="433" spans="1:6" x14ac:dyDescent="0.2">
      <c r="A433" t="s">
        <v>723</v>
      </c>
      <c r="B433" t="s">
        <v>43</v>
      </c>
      <c r="C433" s="11">
        <v>63000</v>
      </c>
      <c r="D433" s="11">
        <v>84000</v>
      </c>
      <c r="E433" s="11">
        <v>105000</v>
      </c>
      <c r="F433" s="11">
        <v>252000</v>
      </c>
    </row>
    <row r="434" spans="1:6" x14ac:dyDescent="0.2">
      <c r="A434" t="s">
        <v>81</v>
      </c>
      <c r="B434" t="s">
        <v>420</v>
      </c>
      <c r="C434" s="11"/>
      <c r="D434" s="11">
        <v>10000</v>
      </c>
      <c r="E434" s="11">
        <v>11200</v>
      </c>
      <c r="F434" s="11">
        <v>21200</v>
      </c>
    </row>
    <row r="435" spans="1:6" x14ac:dyDescent="0.2">
      <c r="A435" t="s">
        <v>847</v>
      </c>
      <c r="B435" t="s">
        <v>665</v>
      </c>
      <c r="C435" s="11">
        <v>6200</v>
      </c>
      <c r="D435" s="11"/>
      <c r="E435" s="11"/>
      <c r="F435" s="11">
        <v>6200</v>
      </c>
    </row>
    <row r="436" spans="1:6" x14ac:dyDescent="0.2">
      <c r="A436" t="s">
        <v>607</v>
      </c>
      <c r="B436" t="s">
        <v>26</v>
      </c>
      <c r="C436" s="11"/>
      <c r="D436" s="11">
        <v>120000</v>
      </c>
      <c r="E436" s="11"/>
      <c r="F436" s="11">
        <v>120000</v>
      </c>
    </row>
    <row r="437" spans="1:6" x14ac:dyDescent="0.2">
      <c r="A437" t="s">
        <v>244</v>
      </c>
      <c r="B437" t="s">
        <v>420</v>
      </c>
      <c r="C437" s="11"/>
      <c r="D437" s="11">
        <v>15600</v>
      </c>
      <c r="E437" s="11">
        <v>400</v>
      </c>
      <c r="F437" s="11">
        <v>16000</v>
      </c>
    </row>
    <row r="438" spans="1:6" x14ac:dyDescent="0.2">
      <c r="A438" t="s">
        <v>67</v>
      </c>
      <c r="B438" t="s">
        <v>68</v>
      </c>
      <c r="C438" s="11">
        <v>17360</v>
      </c>
      <c r="D438" s="11">
        <v>17360</v>
      </c>
      <c r="E438" s="11">
        <v>12000</v>
      </c>
      <c r="F438" s="11">
        <v>46720</v>
      </c>
    </row>
    <row r="439" spans="1:6" x14ac:dyDescent="0.2">
      <c r="A439" t="s">
        <v>406</v>
      </c>
      <c r="B439" t="s">
        <v>143</v>
      </c>
      <c r="C439" s="11"/>
      <c r="D439" s="11">
        <v>5000</v>
      </c>
      <c r="E439" s="11"/>
      <c r="F439" s="11">
        <v>5000</v>
      </c>
    </row>
    <row r="440" spans="1:6" x14ac:dyDescent="0.2">
      <c r="A440" t="s">
        <v>506</v>
      </c>
      <c r="B440" t="s">
        <v>384</v>
      </c>
      <c r="C440" s="11">
        <v>145600</v>
      </c>
      <c r="D440" s="11">
        <v>152000</v>
      </c>
      <c r="E440" s="11">
        <v>114640</v>
      </c>
      <c r="F440" s="11">
        <v>412240</v>
      </c>
    </row>
    <row r="441" spans="1:6" x14ac:dyDescent="0.2">
      <c r="A441" t="s">
        <v>275</v>
      </c>
      <c r="B441" t="s">
        <v>250</v>
      </c>
      <c r="C441" s="11">
        <v>8287.2000000000007</v>
      </c>
      <c r="D441" s="11"/>
      <c r="E441" s="11">
        <v>7200</v>
      </c>
      <c r="F441" s="11">
        <v>15487.2</v>
      </c>
    </row>
    <row r="442" spans="1:6" x14ac:dyDescent="0.2">
      <c r="A442" t="s">
        <v>498</v>
      </c>
      <c r="B442" t="s">
        <v>499</v>
      </c>
      <c r="C442" s="11"/>
      <c r="D442" s="11">
        <v>10240</v>
      </c>
      <c r="E442" s="11"/>
      <c r="F442" s="11">
        <v>10240</v>
      </c>
    </row>
    <row r="443" spans="1:6" x14ac:dyDescent="0.2">
      <c r="A443" t="s">
        <v>500</v>
      </c>
      <c r="B443" t="s">
        <v>501</v>
      </c>
      <c r="C443" s="11">
        <v>165252</v>
      </c>
      <c r="D443" s="11">
        <v>108520</v>
      </c>
      <c r="E443" s="11"/>
      <c r="F443" s="11">
        <v>273772</v>
      </c>
    </row>
    <row r="444" spans="1:6" x14ac:dyDescent="0.2">
      <c r="A444" t="s">
        <v>306</v>
      </c>
      <c r="B444" t="s">
        <v>384</v>
      </c>
      <c r="C444" s="11"/>
      <c r="D444" s="11"/>
      <c r="E444" s="11">
        <v>220000</v>
      </c>
      <c r="F444" s="11">
        <v>220000</v>
      </c>
    </row>
    <row r="445" spans="1:6" x14ac:dyDescent="0.2">
      <c r="A445" t="s">
        <v>796</v>
      </c>
      <c r="B445" t="s">
        <v>29</v>
      </c>
      <c r="C445" s="11"/>
      <c r="D445" s="11"/>
      <c r="E445" s="11">
        <v>300</v>
      </c>
      <c r="F445" s="11">
        <v>300</v>
      </c>
    </row>
    <row r="446" spans="1:6" x14ac:dyDescent="0.2">
      <c r="A446" t="s">
        <v>307</v>
      </c>
      <c r="B446" t="s">
        <v>308</v>
      </c>
      <c r="C446" s="11"/>
      <c r="D446" s="11">
        <v>27600</v>
      </c>
      <c r="E446" s="11">
        <v>13800</v>
      </c>
      <c r="F446" s="11">
        <v>41400</v>
      </c>
    </row>
    <row r="447" spans="1:6" x14ac:dyDescent="0.2">
      <c r="A447" t="s">
        <v>309</v>
      </c>
      <c r="B447" t="s">
        <v>310</v>
      </c>
      <c r="C447" s="11"/>
      <c r="D447" s="11"/>
      <c r="E447" s="11">
        <v>1800</v>
      </c>
      <c r="F447" s="11">
        <v>1800</v>
      </c>
    </row>
    <row r="448" spans="1:6" x14ac:dyDescent="0.2">
      <c r="A448" t="s">
        <v>803</v>
      </c>
      <c r="B448" t="s">
        <v>885</v>
      </c>
      <c r="C448" s="11"/>
      <c r="D448" s="11"/>
      <c r="E448" s="11">
        <v>3</v>
      </c>
      <c r="F448" s="11">
        <v>3</v>
      </c>
    </row>
    <row r="449" spans="1:6" x14ac:dyDescent="0.2">
      <c r="A449" t="s">
        <v>426</v>
      </c>
      <c r="B449" t="s">
        <v>398</v>
      </c>
      <c r="C449" s="11"/>
      <c r="D449" s="11">
        <v>32000</v>
      </c>
      <c r="E449" s="11">
        <v>16000</v>
      </c>
      <c r="F449" s="11">
        <v>48000</v>
      </c>
    </row>
    <row r="450" spans="1:6" x14ac:dyDescent="0.2">
      <c r="A450" t="s">
        <v>371</v>
      </c>
      <c r="B450" t="s">
        <v>372</v>
      </c>
      <c r="C450" s="11"/>
      <c r="D450" s="11">
        <v>6000</v>
      </c>
      <c r="E450" s="11">
        <v>2500</v>
      </c>
      <c r="F450" s="11">
        <v>8500</v>
      </c>
    </row>
    <row r="451" spans="1:6" x14ac:dyDescent="0.2">
      <c r="A451" t="s">
        <v>688</v>
      </c>
      <c r="B451" t="s">
        <v>339</v>
      </c>
      <c r="C451" s="11">
        <v>12000</v>
      </c>
      <c r="D451" s="11"/>
      <c r="E451" s="11"/>
      <c r="F451" s="11">
        <v>12000</v>
      </c>
    </row>
    <row r="452" spans="1:6" x14ac:dyDescent="0.2">
      <c r="A452" t="s">
        <v>792</v>
      </c>
      <c r="B452" t="s">
        <v>251</v>
      </c>
      <c r="C452" s="11"/>
      <c r="D452" s="11"/>
      <c r="E452" s="11">
        <v>6300</v>
      </c>
      <c r="F452" s="11">
        <v>6300</v>
      </c>
    </row>
    <row r="453" spans="1:6" x14ac:dyDescent="0.2">
      <c r="A453" t="s">
        <v>859</v>
      </c>
      <c r="B453" t="s">
        <v>682</v>
      </c>
      <c r="C453" s="11">
        <v>4000</v>
      </c>
      <c r="D453" s="11"/>
      <c r="E453" s="11"/>
      <c r="F453" s="11">
        <v>4000</v>
      </c>
    </row>
    <row r="454" spans="1:6" x14ac:dyDescent="0.2">
      <c r="A454" t="s">
        <v>614</v>
      </c>
      <c r="B454" t="s">
        <v>615</v>
      </c>
      <c r="C454" s="11"/>
      <c r="D454" s="11">
        <v>50</v>
      </c>
      <c r="E454" s="11"/>
      <c r="F454" s="11">
        <v>50</v>
      </c>
    </row>
    <row r="455" spans="1:6" x14ac:dyDescent="0.2">
      <c r="A455" t="s">
        <v>42</v>
      </c>
      <c r="B455" t="s">
        <v>43</v>
      </c>
      <c r="C455" s="11"/>
      <c r="D455" s="11">
        <v>24000</v>
      </c>
      <c r="E455" s="11">
        <v>20000</v>
      </c>
      <c r="F455" s="11">
        <v>44000</v>
      </c>
    </row>
    <row r="456" spans="1:6" x14ac:dyDescent="0.2">
      <c r="A456" t="s">
        <v>714</v>
      </c>
      <c r="B456" t="s">
        <v>33</v>
      </c>
      <c r="C456" s="11">
        <v>16000</v>
      </c>
      <c r="D456" s="11"/>
      <c r="E456" s="11"/>
      <c r="F456" s="11">
        <v>16000</v>
      </c>
    </row>
    <row r="457" spans="1:6" x14ac:dyDescent="0.2">
      <c r="A457" t="s">
        <v>338</v>
      </c>
      <c r="B457" t="s">
        <v>339</v>
      </c>
      <c r="C457" s="11"/>
      <c r="D457" s="11"/>
      <c r="E457" s="11">
        <v>3000</v>
      </c>
      <c r="F457" s="11">
        <v>3000</v>
      </c>
    </row>
    <row r="458" spans="1:6" x14ac:dyDescent="0.2">
      <c r="A458" t="s">
        <v>862</v>
      </c>
      <c r="B458" t="s">
        <v>56</v>
      </c>
      <c r="C458" s="11">
        <v>64000</v>
      </c>
      <c r="D458" s="11"/>
      <c r="E458" s="11"/>
      <c r="F458" s="11">
        <v>64000</v>
      </c>
    </row>
    <row r="459" spans="1:6" x14ac:dyDescent="0.2">
      <c r="A459" t="s">
        <v>783</v>
      </c>
      <c r="B459" t="s">
        <v>245</v>
      </c>
      <c r="C459" s="11"/>
      <c r="D459" s="11">
        <v>16000</v>
      </c>
      <c r="E459" s="11">
        <v>33000</v>
      </c>
      <c r="F459" s="11">
        <v>49000</v>
      </c>
    </row>
    <row r="460" spans="1:6" x14ac:dyDescent="0.2">
      <c r="A460" t="s">
        <v>276</v>
      </c>
      <c r="B460" t="s">
        <v>550</v>
      </c>
      <c r="C460" s="11">
        <v>960</v>
      </c>
      <c r="D460" s="11">
        <v>31680</v>
      </c>
      <c r="E460" s="11">
        <v>38400</v>
      </c>
      <c r="F460" s="11">
        <v>71040</v>
      </c>
    </row>
    <row r="461" spans="1:6" x14ac:dyDescent="0.2">
      <c r="A461" t="s">
        <v>776</v>
      </c>
      <c r="B461" t="s">
        <v>97</v>
      </c>
      <c r="C461" s="11"/>
      <c r="D461" s="11"/>
      <c r="E461" s="11">
        <v>10000</v>
      </c>
      <c r="F461" s="11">
        <v>10000</v>
      </c>
    </row>
    <row r="462" spans="1:6" x14ac:dyDescent="0.2">
      <c r="A462" t="s">
        <v>485</v>
      </c>
      <c r="B462" t="s">
        <v>451</v>
      </c>
      <c r="C462" s="11"/>
      <c r="D462" s="11">
        <v>1200</v>
      </c>
      <c r="E462" s="11"/>
      <c r="F462" s="11">
        <v>1200</v>
      </c>
    </row>
    <row r="463" spans="1:6" x14ac:dyDescent="0.2">
      <c r="A463" t="s">
        <v>616</v>
      </c>
      <c r="B463" t="s">
        <v>474</v>
      </c>
      <c r="C463" s="11"/>
      <c r="D463" s="11">
        <v>23540</v>
      </c>
      <c r="E463" s="11"/>
      <c r="F463" s="11">
        <v>23540</v>
      </c>
    </row>
    <row r="464" spans="1:6" x14ac:dyDescent="0.2">
      <c r="A464" t="s">
        <v>771</v>
      </c>
      <c r="B464" t="s">
        <v>398</v>
      </c>
      <c r="C464" s="11">
        <v>5000</v>
      </c>
      <c r="D464" s="11"/>
      <c r="E464" s="11">
        <v>254000</v>
      </c>
      <c r="F464" s="11">
        <v>259000</v>
      </c>
    </row>
    <row r="465" spans="1:6" x14ac:dyDescent="0.2">
      <c r="A465" t="s">
        <v>772</v>
      </c>
      <c r="B465" t="s">
        <v>524</v>
      </c>
      <c r="C465" s="11"/>
      <c r="D465" s="11">
        <v>10000</v>
      </c>
      <c r="E465" s="11">
        <v>34080</v>
      </c>
      <c r="F465" s="11">
        <v>44080</v>
      </c>
    </row>
    <row r="466" spans="1:6" x14ac:dyDescent="0.2">
      <c r="A466" t="s">
        <v>109</v>
      </c>
      <c r="B466" t="s">
        <v>872</v>
      </c>
      <c r="C466" s="11"/>
      <c r="D466" s="11"/>
      <c r="E466" s="11">
        <v>5040</v>
      </c>
      <c r="F466" s="11">
        <v>5040</v>
      </c>
    </row>
    <row r="467" spans="1:6" x14ac:dyDescent="0.2">
      <c r="A467" t="s">
        <v>179</v>
      </c>
      <c r="B467" t="s">
        <v>180</v>
      </c>
      <c r="C467" s="11">
        <v>45648</v>
      </c>
      <c r="D467" s="11">
        <v>33600</v>
      </c>
      <c r="E467" s="11">
        <v>13060</v>
      </c>
      <c r="F467" s="11">
        <v>92308</v>
      </c>
    </row>
    <row r="468" spans="1:6" x14ac:dyDescent="0.2">
      <c r="A468" t="s">
        <v>181</v>
      </c>
      <c r="B468" t="s">
        <v>182</v>
      </c>
      <c r="C468" s="11"/>
      <c r="D468" s="11">
        <v>4</v>
      </c>
      <c r="E468" s="11">
        <v>11584</v>
      </c>
      <c r="F468" s="11">
        <v>11588</v>
      </c>
    </row>
    <row r="469" spans="1:6" x14ac:dyDescent="0.2">
      <c r="A469" t="s">
        <v>860</v>
      </c>
      <c r="B469" t="s">
        <v>682</v>
      </c>
      <c r="C469" s="11">
        <v>6600</v>
      </c>
      <c r="D469" s="11"/>
      <c r="E469" s="11"/>
      <c r="F469" s="11">
        <v>6600</v>
      </c>
    </row>
    <row r="470" spans="1:6" x14ac:dyDescent="0.2">
      <c r="A470" t="s">
        <v>738</v>
      </c>
      <c r="B470" t="s">
        <v>144</v>
      </c>
      <c r="C470" s="11"/>
      <c r="D470" s="11"/>
      <c r="E470" s="11">
        <v>1000</v>
      </c>
      <c r="F470" s="11">
        <v>1000</v>
      </c>
    </row>
    <row r="471" spans="1:6" x14ac:dyDescent="0.2">
      <c r="A471" t="s">
        <v>407</v>
      </c>
      <c r="B471" t="s">
        <v>408</v>
      </c>
      <c r="C471" s="11"/>
      <c r="D471" s="11">
        <v>6000</v>
      </c>
      <c r="E471" s="11"/>
      <c r="F471" s="11">
        <v>6000</v>
      </c>
    </row>
    <row r="472" spans="1:6" x14ac:dyDescent="0.2">
      <c r="A472" t="s">
        <v>486</v>
      </c>
      <c r="B472" t="s">
        <v>145</v>
      </c>
      <c r="C472" s="11">
        <v>9000</v>
      </c>
      <c r="D472" s="11">
        <v>8000</v>
      </c>
      <c r="E472" s="11">
        <v>4000</v>
      </c>
      <c r="F472" s="11">
        <v>21000</v>
      </c>
    </row>
    <row r="473" spans="1:6" x14ac:dyDescent="0.2">
      <c r="A473" t="s">
        <v>867</v>
      </c>
      <c r="B473" t="s">
        <v>33</v>
      </c>
      <c r="C473" s="11">
        <v>64000</v>
      </c>
      <c r="D473" s="11"/>
      <c r="E473" s="11"/>
      <c r="F473" s="11">
        <v>64000</v>
      </c>
    </row>
    <row r="474" spans="1:6" x14ac:dyDescent="0.2">
      <c r="A474" t="s">
        <v>561</v>
      </c>
      <c r="B474" t="s">
        <v>33</v>
      </c>
      <c r="C474" s="11"/>
      <c r="D474" s="11">
        <v>112000</v>
      </c>
      <c r="E474" s="11"/>
      <c r="F474" s="11">
        <v>112000</v>
      </c>
    </row>
    <row r="475" spans="1:6" x14ac:dyDescent="0.2">
      <c r="A475" t="s">
        <v>340</v>
      </c>
      <c r="B475" t="s">
        <v>199</v>
      </c>
      <c r="C475" s="11">
        <v>16000</v>
      </c>
      <c r="D475" s="11"/>
      <c r="E475" s="11">
        <v>21600</v>
      </c>
      <c r="F475" s="11">
        <v>37600</v>
      </c>
    </row>
    <row r="476" spans="1:6" x14ac:dyDescent="0.2">
      <c r="A476" t="s">
        <v>277</v>
      </c>
      <c r="B476" t="s">
        <v>178</v>
      </c>
      <c r="C476" s="11">
        <v>720</v>
      </c>
      <c r="D476" s="11">
        <v>2260</v>
      </c>
      <c r="E476" s="11">
        <v>2509</v>
      </c>
      <c r="F476" s="11">
        <v>5489</v>
      </c>
    </row>
    <row r="477" spans="1:6" x14ac:dyDescent="0.2">
      <c r="A477" t="s">
        <v>278</v>
      </c>
      <c r="B477" t="s">
        <v>882</v>
      </c>
      <c r="C477" s="11"/>
      <c r="D477" s="11"/>
      <c r="E477" s="11">
        <v>1600</v>
      </c>
      <c r="F477" s="11">
        <v>1600</v>
      </c>
    </row>
    <row r="478" spans="1:6" x14ac:dyDescent="0.2">
      <c r="A478" t="s">
        <v>341</v>
      </c>
      <c r="B478" t="s">
        <v>199</v>
      </c>
      <c r="C478" s="11"/>
      <c r="D478" s="11">
        <v>10000</v>
      </c>
      <c r="E478" s="11">
        <v>32000</v>
      </c>
      <c r="F478" s="11">
        <v>42000</v>
      </c>
    </row>
    <row r="479" spans="1:6" x14ac:dyDescent="0.2">
      <c r="A479" t="s">
        <v>755</v>
      </c>
      <c r="B479" t="s">
        <v>185</v>
      </c>
      <c r="C479" s="11"/>
      <c r="D479" s="11"/>
      <c r="E479" s="11">
        <v>105600</v>
      </c>
      <c r="F479" s="11">
        <v>105600</v>
      </c>
    </row>
    <row r="480" spans="1:6" x14ac:dyDescent="0.2">
      <c r="A480" t="s">
        <v>824</v>
      </c>
      <c r="B480" t="s">
        <v>185</v>
      </c>
      <c r="C480" s="11"/>
      <c r="D480" s="11">
        <v>107520</v>
      </c>
      <c r="E480" s="11"/>
      <c r="F480" s="11">
        <v>107520</v>
      </c>
    </row>
    <row r="481" spans="1:6" x14ac:dyDescent="0.2">
      <c r="A481" t="s">
        <v>589</v>
      </c>
      <c r="B481" t="s">
        <v>384</v>
      </c>
      <c r="C481" s="11"/>
      <c r="D481" s="11">
        <v>14000</v>
      </c>
      <c r="E481" s="11"/>
      <c r="F481" s="11">
        <v>14000</v>
      </c>
    </row>
    <row r="482" spans="1:6" x14ac:dyDescent="0.2">
      <c r="A482" t="s">
        <v>627</v>
      </c>
      <c r="B482" t="s">
        <v>144</v>
      </c>
      <c r="C482" s="11">
        <v>4000</v>
      </c>
      <c r="D482" s="11"/>
      <c r="E482" s="11"/>
      <c r="F482" s="11">
        <v>4000</v>
      </c>
    </row>
    <row r="483" spans="1:6" x14ac:dyDescent="0.2">
      <c r="A483" t="s">
        <v>582</v>
      </c>
      <c r="B483" t="s">
        <v>305</v>
      </c>
      <c r="C483" s="11">
        <v>682300</v>
      </c>
      <c r="D483" s="11">
        <v>100</v>
      </c>
      <c r="E483" s="11"/>
      <c r="F483" s="11">
        <v>682400</v>
      </c>
    </row>
    <row r="484" spans="1:6" x14ac:dyDescent="0.2">
      <c r="A484" t="s">
        <v>342</v>
      </c>
      <c r="B484" t="s">
        <v>30</v>
      </c>
      <c r="C484" s="11">
        <v>5000</v>
      </c>
      <c r="D484" s="11">
        <v>5008</v>
      </c>
      <c r="E484" s="11">
        <v>3008</v>
      </c>
      <c r="F484" s="11">
        <v>13016</v>
      </c>
    </row>
    <row r="485" spans="1:6" x14ac:dyDescent="0.2">
      <c r="A485" t="s">
        <v>620</v>
      </c>
      <c r="C485" s="11">
        <v>23437636.524999999</v>
      </c>
      <c r="D485" s="11">
        <v>23176004.774999995</v>
      </c>
      <c r="E485" s="11">
        <v>22315665.362000003</v>
      </c>
      <c r="F485" s="11">
        <v>68929306.662000015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BC9A7-2E6F-EF44-B474-80995B19FBEE}">
  <dimension ref="A1:F118"/>
  <sheetViews>
    <sheetView workbookViewId="0">
      <selection sqref="A1:F1048576"/>
    </sheetView>
  </sheetViews>
  <sheetFormatPr baseColWidth="10" defaultRowHeight="15" x14ac:dyDescent="0.2"/>
  <cols>
    <col min="1" max="1" width="23.6640625" customWidth="1"/>
    <col min="2" max="2" width="19.6640625" customWidth="1"/>
  </cols>
  <sheetData>
    <row r="1" spans="1:6" x14ac:dyDescent="0.2">
      <c r="A1" t="s">
        <v>1</v>
      </c>
      <c r="B1" t="s">
        <v>2</v>
      </c>
      <c r="C1">
        <v>2018</v>
      </c>
      <c r="D1">
        <v>2019</v>
      </c>
      <c r="E1">
        <v>2020</v>
      </c>
      <c r="F1" t="s">
        <v>620</v>
      </c>
    </row>
    <row r="2" spans="1:6" x14ac:dyDescent="0.2">
      <c r="A2" t="s">
        <v>8</v>
      </c>
      <c r="B2" t="s">
        <v>70</v>
      </c>
      <c r="C2">
        <v>244000</v>
      </c>
      <c r="D2">
        <v>148000.25</v>
      </c>
      <c r="E2">
        <v>146000</v>
      </c>
      <c r="F2">
        <v>538000.25</v>
      </c>
    </row>
    <row r="3" spans="1:6" x14ac:dyDescent="0.2">
      <c r="A3" t="s">
        <v>8</v>
      </c>
      <c r="B3" t="s">
        <v>71</v>
      </c>
      <c r="D3">
        <v>40000</v>
      </c>
      <c r="E3">
        <v>60000</v>
      </c>
      <c r="F3">
        <v>100000</v>
      </c>
    </row>
    <row r="4" spans="1:6" x14ac:dyDescent="0.2">
      <c r="A4" t="s">
        <v>8</v>
      </c>
      <c r="B4" t="s">
        <v>344</v>
      </c>
      <c r="C4">
        <v>54000</v>
      </c>
      <c r="D4">
        <v>16200</v>
      </c>
      <c r="E4">
        <v>36000</v>
      </c>
      <c r="F4">
        <v>106200</v>
      </c>
    </row>
    <row r="5" spans="1:6" x14ac:dyDescent="0.2">
      <c r="A5" t="s">
        <v>8</v>
      </c>
      <c r="B5" t="s">
        <v>9</v>
      </c>
      <c r="C5">
        <v>577200</v>
      </c>
      <c r="D5">
        <v>872600</v>
      </c>
      <c r="E5">
        <v>545200</v>
      </c>
      <c r="F5">
        <v>1995000</v>
      </c>
    </row>
    <row r="6" spans="1:6" x14ac:dyDescent="0.2">
      <c r="A6" t="s">
        <v>8</v>
      </c>
      <c r="B6" t="s">
        <v>707</v>
      </c>
      <c r="C6">
        <v>230000</v>
      </c>
      <c r="F6">
        <v>230000</v>
      </c>
    </row>
    <row r="7" spans="1:6" s="12" customFormat="1" x14ac:dyDescent="0.2">
      <c r="A7" s="12" t="s">
        <v>920</v>
      </c>
      <c r="C7" s="12">
        <f>C2*0.975+C3*0.95+C4*0.97+C5*0.98+C6*0.983</f>
        <v>1082026</v>
      </c>
      <c r="D7" s="12">
        <f t="shared" ref="D7:F7" si="0">D2*0.975+D3*0.95+D4*0.97+D5*0.98+D6*0.983</f>
        <v>1053162.2437499999</v>
      </c>
      <c r="E7" s="12">
        <f t="shared" si="0"/>
        <v>768566</v>
      </c>
      <c r="F7" s="12">
        <f t="shared" si="0"/>
        <v>2903754.2437499999</v>
      </c>
    </row>
    <row r="8" spans="1:6" s="12" customFormat="1" x14ac:dyDescent="0.2">
      <c r="A8" s="12" t="s">
        <v>667</v>
      </c>
      <c r="B8" s="12" t="s">
        <v>668</v>
      </c>
      <c r="C8" s="12">
        <v>5</v>
      </c>
      <c r="F8" s="12">
        <v>5</v>
      </c>
    </row>
    <row r="9" spans="1:6" x14ac:dyDescent="0.2">
      <c r="A9" t="s">
        <v>417</v>
      </c>
      <c r="B9" t="s">
        <v>72</v>
      </c>
      <c r="D9">
        <v>1500</v>
      </c>
      <c r="F9">
        <v>1500</v>
      </c>
    </row>
    <row r="10" spans="1:6" x14ac:dyDescent="0.2">
      <c r="A10" t="s">
        <v>10</v>
      </c>
      <c r="B10" t="s">
        <v>590</v>
      </c>
      <c r="C10">
        <v>132000</v>
      </c>
      <c r="D10">
        <v>106250</v>
      </c>
      <c r="E10">
        <v>72500</v>
      </c>
      <c r="F10">
        <v>310750</v>
      </c>
    </row>
    <row r="11" spans="1:6" x14ac:dyDescent="0.2">
      <c r="A11" t="s">
        <v>10</v>
      </c>
      <c r="B11" t="s">
        <v>72</v>
      </c>
      <c r="C11">
        <v>36000</v>
      </c>
      <c r="D11">
        <v>56300</v>
      </c>
      <c r="E11">
        <v>20704.3</v>
      </c>
      <c r="F11">
        <v>113004.3</v>
      </c>
    </row>
    <row r="12" spans="1:6" x14ac:dyDescent="0.2">
      <c r="A12" t="s">
        <v>10</v>
      </c>
      <c r="B12" t="s">
        <v>386</v>
      </c>
      <c r="D12">
        <v>33000</v>
      </c>
      <c r="E12">
        <v>22000</v>
      </c>
      <c r="F12">
        <v>55000</v>
      </c>
    </row>
    <row r="13" spans="1:6" s="12" customFormat="1" x14ac:dyDescent="0.2">
      <c r="A13" s="12" t="s">
        <v>921</v>
      </c>
      <c r="C13" s="12">
        <f>(C9*0.97)+C10*0.95+C11*0.97+C12*0.98</f>
        <v>160320</v>
      </c>
      <c r="D13" s="12">
        <f t="shared" ref="D13:F13" si="1">(D9*0.97)+D10*0.95+D11*0.97+D12*0.98</f>
        <v>189343.5</v>
      </c>
      <c r="E13" s="12">
        <f t="shared" si="1"/>
        <v>110518.171</v>
      </c>
      <c r="F13" s="12">
        <f t="shared" si="1"/>
        <v>460181.67099999997</v>
      </c>
    </row>
    <row r="14" spans="1:6" s="12" customFormat="1" x14ac:dyDescent="0.2">
      <c r="A14" s="12" t="s">
        <v>835</v>
      </c>
      <c r="B14" s="12" t="s">
        <v>591</v>
      </c>
      <c r="D14" s="12">
        <v>2</v>
      </c>
      <c r="F14" s="12">
        <v>2</v>
      </c>
    </row>
    <row r="15" spans="1:6" s="12" customFormat="1" x14ac:dyDescent="0.2">
      <c r="A15" s="12" t="s">
        <v>836</v>
      </c>
      <c r="B15" s="12" t="s">
        <v>592</v>
      </c>
      <c r="D15" s="12">
        <v>4</v>
      </c>
      <c r="F15" s="12">
        <v>4</v>
      </c>
    </row>
    <row r="16" spans="1:6" s="12" customFormat="1" x14ac:dyDescent="0.2">
      <c r="A16" s="12" t="s">
        <v>647</v>
      </c>
      <c r="B16" s="12" t="s">
        <v>648</v>
      </c>
      <c r="C16" s="12">
        <v>4000</v>
      </c>
      <c r="F16" s="12">
        <v>4000</v>
      </c>
    </row>
    <row r="17" spans="1:6" x14ac:dyDescent="0.2">
      <c r="A17" t="s">
        <v>11</v>
      </c>
      <c r="B17" t="s">
        <v>418</v>
      </c>
      <c r="C17">
        <v>48000</v>
      </c>
      <c r="D17">
        <v>34001</v>
      </c>
      <c r="F17">
        <v>82001</v>
      </c>
    </row>
    <row r="18" spans="1:6" x14ac:dyDescent="0.2">
      <c r="A18" t="s">
        <v>11</v>
      </c>
      <c r="B18" t="s">
        <v>26</v>
      </c>
      <c r="C18">
        <v>1678000</v>
      </c>
      <c r="D18">
        <v>966001</v>
      </c>
      <c r="E18">
        <v>822000</v>
      </c>
      <c r="F18">
        <v>3466001</v>
      </c>
    </row>
    <row r="19" spans="1:6" x14ac:dyDescent="0.2">
      <c r="A19" t="s">
        <v>11</v>
      </c>
      <c r="B19" t="s">
        <v>12</v>
      </c>
      <c r="C19">
        <v>112001.5</v>
      </c>
      <c r="D19">
        <v>229200.55</v>
      </c>
      <c r="E19">
        <v>232600</v>
      </c>
      <c r="F19">
        <v>573802.05000000005</v>
      </c>
    </row>
    <row r="20" spans="1:6" x14ac:dyDescent="0.2">
      <c r="A20" t="s">
        <v>11</v>
      </c>
      <c r="B20" t="s">
        <v>345</v>
      </c>
      <c r="E20">
        <v>10</v>
      </c>
      <c r="F20">
        <v>10</v>
      </c>
    </row>
    <row r="21" spans="1:6" x14ac:dyDescent="0.2">
      <c r="A21" t="s">
        <v>11</v>
      </c>
      <c r="B21" t="s">
        <v>163</v>
      </c>
      <c r="E21">
        <v>10000</v>
      </c>
      <c r="F21">
        <v>10000</v>
      </c>
    </row>
    <row r="22" spans="1:6" x14ac:dyDescent="0.2">
      <c r="A22" t="s">
        <v>11</v>
      </c>
      <c r="B22" t="s">
        <v>593</v>
      </c>
      <c r="D22">
        <v>1</v>
      </c>
      <c r="F22">
        <v>1</v>
      </c>
    </row>
    <row r="23" spans="1:6" x14ac:dyDescent="0.2">
      <c r="A23" t="s">
        <v>11</v>
      </c>
      <c r="B23" t="s">
        <v>894</v>
      </c>
      <c r="D23">
        <v>10</v>
      </c>
      <c r="F23">
        <v>10</v>
      </c>
    </row>
    <row r="24" spans="1:6" s="12" customFormat="1" x14ac:dyDescent="0.2">
      <c r="A24" s="12" t="s">
        <v>922</v>
      </c>
      <c r="C24" s="12">
        <f>C17*0.7+C18*0.36+C19*0.37+C20*0.7+C21*0.9+C22*0.92+C23*0.93</f>
        <v>679120.55500000005</v>
      </c>
      <c r="D24" s="12">
        <f t="shared" ref="D24:F24" si="2">D17*0.7+D18*0.36+D19*0.37+D20*0.7+D21*0.9+D22*0.92+D23*0.93</f>
        <v>456375.48349999997</v>
      </c>
      <c r="E24" s="12">
        <f t="shared" si="2"/>
        <v>390989</v>
      </c>
      <c r="F24" s="12">
        <f t="shared" si="2"/>
        <v>1526485.0384999998</v>
      </c>
    </row>
    <row r="25" spans="1:6" x14ac:dyDescent="0.2">
      <c r="A25" t="s">
        <v>126</v>
      </c>
      <c r="B25" t="s">
        <v>92</v>
      </c>
      <c r="C25">
        <v>1</v>
      </c>
      <c r="F25">
        <v>1</v>
      </c>
    </row>
    <row r="26" spans="1:6" x14ac:dyDescent="0.2">
      <c r="A26" t="s">
        <v>126</v>
      </c>
      <c r="B26" t="s">
        <v>127</v>
      </c>
      <c r="D26">
        <v>103.5</v>
      </c>
      <c r="E26">
        <v>10200</v>
      </c>
      <c r="F26">
        <v>10303.5</v>
      </c>
    </row>
    <row r="27" spans="1:6" x14ac:dyDescent="0.2">
      <c r="A27" t="s">
        <v>126</v>
      </c>
      <c r="B27" t="s">
        <v>639</v>
      </c>
      <c r="C27">
        <v>0.01</v>
      </c>
      <c r="F27">
        <v>0.01</v>
      </c>
    </row>
    <row r="28" spans="1:6" s="12" customFormat="1" x14ac:dyDescent="0.2">
      <c r="A28" s="12" t="s">
        <v>923</v>
      </c>
      <c r="C28" s="12">
        <f>C25*0.985+C26*0.98+C27*0.994</f>
        <v>0.99493999999999994</v>
      </c>
      <c r="D28" s="12">
        <f t="shared" ref="D28:F28" si="3">D25*0.985+D26*0.98+D27*0.994</f>
        <v>101.42999999999999</v>
      </c>
      <c r="E28" s="12">
        <f t="shared" si="3"/>
        <v>9996</v>
      </c>
      <c r="F28" s="12">
        <f t="shared" si="3"/>
        <v>10098.424940000001</v>
      </c>
    </row>
    <row r="29" spans="1:6" x14ac:dyDescent="0.2">
      <c r="A29" t="s">
        <v>128</v>
      </c>
      <c r="B29" t="s">
        <v>129</v>
      </c>
      <c r="E29">
        <v>0.1</v>
      </c>
      <c r="F29">
        <v>0.1</v>
      </c>
    </row>
    <row r="30" spans="1:6" x14ac:dyDescent="0.2">
      <c r="A30" t="s">
        <v>128</v>
      </c>
      <c r="B30" t="s">
        <v>29</v>
      </c>
      <c r="C30">
        <v>0.5</v>
      </c>
      <c r="D30">
        <v>1500</v>
      </c>
      <c r="F30">
        <v>1500.5</v>
      </c>
    </row>
    <row r="31" spans="1:6" x14ac:dyDescent="0.2">
      <c r="A31" t="s">
        <v>128</v>
      </c>
      <c r="B31" t="s">
        <v>635</v>
      </c>
      <c r="C31">
        <v>550</v>
      </c>
      <c r="F31">
        <v>550</v>
      </c>
    </row>
    <row r="32" spans="1:6" x14ac:dyDescent="0.2">
      <c r="A32" t="s">
        <v>128</v>
      </c>
      <c r="B32" t="s">
        <v>594</v>
      </c>
      <c r="D32">
        <v>0.6</v>
      </c>
      <c r="F32">
        <v>0.6</v>
      </c>
    </row>
    <row r="33" spans="1:6" x14ac:dyDescent="0.2">
      <c r="A33" t="s">
        <v>128</v>
      </c>
      <c r="B33" t="s">
        <v>346</v>
      </c>
      <c r="C33">
        <v>3000</v>
      </c>
      <c r="D33">
        <v>1600</v>
      </c>
      <c r="E33">
        <v>5100</v>
      </c>
      <c r="F33">
        <v>9700</v>
      </c>
    </row>
    <row r="34" spans="1:6" s="12" customFormat="1" x14ac:dyDescent="0.2">
      <c r="A34" s="12" t="s">
        <v>924</v>
      </c>
      <c r="C34" s="12">
        <f>C29*0.95+C30*0.84+C31*0.95+C32*0.97+C33*0.975</f>
        <v>3447.92</v>
      </c>
      <c r="D34" s="12">
        <f t="shared" ref="D34:F34" si="4">D29*0.95+D30*0.84+D31*0.95+D32*0.97+D33*0.975</f>
        <v>2820.5820000000003</v>
      </c>
      <c r="E34" s="12">
        <f t="shared" si="4"/>
        <v>4972.5950000000003</v>
      </c>
      <c r="F34" s="12">
        <f t="shared" si="4"/>
        <v>11241.097</v>
      </c>
    </row>
    <row r="35" spans="1:6" x14ac:dyDescent="0.2">
      <c r="A35" t="s">
        <v>13</v>
      </c>
      <c r="B35" t="s">
        <v>632</v>
      </c>
      <c r="C35">
        <v>38400</v>
      </c>
      <c r="F35">
        <v>38400</v>
      </c>
    </row>
    <row r="36" spans="1:6" x14ac:dyDescent="0.2">
      <c r="A36" t="s">
        <v>13</v>
      </c>
      <c r="B36" t="s">
        <v>14</v>
      </c>
      <c r="C36">
        <v>1650160</v>
      </c>
      <c r="D36">
        <v>1435250</v>
      </c>
      <c r="E36">
        <v>1131124.48</v>
      </c>
      <c r="F36">
        <v>4216534.4800000004</v>
      </c>
    </row>
    <row r="37" spans="1:6" s="14" customFormat="1" x14ac:dyDescent="0.2">
      <c r="A37" s="14" t="s">
        <v>936</v>
      </c>
      <c r="C37" s="14">
        <f>C35*0.6+C36*0.6</f>
        <v>1013136</v>
      </c>
      <c r="D37" s="14">
        <f t="shared" ref="D37:F37" si="5">D35*0.6+D36*0.6</f>
        <v>861150</v>
      </c>
      <c r="E37" s="14">
        <f t="shared" si="5"/>
        <v>678674.68799999997</v>
      </c>
      <c r="F37" s="14">
        <f t="shared" si="5"/>
        <v>2552960.6880000001</v>
      </c>
    </row>
    <row r="38" spans="1:6" x14ac:dyDescent="0.2">
      <c r="A38" t="s">
        <v>73</v>
      </c>
      <c r="B38" t="s">
        <v>74</v>
      </c>
      <c r="C38">
        <v>10</v>
      </c>
      <c r="D38">
        <v>165120.20000000001</v>
      </c>
      <c r="E38">
        <v>45680</v>
      </c>
      <c r="F38">
        <v>210810.2</v>
      </c>
    </row>
    <row r="39" spans="1:6" x14ac:dyDescent="0.2">
      <c r="A39" t="s">
        <v>130</v>
      </c>
      <c r="B39" t="s">
        <v>131</v>
      </c>
      <c r="C39">
        <v>30000</v>
      </c>
      <c r="D39">
        <v>41800</v>
      </c>
      <c r="E39">
        <v>32700</v>
      </c>
      <c r="F39">
        <v>104500</v>
      </c>
    </row>
    <row r="40" spans="1:6" x14ac:dyDescent="0.2">
      <c r="A40" t="s">
        <v>130</v>
      </c>
      <c r="B40" t="s">
        <v>347</v>
      </c>
      <c r="E40">
        <v>0.5</v>
      </c>
      <c r="F40">
        <v>0.5</v>
      </c>
    </row>
    <row r="41" spans="1:6" s="12" customFormat="1" x14ac:dyDescent="0.2">
      <c r="A41" s="12" t="s">
        <v>925</v>
      </c>
      <c r="C41" s="12">
        <f>C38*0.4+C39*0.97+C40*0.97</f>
        <v>29104</v>
      </c>
      <c r="D41" s="12">
        <f t="shared" ref="D41:F41" si="6">D38*0.4+D39*0.97+D40*0.97</f>
        <v>106594.08</v>
      </c>
      <c r="E41" s="12">
        <f t="shared" si="6"/>
        <v>49991.485000000001</v>
      </c>
      <c r="F41" s="12">
        <f t="shared" si="6"/>
        <v>185689.565</v>
      </c>
    </row>
    <row r="42" spans="1:6" x14ac:dyDescent="0.2">
      <c r="A42" t="s">
        <v>154</v>
      </c>
      <c r="B42" t="s">
        <v>155</v>
      </c>
      <c r="C42">
        <v>1000</v>
      </c>
      <c r="D42">
        <v>1000</v>
      </c>
      <c r="E42">
        <v>1000</v>
      </c>
      <c r="F42">
        <v>3000</v>
      </c>
    </row>
    <row r="43" spans="1:6" x14ac:dyDescent="0.2">
      <c r="A43" t="s">
        <v>156</v>
      </c>
      <c r="B43" t="s">
        <v>155</v>
      </c>
      <c r="D43">
        <v>3000</v>
      </c>
      <c r="E43">
        <v>1000</v>
      </c>
      <c r="F43">
        <v>4000</v>
      </c>
    </row>
    <row r="44" spans="1:6" s="12" customFormat="1" x14ac:dyDescent="0.2">
      <c r="A44" s="12" t="s">
        <v>926</v>
      </c>
      <c r="C44" s="12">
        <f>C42*0.98+C43*0.98</f>
        <v>980</v>
      </c>
      <c r="D44" s="12">
        <f t="shared" ref="D44:F44" si="7">D42*0.98+D43*0.98</f>
        <v>3920</v>
      </c>
      <c r="E44" s="12">
        <f t="shared" si="7"/>
        <v>1960</v>
      </c>
      <c r="F44" s="12">
        <f t="shared" si="7"/>
        <v>6860</v>
      </c>
    </row>
    <row r="45" spans="1:6" s="12" customFormat="1" x14ac:dyDescent="0.2">
      <c r="A45" s="12" t="s">
        <v>650</v>
      </c>
      <c r="B45" s="12" t="s">
        <v>651</v>
      </c>
      <c r="C45" s="12">
        <v>2100</v>
      </c>
      <c r="F45" s="12">
        <v>2100</v>
      </c>
    </row>
    <row r="46" spans="1:6" x14ac:dyDescent="0.2">
      <c r="A46" t="s">
        <v>595</v>
      </c>
      <c r="B46" t="s">
        <v>596</v>
      </c>
      <c r="D46">
        <v>1</v>
      </c>
      <c r="F46">
        <v>1</v>
      </c>
    </row>
    <row r="47" spans="1:6" x14ac:dyDescent="0.2">
      <c r="A47" t="s">
        <v>157</v>
      </c>
      <c r="B47" t="s">
        <v>348</v>
      </c>
      <c r="E47">
        <v>5.5</v>
      </c>
      <c r="F47">
        <v>5.5</v>
      </c>
    </row>
    <row r="48" spans="1:6" x14ac:dyDescent="0.2">
      <c r="A48" t="s">
        <v>157</v>
      </c>
      <c r="B48" t="s">
        <v>158</v>
      </c>
      <c r="E48">
        <v>3400</v>
      </c>
      <c r="F48">
        <v>3400</v>
      </c>
    </row>
    <row r="49" spans="1:6" x14ac:dyDescent="0.2">
      <c r="A49" t="s">
        <v>157</v>
      </c>
      <c r="B49" t="s">
        <v>419</v>
      </c>
      <c r="D49">
        <v>15</v>
      </c>
      <c r="F49">
        <v>15</v>
      </c>
    </row>
    <row r="50" spans="1:6" x14ac:dyDescent="0.2">
      <c r="A50" t="s">
        <v>652</v>
      </c>
      <c r="B50" t="s">
        <v>669</v>
      </c>
      <c r="C50">
        <v>9</v>
      </c>
      <c r="F50">
        <v>9</v>
      </c>
    </row>
    <row r="51" spans="1:6" x14ac:dyDescent="0.2">
      <c r="A51" t="s">
        <v>652</v>
      </c>
      <c r="B51" t="s">
        <v>653</v>
      </c>
      <c r="C51">
        <v>4300</v>
      </c>
      <c r="F51">
        <v>4300</v>
      </c>
    </row>
    <row r="52" spans="1:6" s="12" customFormat="1" x14ac:dyDescent="0.2">
      <c r="A52" s="12" t="s">
        <v>927</v>
      </c>
      <c r="C52" s="12">
        <f>C46*0.98+C47*0.98+C48*0.987+C49*0.97+C50*0.98+C51*0.98</f>
        <v>4222.82</v>
      </c>
      <c r="D52" s="12">
        <f t="shared" ref="D52:F52" si="8">D46*0.98+D47*0.98+D48*0.987+D49*0.97+D50*0.98+D51*0.98</f>
        <v>15.53</v>
      </c>
      <c r="E52" s="12">
        <f t="shared" si="8"/>
        <v>3361.19</v>
      </c>
      <c r="F52" s="12">
        <f t="shared" si="8"/>
        <v>7599.5400000000009</v>
      </c>
    </row>
    <row r="53" spans="1:6" x14ac:dyDescent="0.2">
      <c r="A53" t="s">
        <v>349</v>
      </c>
      <c r="B53" t="s">
        <v>420</v>
      </c>
      <c r="D53">
        <v>2</v>
      </c>
      <c r="F53">
        <v>2</v>
      </c>
    </row>
    <row r="54" spans="1:6" x14ac:dyDescent="0.2">
      <c r="A54" t="s">
        <v>349</v>
      </c>
      <c r="B54" t="s">
        <v>350</v>
      </c>
      <c r="C54">
        <v>8500</v>
      </c>
      <c r="D54">
        <v>29500</v>
      </c>
      <c r="E54">
        <v>5000</v>
      </c>
      <c r="F54">
        <v>43000</v>
      </c>
    </row>
    <row r="55" spans="1:6" x14ac:dyDescent="0.2">
      <c r="A55" t="s">
        <v>349</v>
      </c>
      <c r="B55" t="s">
        <v>454</v>
      </c>
      <c r="D55">
        <v>12000</v>
      </c>
      <c r="F55">
        <v>12000</v>
      </c>
    </row>
    <row r="56" spans="1:6" x14ac:dyDescent="0.2">
      <c r="A56" t="s">
        <v>349</v>
      </c>
      <c r="B56" t="s">
        <v>469</v>
      </c>
      <c r="D56">
        <v>3</v>
      </c>
      <c r="F56">
        <v>3</v>
      </c>
    </row>
    <row r="57" spans="1:6" s="12" customFormat="1" x14ac:dyDescent="0.2">
      <c r="A57" s="12" t="s">
        <v>928</v>
      </c>
      <c r="C57" s="12">
        <f>C53*0.25+C54*0.95+C55*0.97+C56*0.98</f>
        <v>8075</v>
      </c>
      <c r="D57" s="12">
        <f t="shared" ref="D57:F57" si="9">D53*0.25+D54*0.95+D55*0.97+D56*0.98</f>
        <v>39668.44</v>
      </c>
      <c r="E57" s="12">
        <f t="shared" si="9"/>
        <v>4750</v>
      </c>
      <c r="F57" s="12">
        <f t="shared" si="9"/>
        <v>52493.440000000002</v>
      </c>
    </row>
    <row r="58" spans="1:6" x14ac:dyDescent="0.2">
      <c r="A58" t="s">
        <v>15</v>
      </c>
      <c r="B58" t="s">
        <v>87</v>
      </c>
      <c r="C58">
        <v>686000</v>
      </c>
      <c r="D58">
        <v>108802.1</v>
      </c>
      <c r="E58">
        <v>700800</v>
      </c>
      <c r="F58">
        <v>1495602.1</v>
      </c>
    </row>
    <row r="59" spans="1:6" x14ac:dyDescent="0.2">
      <c r="A59" t="s">
        <v>15</v>
      </c>
      <c r="B59" t="s">
        <v>895</v>
      </c>
      <c r="D59">
        <v>1</v>
      </c>
      <c r="F59">
        <v>1</v>
      </c>
    </row>
    <row r="60" spans="1:6" x14ac:dyDescent="0.2">
      <c r="A60" t="s">
        <v>15</v>
      </c>
      <c r="B60" t="s">
        <v>50</v>
      </c>
      <c r="C60">
        <v>3718600.5</v>
      </c>
      <c r="D60">
        <v>4111600</v>
      </c>
      <c r="E60">
        <v>2239800</v>
      </c>
      <c r="F60">
        <v>10070000.5</v>
      </c>
    </row>
    <row r="61" spans="1:6" x14ac:dyDescent="0.2">
      <c r="A61" t="s">
        <v>15</v>
      </c>
      <c r="B61" t="s">
        <v>16</v>
      </c>
      <c r="D61">
        <v>604800</v>
      </c>
      <c r="E61">
        <v>427200</v>
      </c>
      <c r="F61">
        <v>1032000</v>
      </c>
    </row>
    <row r="62" spans="1:6" x14ac:dyDescent="0.2">
      <c r="A62" t="s">
        <v>15</v>
      </c>
      <c r="B62" t="s">
        <v>631</v>
      </c>
      <c r="C62">
        <v>513600</v>
      </c>
      <c r="F62">
        <v>513600</v>
      </c>
    </row>
    <row r="63" spans="1:6" x14ac:dyDescent="0.2">
      <c r="A63" t="s">
        <v>15</v>
      </c>
      <c r="B63" t="s">
        <v>640</v>
      </c>
      <c r="C63">
        <v>0.01</v>
      </c>
      <c r="F63">
        <v>0.01</v>
      </c>
    </row>
    <row r="64" spans="1:6" s="12" customFormat="1" x14ac:dyDescent="0.2">
      <c r="A64" s="12" t="s">
        <v>360</v>
      </c>
      <c r="C64" s="12">
        <f>C58*0.97+C59*0.7+C60*0.95+C61*0.97+C62*0.98+C63*0.999</f>
        <v>4701418.4849899998</v>
      </c>
      <c r="D64" s="12">
        <f t="shared" ref="D64:F64" si="10">D58*0.97+D59*0.7+D60*0.95+D61*0.97+D62*0.98+D63*0.999</f>
        <v>4598214.7369999997</v>
      </c>
      <c r="E64" s="12">
        <f t="shared" si="10"/>
        <v>3221970</v>
      </c>
      <c r="F64" s="12">
        <f t="shared" si="10"/>
        <v>12521603.221989999</v>
      </c>
    </row>
    <row r="65" spans="1:6" x14ac:dyDescent="0.2">
      <c r="A65" t="s">
        <v>17</v>
      </c>
      <c r="B65" t="s">
        <v>421</v>
      </c>
      <c r="D65">
        <v>1</v>
      </c>
      <c r="F65">
        <v>1</v>
      </c>
    </row>
    <row r="66" spans="1:6" x14ac:dyDescent="0.2">
      <c r="A66" t="s">
        <v>17</v>
      </c>
      <c r="B66" t="s">
        <v>890</v>
      </c>
      <c r="D66">
        <v>2000</v>
      </c>
      <c r="F66">
        <v>2000</v>
      </c>
    </row>
    <row r="67" spans="1:6" x14ac:dyDescent="0.2">
      <c r="A67" t="s">
        <v>17</v>
      </c>
      <c r="B67" t="s">
        <v>455</v>
      </c>
      <c r="C67">
        <v>4205</v>
      </c>
      <c r="D67">
        <v>3950</v>
      </c>
      <c r="F67">
        <v>8155</v>
      </c>
    </row>
    <row r="68" spans="1:6" x14ac:dyDescent="0.2">
      <c r="A68" t="s">
        <v>17</v>
      </c>
      <c r="B68" t="s">
        <v>388</v>
      </c>
      <c r="C68">
        <v>7500</v>
      </c>
      <c r="D68">
        <v>127602.2</v>
      </c>
      <c r="E68">
        <v>305418.90000000002</v>
      </c>
      <c r="F68">
        <v>440521.10000000003</v>
      </c>
    </row>
    <row r="69" spans="1:6" x14ac:dyDescent="0.2">
      <c r="A69" t="s">
        <v>17</v>
      </c>
      <c r="B69" t="s">
        <v>870</v>
      </c>
      <c r="E69">
        <v>72000</v>
      </c>
      <c r="F69">
        <v>72000</v>
      </c>
    </row>
    <row r="70" spans="1:6" x14ac:dyDescent="0.2">
      <c r="A70" t="s">
        <v>17</v>
      </c>
      <c r="B70" t="s">
        <v>389</v>
      </c>
      <c r="D70">
        <v>17200</v>
      </c>
      <c r="E70">
        <v>126350.5</v>
      </c>
      <c r="F70">
        <v>143550.5</v>
      </c>
    </row>
    <row r="71" spans="1:6" x14ac:dyDescent="0.2">
      <c r="A71" t="s">
        <v>17</v>
      </c>
      <c r="B71" t="s">
        <v>456</v>
      </c>
      <c r="D71">
        <v>2E-3</v>
      </c>
      <c r="F71">
        <v>2E-3</v>
      </c>
    </row>
    <row r="72" spans="1:6" s="12" customFormat="1" x14ac:dyDescent="0.2">
      <c r="A72" s="12" t="s">
        <v>929</v>
      </c>
      <c r="C72" s="12">
        <f>C65*0.96+C66*0.98+C67*0.98+C68*0.95+C69*0.96+C70*0.98+C71*0.98</f>
        <v>11245.9</v>
      </c>
      <c r="D72" s="12">
        <f t="shared" ref="D72:F72" si="11">D65*0.96+D66*0.98+D67*0.98+D68*0.95+D69*0.96+D70*0.98+D71*0.98</f>
        <v>143910.05195999998</v>
      </c>
      <c r="E72" s="12">
        <f t="shared" si="11"/>
        <v>483091.44500000001</v>
      </c>
      <c r="F72" s="12">
        <f t="shared" si="11"/>
        <v>638247.39696000004</v>
      </c>
    </row>
    <row r="73" spans="1:6" x14ac:dyDescent="0.2">
      <c r="A73" t="s">
        <v>458</v>
      </c>
      <c r="B73" t="s">
        <v>599</v>
      </c>
      <c r="D73">
        <v>1</v>
      </c>
      <c r="F73">
        <v>1</v>
      </c>
    </row>
    <row r="74" spans="1:6" x14ac:dyDescent="0.2">
      <c r="A74" t="s">
        <v>458</v>
      </c>
      <c r="B74" t="s">
        <v>459</v>
      </c>
      <c r="D74">
        <v>93000</v>
      </c>
      <c r="F74">
        <v>93000</v>
      </c>
    </row>
    <row r="75" spans="1:6" x14ac:dyDescent="0.2">
      <c r="A75" t="s">
        <v>159</v>
      </c>
      <c r="B75" t="s">
        <v>600</v>
      </c>
      <c r="C75">
        <v>40000</v>
      </c>
      <c r="D75">
        <v>10000</v>
      </c>
      <c r="E75">
        <v>60000</v>
      </c>
      <c r="F75">
        <v>110000</v>
      </c>
    </row>
    <row r="76" spans="1:6" x14ac:dyDescent="0.2">
      <c r="A76" t="s">
        <v>159</v>
      </c>
      <c r="B76" t="s">
        <v>919</v>
      </c>
      <c r="E76">
        <v>2279.7200000000003</v>
      </c>
      <c r="F76">
        <v>2279.7200000000003</v>
      </c>
    </row>
    <row r="77" spans="1:6" s="12" customFormat="1" x14ac:dyDescent="0.2">
      <c r="A77" s="12" t="s">
        <v>930</v>
      </c>
      <c r="C77" s="12">
        <f>C73*0.95+C74*0.97+C75*0.9+C76*0.97</f>
        <v>36000</v>
      </c>
      <c r="D77" s="12">
        <f t="shared" ref="D77:F77" si="12">D73*0.95+D74*0.97+D75*0.9+D76*0.97</f>
        <v>99210.95</v>
      </c>
      <c r="E77" s="12">
        <f t="shared" si="12"/>
        <v>56211.328399999999</v>
      </c>
      <c r="F77" s="12">
        <f t="shared" si="12"/>
        <v>191422.27840000001</v>
      </c>
    </row>
    <row r="78" spans="1:6" x14ac:dyDescent="0.2">
      <c r="A78" t="s">
        <v>470</v>
      </c>
      <c r="B78" t="s">
        <v>892</v>
      </c>
      <c r="D78">
        <v>3.5</v>
      </c>
      <c r="F78">
        <v>3.5</v>
      </c>
    </row>
    <row r="79" spans="1:6" x14ac:dyDescent="0.2">
      <c r="A79" t="s">
        <v>470</v>
      </c>
      <c r="B79" t="s">
        <v>708</v>
      </c>
      <c r="C79">
        <v>2510</v>
      </c>
      <c r="F79">
        <v>2510</v>
      </c>
    </row>
    <row r="80" spans="1:6" s="12" customFormat="1" x14ac:dyDescent="0.2">
      <c r="A80" s="12" t="s">
        <v>931</v>
      </c>
      <c r="C80" s="12">
        <f>C78*0.97+C79*0.97</f>
        <v>2434.6999999999998</v>
      </c>
      <c r="D80" s="12">
        <f t="shared" ref="D80:F80" si="13">D78*0.97+D79*0.97</f>
        <v>3.395</v>
      </c>
      <c r="E80" s="12">
        <f t="shared" si="13"/>
        <v>0</v>
      </c>
      <c r="F80" s="12">
        <f t="shared" si="13"/>
        <v>2438.0949999999998</v>
      </c>
    </row>
    <row r="81" spans="1:6" x14ac:dyDescent="0.2">
      <c r="A81" t="s">
        <v>351</v>
      </c>
      <c r="B81" t="s">
        <v>654</v>
      </c>
      <c r="C81">
        <v>14800</v>
      </c>
      <c r="F81">
        <v>14800</v>
      </c>
    </row>
    <row r="82" spans="1:6" x14ac:dyDescent="0.2">
      <c r="A82" t="s">
        <v>351</v>
      </c>
      <c r="B82" t="s">
        <v>670</v>
      </c>
      <c r="C82">
        <v>3200</v>
      </c>
      <c r="F82">
        <v>3200</v>
      </c>
    </row>
    <row r="83" spans="1:6" x14ac:dyDescent="0.2">
      <c r="A83" t="s">
        <v>351</v>
      </c>
      <c r="B83" t="s">
        <v>240</v>
      </c>
      <c r="E83">
        <v>10800</v>
      </c>
      <c r="F83">
        <v>10800</v>
      </c>
    </row>
    <row r="84" spans="1:6" x14ac:dyDescent="0.2">
      <c r="A84" t="s">
        <v>351</v>
      </c>
      <c r="B84" t="s">
        <v>460</v>
      </c>
      <c r="D84">
        <v>14800</v>
      </c>
      <c r="F84">
        <v>14800</v>
      </c>
    </row>
    <row r="85" spans="1:6" x14ac:dyDescent="0.2">
      <c r="A85" t="s">
        <v>351</v>
      </c>
      <c r="B85" t="s">
        <v>471</v>
      </c>
      <c r="D85">
        <v>14000</v>
      </c>
      <c r="F85">
        <v>14000</v>
      </c>
    </row>
    <row r="86" spans="1:6" s="12" customFormat="1" x14ac:dyDescent="0.2">
      <c r="A86" s="12" t="s">
        <v>932</v>
      </c>
      <c r="C86" s="12">
        <f>C81*0.95+C82*0.98+C83*0.97+C84*0.95+C85*0.98</f>
        <v>17196</v>
      </c>
      <c r="D86" s="12">
        <f t="shared" ref="D86:F86" si="14">D81*0.95+D82*0.98+D83*0.97+D84*0.95+D85*0.98</f>
        <v>27780</v>
      </c>
      <c r="E86" s="12">
        <f t="shared" si="14"/>
        <v>10476</v>
      </c>
      <c r="F86" s="12">
        <f t="shared" si="14"/>
        <v>55452</v>
      </c>
    </row>
    <row r="87" spans="1:6" s="12" customFormat="1" x14ac:dyDescent="0.2">
      <c r="A87" s="12" t="s">
        <v>821</v>
      </c>
      <c r="B87" s="12" t="s">
        <v>472</v>
      </c>
      <c r="D87" s="12">
        <v>7</v>
      </c>
      <c r="F87" s="12">
        <v>7</v>
      </c>
    </row>
    <row r="88" spans="1:6" s="12" customFormat="1" x14ac:dyDescent="0.2">
      <c r="A88" s="12" t="s">
        <v>136</v>
      </c>
      <c r="B88" s="12" t="s">
        <v>877</v>
      </c>
      <c r="E88" s="12">
        <v>0.222</v>
      </c>
      <c r="F88" s="12">
        <v>0.222</v>
      </c>
    </row>
    <row r="89" spans="1:6" x14ac:dyDescent="0.2">
      <c r="A89" t="s">
        <v>18</v>
      </c>
      <c r="B89" t="s">
        <v>432</v>
      </c>
      <c r="C89">
        <v>56400</v>
      </c>
      <c r="F89">
        <v>56400</v>
      </c>
    </row>
    <row r="90" spans="1:6" x14ac:dyDescent="0.2">
      <c r="A90" t="s">
        <v>18</v>
      </c>
      <c r="B90" t="s">
        <v>19</v>
      </c>
      <c r="C90">
        <v>4226920</v>
      </c>
      <c r="D90">
        <v>2738020</v>
      </c>
      <c r="E90">
        <v>2166620</v>
      </c>
      <c r="F90">
        <v>9131560</v>
      </c>
    </row>
    <row r="91" spans="1:6" x14ac:dyDescent="0.2">
      <c r="A91" t="s">
        <v>18</v>
      </c>
      <c r="B91" t="s">
        <v>539</v>
      </c>
      <c r="C91">
        <v>54000</v>
      </c>
      <c r="D91">
        <v>53600</v>
      </c>
      <c r="F91">
        <v>107600</v>
      </c>
    </row>
    <row r="92" spans="1:6" x14ac:dyDescent="0.2">
      <c r="A92" t="s">
        <v>18</v>
      </c>
      <c r="B92" t="s">
        <v>160</v>
      </c>
      <c r="C92">
        <v>1056000</v>
      </c>
      <c r="D92">
        <v>998480</v>
      </c>
      <c r="E92">
        <v>1390700</v>
      </c>
      <c r="F92">
        <v>3445180</v>
      </c>
    </row>
    <row r="93" spans="1:6" s="12" customFormat="1" x14ac:dyDescent="0.2">
      <c r="A93" s="12" t="s">
        <v>638</v>
      </c>
      <c r="C93" s="12">
        <f>C89*0.45+C90*0.42+C91*0.45+C92*0.5</f>
        <v>2352986.4</v>
      </c>
      <c r="D93" s="12">
        <f t="shared" ref="D93:F93" si="15">D89*0.45+D90*0.42+D91*0.45+D92*0.5</f>
        <v>1673328.4</v>
      </c>
      <c r="E93" s="12">
        <f t="shared" si="15"/>
        <v>1605330.4</v>
      </c>
      <c r="F93" s="12">
        <f t="shared" si="15"/>
        <v>5631645.1999999993</v>
      </c>
    </row>
    <row r="94" spans="1:6" s="12" customFormat="1" x14ac:dyDescent="0.2">
      <c r="A94" s="12" t="s">
        <v>845</v>
      </c>
      <c r="B94" s="12" t="s">
        <v>661</v>
      </c>
      <c r="C94" s="12">
        <v>343</v>
      </c>
      <c r="F94" s="12">
        <v>343</v>
      </c>
    </row>
    <row r="95" spans="1:6" x14ac:dyDescent="0.2">
      <c r="A95" t="s">
        <v>77</v>
      </c>
      <c r="B95" t="s">
        <v>352</v>
      </c>
      <c r="E95">
        <v>0.5</v>
      </c>
      <c r="F95">
        <v>0.5</v>
      </c>
    </row>
    <row r="96" spans="1:6" x14ac:dyDescent="0.2">
      <c r="A96" t="s">
        <v>77</v>
      </c>
      <c r="B96" t="s">
        <v>353</v>
      </c>
      <c r="D96">
        <v>10000</v>
      </c>
      <c r="E96">
        <v>3000</v>
      </c>
      <c r="F96">
        <v>13000</v>
      </c>
    </row>
    <row r="97" spans="1:6" x14ac:dyDescent="0.2">
      <c r="A97" t="s">
        <v>77</v>
      </c>
      <c r="B97" t="s">
        <v>78</v>
      </c>
      <c r="D97">
        <v>1200</v>
      </c>
      <c r="E97">
        <v>13900</v>
      </c>
      <c r="F97">
        <v>15100</v>
      </c>
    </row>
    <row r="98" spans="1:6" x14ac:dyDescent="0.2">
      <c r="A98" t="s">
        <v>662</v>
      </c>
      <c r="B98" t="s">
        <v>710</v>
      </c>
      <c r="C98">
        <v>5</v>
      </c>
      <c r="F98">
        <v>5</v>
      </c>
    </row>
    <row r="99" spans="1:6" x14ac:dyDescent="0.2">
      <c r="A99" t="s">
        <v>662</v>
      </c>
      <c r="B99" t="s">
        <v>663</v>
      </c>
      <c r="C99">
        <v>25402</v>
      </c>
      <c r="F99">
        <v>25402</v>
      </c>
    </row>
    <row r="100" spans="1:6" s="12" customFormat="1" x14ac:dyDescent="0.2">
      <c r="A100" s="12" t="s">
        <v>933</v>
      </c>
      <c r="C100" s="12">
        <f>C95*0.92+C96*0.92+C97*0.95+C98*0.95+C99*0.95</f>
        <v>24136.649999999998</v>
      </c>
      <c r="D100" s="12">
        <f t="shared" ref="D100:F100" si="16">D95*0.92+D96*0.92+D97*0.95+D98*0.95+D99*0.95</f>
        <v>10340</v>
      </c>
      <c r="E100" s="12">
        <f t="shared" si="16"/>
        <v>15965.46</v>
      </c>
      <c r="F100" s="12">
        <f t="shared" si="16"/>
        <v>50442.11</v>
      </c>
    </row>
    <row r="101" spans="1:6" s="12" customFormat="1" x14ac:dyDescent="0.2">
      <c r="A101" s="12" t="s">
        <v>602</v>
      </c>
      <c r="B101" s="12" t="s">
        <v>603</v>
      </c>
      <c r="D101" s="12">
        <v>1</v>
      </c>
      <c r="F101" s="12">
        <v>1</v>
      </c>
    </row>
    <row r="102" spans="1:6" s="12" customFormat="1" x14ac:dyDescent="0.2">
      <c r="A102" s="12" t="s">
        <v>711</v>
      </c>
      <c r="B102" s="12" t="s">
        <v>712</v>
      </c>
      <c r="C102" s="12">
        <v>6900</v>
      </c>
      <c r="F102" s="12">
        <v>6900</v>
      </c>
    </row>
    <row r="103" spans="1:6" s="12" customFormat="1" x14ac:dyDescent="0.2">
      <c r="A103" s="12" t="s">
        <v>140</v>
      </c>
      <c r="B103" s="12" t="s">
        <v>141</v>
      </c>
      <c r="E103" s="12">
        <v>2.1</v>
      </c>
      <c r="F103" s="12">
        <v>2.1</v>
      </c>
    </row>
    <row r="104" spans="1:6" x14ac:dyDescent="0.2">
      <c r="A104" t="s">
        <v>422</v>
      </c>
      <c r="B104" t="s">
        <v>80</v>
      </c>
      <c r="D104">
        <v>1500</v>
      </c>
      <c r="F104">
        <v>1500</v>
      </c>
    </row>
    <row r="105" spans="1:6" x14ac:dyDescent="0.2">
      <c r="A105" t="s">
        <v>79</v>
      </c>
      <c r="B105" t="s">
        <v>604</v>
      </c>
      <c r="D105">
        <v>24500</v>
      </c>
      <c r="F105">
        <v>24500</v>
      </c>
    </row>
    <row r="106" spans="1:6" x14ac:dyDescent="0.2">
      <c r="A106" t="s">
        <v>79</v>
      </c>
      <c r="B106" t="s">
        <v>80</v>
      </c>
      <c r="D106">
        <v>10000</v>
      </c>
      <c r="E106">
        <v>12301</v>
      </c>
      <c r="F106">
        <v>22301</v>
      </c>
    </row>
    <row r="107" spans="1:6" x14ac:dyDescent="0.2">
      <c r="A107" t="s">
        <v>79</v>
      </c>
      <c r="B107" t="s">
        <v>354</v>
      </c>
      <c r="E107">
        <v>1</v>
      </c>
      <c r="F107">
        <v>1</v>
      </c>
    </row>
    <row r="108" spans="1:6" s="12" customFormat="1" x14ac:dyDescent="0.2">
      <c r="A108" s="12" t="s">
        <v>934</v>
      </c>
      <c r="C108" s="12">
        <v>0</v>
      </c>
      <c r="D108" s="12">
        <f>D104*0.97+D105*0.95+D106*0.97+D107*0.985</f>
        <v>34430</v>
      </c>
      <c r="E108" s="12">
        <f t="shared" ref="E108:F108" si="17">E104*0.97+E105*0.95+E106*0.97+E107*0.985</f>
        <v>11932.955</v>
      </c>
      <c r="F108" s="12">
        <f t="shared" si="17"/>
        <v>46362.955000000002</v>
      </c>
    </row>
    <row r="109" spans="1:6" s="12" customFormat="1" x14ac:dyDescent="0.2">
      <c r="A109" s="12" t="s">
        <v>605</v>
      </c>
      <c r="B109" s="12" t="s">
        <v>606</v>
      </c>
      <c r="D109" s="12">
        <v>1</v>
      </c>
      <c r="F109" s="12">
        <v>1</v>
      </c>
    </row>
    <row r="110" spans="1:6" s="12" customFormat="1" x14ac:dyDescent="0.2">
      <c r="A110" s="12" t="s">
        <v>732</v>
      </c>
      <c r="B110" s="12" t="s">
        <v>121</v>
      </c>
      <c r="E110" s="12">
        <v>0.01</v>
      </c>
      <c r="F110" s="12">
        <v>0.01</v>
      </c>
    </row>
    <row r="111" spans="1:6" x14ac:dyDescent="0.2">
      <c r="A111" t="s">
        <v>608</v>
      </c>
      <c r="B111" t="s">
        <v>609</v>
      </c>
      <c r="D111">
        <v>20000</v>
      </c>
      <c r="F111">
        <v>20000</v>
      </c>
    </row>
    <row r="112" spans="1:6" x14ac:dyDescent="0.2">
      <c r="A112" t="s">
        <v>20</v>
      </c>
      <c r="B112" t="s">
        <v>356</v>
      </c>
      <c r="C112">
        <v>40005</v>
      </c>
      <c r="E112">
        <v>160001</v>
      </c>
      <c r="F112">
        <v>200006</v>
      </c>
    </row>
    <row r="113" spans="1:6" x14ac:dyDescent="0.2">
      <c r="A113" t="s">
        <v>20</v>
      </c>
      <c r="B113" t="s">
        <v>357</v>
      </c>
      <c r="E113">
        <v>140000</v>
      </c>
      <c r="F113">
        <v>140000</v>
      </c>
    </row>
    <row r="114" spans="1:6" x14ac:dyDescent="0.2">
      <c r="A114" t="s">
        <v>20</v>
      </c>
      <c r="B114" t="s">
        <v>21</v>
      </c>
      <c r="C114">
        <v>7000</v>
      </c>
      <c r="E114">
        <v>29000</v>
      </c>
      <c r="F114">
        <v>36000</v>
      </c>
    </row>
    <row r="115" spans="1:6" x14ac:dyDescent="0.2">
      <c r="A115" t="s">
        <v>20</v>
      </c>
      <c r="B115" t="s">
        <v>358</v>
      </c>
      <c r="C115">
        <v>120000</v>
      </c>
      <c r="D115">
        <v>100005.5</v>
      </c>
      <c r="E115">
        <v>100000</v>
      </c>
      <c r="F115">
        <v>320005.5</v>
      </c>
    </row>
    <row r="116" spans="1:6" s="12" customFormat="1" x14ac:dyDescent="0.2">
      <c r="A116" s="12" t="s">
        <v>935</v>
      </c>
      <c r="C116" s="12">
        <f>C111*0.48+C112*0.96+C113*0.96+C114*0.97+C115*0.98</f>
        <v>162794.79999999999</v>
      </c>
      <c r="D116" s="12">
        <f t="shared" ref="D116:F116" si="18">D111*0.48+D112*0.96+D113*0.96+D114*0.97+D115*0.98</f>
        <v>107605.39</v>
      </c>
      <c r="E116" s="12">
        <f t="shared" si="18"/>
        <v>414130.95999999996</v>
      </c>
      <c r="F116" s="12">
        <f t="shared" si="18"/>
        <v>684531.15</v>
      </c>
    </row>
    <row r="117" spans="1:6" s="12" customFormat="1" x14ac:dyDescent="0.2">
      <c r="A117" s="12" t="s">
        <v>819</v>
      </c>
      <c r="B117" s="12" t="s">
        <v>463</v>
      </c>
      <c r="D117" s="12">
        <v>0.01</v>
      </c>
      <c r="F117" s="12">
        <v>0.01</v>
      </c>
    </row>
    <row r="118" spans="1:6" s="13" customFormat="1" x14ac:dyDescent="0.2">
      <c r="A118" s="13" t="s">
        <v>620</v>
      </c>
      <c r="C118" s="13">
        <v>15436627.52</v>
      </c>
      <c r="D118" s="13">
        <v>13259040.412</v>
      </c>
      <c r="E118" s="13">
        <v>11162399.832</v>
      </c>
      <c r="F118" s="13">
        <v>39858067.763999999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7501-250B-C943-AE62-5C97CEAF7919}">
  <dimension ref="A1:F35"/>
  <sheetViews>
    <sheetView workbookViewId="0">
      <selection sqref="A1:F1048576"/>
    </sheetView>
  </sheetViews>
  <sheetFormatPr baseColWidth="10" defaultRowHeight="15" x14ac:dyDescent="0.2"/>
  <cols>
    <col min="1" max="1" width="18.33203125" customWidth="1"/>
    <col min="2" max="2" width="17.83203125" customWidth="1"/>
  </cols>
  <sheetData>
    <row r="1" spans="1:6" x14ac:dyDescent="0.2">
      <c r="A1" s="15" t="s">
        <v>1</v>
      </c>
      <c r="B1" s="15" t="s">
        <v>2</v>
      </c>
      <c r="C1" s="15">
        <v>2018</v>
      </c>
      <c r="D1" s="15">
        <v>2019</v>
      </c>
      <c r="E1" s="15">
        <v>2020</v>
      </c>
      <c r="F1" s="15" t="s">
        <v>620</v>
      </c>
    </row>
    <row r="2" spans="1:6" x14ac:dyDescent="0.2">
      <c r="A2" s="16" t="s">
        <v>920</v>
      </c>
      <c r="B2" s="16"/>
      <c r="C2" s="16">
        <v>1082026</v>
      </c>
      <c r="D2" s="16">
        <v>1053162.24</v>
      </c>
      <c r="E2" s="16">
        <v>768566</v>
      </c>
      <c r="F2" s="16">
        <v>2903754.24</v>
      </c>
    </row>
    <row r="3" spans="1:6" x14ac:dyDescent="0.2">
      <c r="A3" s="16" t="s">
        <v>667</v>
      </c>
      <c r="B3" s="16" t="s">
        <v>668</v>
      </c>
      <c r="C3" s="16">
        <v>5</v>
      </c>
      <c r="D3" s="16"/>
      <c r="E3" s="16"/>
      <c r="F3" s="16">
        <v>5</v>
      </c>
    </row>
    <row r="4" spans="1:6" x14ac:dyDescent="0.2">
      <c r="A4" s="16" t="s">
        <v>921</v>
      </c>
      <c r="B4" s="16"/>
      <c r="C4" s="16">
        <v>160320</v>
      </c>
      <c r="D4" s="16">
        <v>189343.5</v>
      </c>
      <c r="E4" s="16">
        <v>110518.171</v>
      </c>
      <c r="F4" s="16">
        <v>460181.67099999997</v>
      </c>
    </row>
    <row r="5" spans="1:6" x14ac:dyDescent="0.2">
      <c r="A5" s="16" t="s">
        <v>835</v>
      </c>
      <c r="B5" s="16" t="s">
        <v>591</v>
      </c>
      <c r="C5" s="16"/>
      <c r="D5" s="16">
        <v>2</v>
      </c>
      <c r="E5" s="16"/>
      <c r="F5" s="16">
        <v>2</v>
      </c>
    </row>
    <row r="6" spans="1:6" x14ac:dyDescent="0.2">
      <c r="A6" s="16" t="s">
        <v>836</v>
      </c>
      <c r="B6" s="16" t="s">
        <v>592</v>
      </c>
      <c r="C6" s="16"/>
      <c r="D6" s="16">
        <v>4</v>
      </c>
      <c r="E6" s="16"/>
      <c r="F6" s="16">
        <v>4</v>
      </c>
    </row>
    <row r="7" spans="1:6" x14ac:dyDescent="0.2">
      <c r="A7" s="16" t="s">
        <v>647</v>
      </c>
      <c r="B7" s="16" t="s">
        <v>648</v>
      </c>
      <c r="C7" s="16">
        <v>4000</v>
      </c>
      <c r="D7" s="16"/>
      <c r="E7" s="16"/>
      <c r="F7" s="16">
        <v>4000</v>
      </c>
    </row>
    <row r="8" spans="1:6" x14ac:dyDescent="0.2">
      <c r="A8" s="16" t="s">
        <v>922</v>
      </c>
      <c r="B8" s="16"/>
      <c r="C8" s="16">
        <v>679120.55500000005</v>
      </c>
      <c r="D8" s="16">
        <v>456375.484</v>
      </c>
      <c r="E8" s="16">
        <v>390989</v>
      </c>
      <c r="F8" s="16">
        <v>1526485.04</v>
      </c>
    </row>
    <row r="9" spans="1:6" x14ac:dyDescent="0.2">
      <c r="A9" s="16" t="s">
        <v>923</v>
      </c>
      <c r="B9" s="16"/>
      <c r="C9" s="16">
        <v>0.99494000000000005</v>
      </c>
      <c r="D9" s="16">
        <v>101.43</v>
      </c>
      <c r="E9" s="16">
        <v>9996</v>
      </c>
      <c r="F9" s="16">
        <v>10098.4249</v>
      </c>
    </row>
    <row r="10" spans="1:6" x14ac:dyDescent="0.2">
      <c r="A10" s="16" t="s">
        <v>924</v>
      </c>
      <c r="B10" s="16"/>
      <c r="C10" s="16">
        <v>3447.92</v>
      </c>
      <c r="D10" s="16">
        <v>2820.5819999999999</v>
      </c>
      <c r="E10" s="16">
        <v>4972.5950000000003</v>
      </c>
      <c r="F10" s="16">
        <v>11241.097</v>
      </c>
    </row>
    <row r="11" spans="1:6" x14ac:dyDescent="0.2">
      <c r="A11" s="17" t="s">
        <v>936</v>
      </c>
      <c r="B11" s="17"/>
      <c r="C11" s="17">
        <v>1013136</v>
      </c>
      <c r="D11" s="17">
        <v>861150</v>
      </c>
      <c r="E11" s="17">
        <v>678674.68799999997</v>
      </c>
      <c r="F11" s="17">
        <v>2552960.69</v>
      </c>
    </row>
    <row r="12" spans="1:6" x14ac:dyDescent="0.2">
      <c r="A12" s="16" t="s">
        <v>925</v>
      </c>
      <c r="B12" s="16"/>
      <c r="C12" s="16">
        <v>29104</v>
      </c>
      <c r="D12" s="16">
        <v>106594.08</v>
      </c>
      <c r="E12" s="16">
        <v>49991.485000000001</v>
      </c>
      <c r="F12" s="16">
        <v>185689.565</v>
      </c>
    </row>
    <row r="13" spans="1:6" x14ac:dyDescent="0.2">
      <c r="A13" s="16" t="s">
        <v>926</v>
      </c>
      <c r="B13" s="16"/>
      <c r="C13" s="16">
        <v>980</v>
      </c>
      <c r="D13" s="16">
        <v>3920</v>
      </c>
      <c r="E13" s="16">
        <v>1960</v>
      </c>
      <c r="F13" s="16">
        <v>6860</v>
      </c>
    </row>
    <row r="14" spans="1:6" x14ac:dyDescent="0.2">
      <c r="A14" s="16" t="s">
        <v>650</v>
      </c>
      <c r="B14" s="16" t="s">
        <v>651</v>
      </c>
      <c r="C14" s="16">
        <v>2100</v>
      </c>
      <c r="D14" s="16"/>
      <c r="E14" s="16"/>
      <c r="F14" s="16">
        <v>2100</v>
      </c>
    </row>
    <row r="15" spans="1:6" x14ac:dyDescent="0.2">
      <c r="A15" s="16" t="s">
        <v>927</v>
      </c>
      <c r="B15" s="16"/>
      <c r="C15" s="16">
        <v>4222.82</v>
      </c>
      <c r="D15" s="16">
        <v>15.53</v>
      </c>
      <c r="E15" s="16">
        <v>3361.19</v>
      </c>
      <c r="F15" s="16">
        <v>7599.54</v>
      </c>
    </row>
    <row r="16" spans="1:6" x14ac:dyDescent="0.2">
      <c r="A16" s="16" t="s">
        <v>928</v>
      </c>
      <c r="B16" s="16"/>
      <c r="C16" s="16">
        <v>8075</v>
      </c>
      <c r="D16" s="16">
        <v>39668.44</v>
      </c>
      <c r="E16" s="16">
        <v>4750</v>
      </c>
      <c r="F16" s="16">
        <v>52493.440000000002</v>
      </c>
    </row>
    <row r="17" spans="1:6" x14ac:dyDescent="0.2">
      <c r="A17" s="16" t="s">
        <v>360</v>
      </c>
      <c r="B17" s="16"/>
      <c r="C17" s="16">
        <v>4701418.4800000004</v>
      </c>
      <c r="D17" s="16">
        <v>4598214.74</v>
      </c>
      <c r="E17" s="16">
        <v>3221970</v>
      </c>
      <c r="F17" s="16">
        <v>12521603.199999999</v>
      </c>
    </row>
    <row r="18" spans="1:6" x14ac:dyDescent="0.2">
      <c r="A18" s="16" t="s">
        <v>929</v>
      </c>
      <c r="B18" s="16"/>
      <c r="C18" s="16">
        <v>11245.9</v>
      </c>
      <c r="D18" s="16">
        <v>143910.052</v>
      </c>
      <c r="E18" s="16">
        <v>483091.44500000001</v>
      </c>
      <c r="F18" s="16">
        <v>638247.397</v>
      </c>
    </row>
    <row r="19" spans="1:6" x14ac:dyDescent="0.2">
      <c r="A19" s="16" t="s">
        <v>930</v>
      </c>
      <c r="B19" s="16"/>
      <c r="C19" s="16">
        <v>36000</v>
      </c>
      <c r="D19" s="16">
        <v>99210.95</v>
      </c>
      <c r="E19" s="16">
        <v>56211.328399999999</v>
      </c>
      <c r="F19" s="16">
        <v>191422.27799999999</v>
      </c>
    </row>
    <row r="20" spans="1:6" x14ac:dyDescent="0.2">
      <c r="A20" s="16" t="s">
        <v>931</v>
      </c>
      <c r="B20" s="16"/>
      <c r="C20" s="16">
        <v>2434.6999999999998</v>
      </c>
      <c r="D20" s="16">
        <v>3.395</v>
      </c>
      <c r="E20" s="16">
        <v>0</v>
      </c>
      <c r="F20" s="16">
        <v>2438.0949999999998</v>
      </c>
    </row>
    <row r="21" spans="1:6" x14ac:dyDescent="0.2">
      <c r="A21" s="16" t="s">
        <v>932</v>
      </c>
      <c r="B21" s="16"/>
      <c r="C21" s="16">
        <v>17196</v>
      </c>
      <c r="D21" s="16">
        <v>27780</v>
      </c>
      <c r="E21" s="16">
        <v>10476</v>
      </c>
      <c r="F21" s="16">
        <v>55452</v>
      </c>
    </row>
    <row r="22" spans="1:6" x14ac:dyDescent="0.2">
      <c r="A22" s="16" t="s">
        <v>821</v>
      </c>
      <c r="B22" s="16" t="s">
        <v>472</v>
      </c>
      <c r="C22" s="16"/>
      <c r="D22" s="16">
        <v>7</v>
      </c>
      <c r="E22" s="16"/>
      <c r="F22" s="16">
        <v>7</v>
      </c>
    </row>
    <row r="23" spans="1:6" x14ac:dyDescent="0.2">
      <c r="A23" s="16" t="s">
        <v>136</v>
      </c>
      <c r="B23" s="16" t="s">
        <v>877</v>
      </c>
      <c r="C23" s="16"/>
      <c r="D23" s="16"/>
      <c r="E23" s="16">
        <v>0.222</v>
      </c>
      <c r="F23" s="16">
        <v>0.222</v>
      </c>
    </row>
    <row r="24" spans="1:6" x14ac:dyDescent="0.2">
      <c r="A24" s="16" t="s">
        <v>638</v>
      </c>
      <c r="B24" s="16"/>
      <c r="C24" s="16">
        <v>2352986.4</v>
      </c>
      <c r="D24" s="16">
        <v>1673328.4</v>
      </c>
      <c r="E24" s="16">
        <v>1605330.4</v>
      </c>
      <c r="F24" s="16">
        <v>5631645.2000000002</v>
      </c>
    </row>
    <row r="25" spans="1:6" x14ac:dyDescent="0.2">
      <c r="A25" s="16" t="s">
        <v>845</v>
      </c>
      <c r="B25" s="16" t="s">
        <v>661</v>
      </c>
      <c r="C25" s="16">
        <v>343</v>
      </c>
      <c r="D25" s="16"/>
      <c r="E25" s="16"/>
      <c r="F25" s="16">
        <v>343</v>
      </c>
    </row>
    <row r="26" spans="1:6" x14ac:dyDescent="0.2">
      <c r="A26" s="16" t="s">
        <v>933</v>
      </c>
      <c r="B26" s="16"/>
      <c r="C26" s="16">
        <v>24136.65</v>
      </c>
      <c r="D26" s="16">
        <v>10340</v>
      </c>
      <c r="E26" s="16">
        <v>15965.46</v>
      </c>
      <c r="F26" s="16">
        <v>50442.11</v>
      </c>
    </row>
    <row r="27" spans="1:6" x14ac:dyDescent="0.2">
      <c r="A27" s="16" t="s">
        <v>602</v>
      </c>
      <c r="B27" s="16" t="s">
        <v>603</v>
      </c>
      <c r="C27" s="16"/>
      <c r="D27" s="16">
        <v>1</v>
      </c>
      <c r="E27" s="16"/>
      <c r="F27" s="16">
        <v>1</v>
      </c>
    </row>
    <row r="28" spans="1:6" x14ac:dyDescent="0.2">
      <c r="A28" s="16" t="s">
        <v>711</v>
      </c>
      <c r="B28" s="16" t="s">
        <v>712</v>
      </c>
      <c r="C28" s="16">
        <v>6900</v>
      </c>
      <c r="D28" s="16"/>
      <c r="E28" s="16"/>
      <c r="F28" s="16">
        <v>6900</v>
      </c>
    </row>
    <row r="29" spans="1:6" x14ac:dyDescent="0.2">
      <c r="A29" s="16" t="s">
        <v>140</v>
      </c>
      <c r="B29" s="16" t="s">
        <v>141</v>
      </c>
      <c r="C29" s="16"/>
      <c r="D29" s="16"/>
      <c r="E29" s="16">
        <v>2.1</v>
      </c>
      <c r="F29" s="16">
        <v>2.1</v>
      </c>
    </row>
    <row r="30" spans="1:6" x14ac:dyDescent="0.2">
      <c r="A30" s="16" t="s">
        <v>934</v>
      </c>
      <c r="B30" s="16"/>
      <c r="C30" s="16">
        <v>0</v>
      </c>
      <c r="D30" s="16">
        <v>34430</v>
      </c>
      <c r="E30" s="16">
        <v>11932.955</v>
      </c>
      <c r="F30" s="16">
        <v>46362.955000000002</v>
      </c>
    </row>
    <row r="31" spans="1:6" x14ac:dyDescent="0.2">
      <c r="A31" s="16" t="s">
        <v>605</v>
      </c>
      <c r="B31" s="16" t="s">
        <v>606</v>
      </c>
      <c r="C31" s="16"/>
      <c r="D31" s="16">
        <v>1</v>
      </c>
      <c r="E31" s="16"/>
      <c r="F31" s="16">
        <v>1</v>
      </c>
    </row>
    <row r="32" spans="1:6" x14ac:dyDescent="0.2">
      <c r="A32" s="16" t="s">
        <v>732</v>
      </c>
      <c r="B32" s="16" t="s">
        <v>121</v>
      </c>
      <c r="C32" s="16"/>
      <c r="D32" s="16"/>
      <c r="E32" s="16">
        <v>0.01</v>
      </c>
      <c r="F32" s="16">
        <v>0.01</v>
      </c>
    </row>
    <row r="33" spans="1:6" x14ac:dyDescent="0.2">
      <c r="A33" s="16" t="s">
        <v>935</v>
      </c>
      <c r="B33" s="16"/>
      <c r="C33" s="16">
        <v>162794.79999999999</v>
      </c>
      <c r="D33" s="16">
        <v>107605.39</v>
      </c>
      <c r="E33" s="16">
        <v>414130.96</v>
      </c>
      <c r="F33" s="16">
        <v>684531.15</v>
      </c>
    </row>
    <row r="34" spans="1:6" x14ac:dyDescent="0.2">
      <c r="A34" s="16" t="s">
        <v>819</v>
      </c>
      <c r="B34" s="16" t="s">
        <v>463</v>
      </c>
      <c r="C34" s="16"/>
      <c r="D34" s="16">
        <v>0.01</v>
      </c>
      <c r="E34" s="16"/>
      <c r="F34" s="16">
        <v>0.01</v>
      </c>
    </row>
    <row r="35" spans="1:6" x14ac:dyDescent="0.2">
      <c r="A35" s="18" t="s">
        <v>620</v>
      </c>
      <c r="B35" s="18"/>
      <c r="C35" s="18">
        <v>15436627.5</v>
      </c>
      <c r="D35" s="18">
        <v>13259040.4</v>
      </c>
      <c r="E35" s="18">
        <v>11162399.800000001</v>
      </c>
      <c r="F35" s="18">
        <v>39858067.799999997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713F-F3EC-5746-8CED-92E12687A715}">
  <dimension ref="A1:F36"/>
  <sheetViews>
    <sheetView topLeftCell="A4" workbookViewId="0">
      <selection activeCell="A20" sqref="A20:XFD20"/>
    </sheetView>
  </sheetViews>
  <sheetFormatPr baseColWidth="10" defaultRowHeight="15" x14ac:dyDescent="0.2"/>
  <cols>
    <col min="1" max="1" width="18.33203125" style="21" customWidth="1"/>
    <col min="2" max="2" width="17.83203125" style="21" customWidth="1"/>
    <col min="3" max="6" width="10.83203125" style="21"/>
  </cols>
  <sheetData>
    <row r="1" spans="1:6" x14ac:dyDescent="0.2">
      <c r="A1" s="19" t="s">
        <v>1</v>
      </c>
      <c r="B1" s="19" t="s">
        <v>2</v>
      </c>
      <c r="C1" s="19">
        <v>2018</v>
      </c>
      <c r="D1" s="19">
        <v>2019</v>
      </c>
      <c r="E1" s="19">
        <v>2020</v>
      </c>
      <c r="F1" s="19" t="s">
        <v>620</v>
      </c>
    </row>
    <row r="2" spans="1:6" x14ac:dyDescent="0.2">
      <c r="A2" s="19" t="s">
        <v>920</v>
      </c>
      <c r="B2" s="19"/>
      <c r="C2" s="19">
        <v>1082026</v>
      </c>
      <c r="D2" s="19">
        <v>1053162.24</v>
      </c>
      <c r="E2" s="19">
        <v>768566</v>
      </c>
      <c r="F2" s="19">
        <v>2903754.24</v>
      </c>
    </row>
    <row r="3" spans="1:6" s="23" customFormat="1" x14ac:dyDescent="0.2">
      <c r="A3" s="22" t="s">
        <v>937</v>
      </c>
      <c r="B3" s="22" t="s">
        <v>668</v>
      </c>
      <c r="C3" s="22">
        <v>5</v>
      </c>
      <c r="D3" s="22"/>
      <c r="E3" s="22"/>
      <c r="F3" s="22">
        <v>5</v>
      </c>
    </row>
    <row r="4" spans="1:6" x14ac:dyDescent="0.2">
      <c r="A4" s="19" t="s">
        <v>921</v>
      </c>
      <c r="B4" s="19"/>
      <c r="C4" s="19">
        <v>160320</v>
      </c>
      <c r="D4" s="19">
        <v>189343.5</v>
      </c>
      <c r="E4" s="19">
        <v>110518.171</v>
      </c>
      <c r="F4" s="19">
        <v>460181.67099999997</v>
      </c>
    </row>
    <row r="5" spans="1:6" s="23" customFormat="1" x14ac:dyDescent="0.2">
      <c r="A5" s="22" t="s">
        <v>938</v>
      </c>
      <c r="B5" s="22" t="s">
        <v>591</v>
      </c>
      <c r="C5" s="22"/>
      <c r="D5" s="22">
        <v>2</v>
      </c>
      <c r="E5" s="22"/>
      <c r="F5" s="22">
        <v>2</v>
      </c>
    </row>
    <row r="6" spans="1:6" s="23" customFormat="1" x14ac:dyDescent="0.2">
      <c r="A6" s="22" t="s">
        <v>939</v>
      </c>
      <c r="B6" s="22" t="s">
        <v>592</v>
      </c>
      <c r="C6" s="22"/>
      <c r="D6" s="22">
        <v>4</v>
      </c>
      <c r="E6" s="22"/>
      <c r="F6" s="22">
        <v>4</v>
      </c>
    </row>
    <row r="7" spans="1:6" s="23" customFormat="1" x14ac:dyDescent="0.2">
      <c r="A7" s="22" t="s">
        <v>940</v>
      </c>
      <c r="B7" s="22" t="s">
        <v>648</v>
      </c>
      <c r="C7" s="22">
        <v>4000</v>
      </c>
      <c r="D7" s="22"/>
      <c r="E7" s="22"/>
      <c r="F7" s="22">
        <v>4000</v>
      </c>
    </row>
    <row r="8" spans="1:6" x14ac:dyDescent="0.2">
      <c r="A8" s="19" t="s">
        <v>922</v>
      </c>
      <c r="B8" s="19"/>
      <c r="C8" s="19">
        <v>679120.55500000005</v>
      </c>
      <c r="D8" s="19">
        <v>456375.484</v>
      </c>
      <c r="E8" s="19">
        <v>390989</v>
      </c>
      <c r="F8" s="19">
        <v>1526485.04</v>
      </c>
    </row>
    <row r="9" spans="1:6" x14ac:dyDescent="0.2">
      <c r="A9" s="19" t="s">
        <v>923</v>
      </c>
      <c r="B9" s="19"/>
      <c r="C9" s="19">
        <v>0.99494000000000005</v>
      </c>
      <c r="D9" s="19">
        <v>101.43</v>
      </c>
      <c r="E9" s="19">
        <v>9996</v>
      </c>
      <c r="F9" s="19">
        <v>10098.4249</v>
      </c>
    </row>
    <row r="10" spans="1:6" x14ac:dyDescent="0.2">
      <c r="A10" s="19" t="s">
        <v>924</v>
      </c>
      <c r="B10" s="19"/>
      <c r="C10" s="19">
        <v>3447.92</v>
      </c>
      <c r="D10" s="19">
        <v>2820.5819999999999</v>
      </c>
      <c r="E10" s="19">
        <v>4972.5950000000003</v>
      </c>
      <c r="F10" s="19">
        <v>11241.097</v>
      </c>
    </row>
    <row r="11" spans="1:6" x14ac:dyDescent="0.2">
      <c r="A11" s="19" t="s">
        <v>936</v>
      </c>
      <c r="B11" s="19"/>
      <c r="C11" s="19">
        <v>1013136</v>
      </c>
      <c r="D11" s="19">
        <v>861150</v>
      </c>
      <c r="E11" s="19">
        <v>678674.68799999997</v>
      </c>
      <c r="F11" s="19">
        <v>2552960.69</v>
      </c>
    </row>
    <row r="12" spans="1:6" x14ac:dyDescent="0.2">
      <c r="A12" s="19" t="s">
        <v>925</v>
      </c>
      <c r="B12" s="19"/>
      <c r="C12" s="19">
        <v>29104</v>
      </c>
      <c r="D12" s="19">
        <v>106594.08</v>
      </c>
      <c r="E12" s="19">
        <v>49991.485000000001</v>
      </c>
      <c r="F12" s="19">
        <v>185689.565</v>
      </c>
    </row>
    <row r="13" spans="1:6" x14ac:dyDescent="0.2">
      <c r="A13" s="19" t="s">
        <v>926</v>
      </c>
      <c r="B13" s="19"/>
      <c r="C13" s="19">
        <v>980</v>
      </c>
      <c r="D13" s="19">
        <v>3920</v>
      </c>
      <c r="E13" s="19">
        <v>1960</v>
      </c>
      <c r="F13" s="19">
        <v>6860</v>
      </c>
    </row>
    <row r="14" spans="1:6" s="23" customFormat="1" x14ac:dyDescent="0.2">
      <c r="A14" s="22" t="s">
        <v>650</v>
      </c>
      <c r="B14" s="22" t="s">
        <v>651</v>
      </c>
      <c r="C14" s="22">
        <v>2100</v>
      </c>
      <c r="D14" s="22"/>
      <c r="E14" s="22"/>
      <c r="F14" s="22">
        <v>2100</v>
      </c>
    </row>
    <row r="15" spans="1:6" x14ac:dyDescent="0.2">
      <c r="A15" s="19" t="s">
        <v>927</v>
      </c>
      <c r="B15" s="19"/>
      <c r="C15" s="19">
        <v>4222.82</v>
      </c>
      <c r="D15" s="19">
        <v>15.53</v>
      </c>
      <c r="E15" s="19">
        <v>3361.19</v>
      </c>
      <c r="F15" s="19">
        <v>7599.54</v>
      </c>
    </row>
    <row r="16" spans="1:6" x14ac:dyDescent="0.2">
      <c r="A16" s="19" t="s">
        <v>928</v>
      </c>
      <c r="B16" s="19"/>
      <c r="C16" s="19">
        <v>8075</v>
      </c>
      <c r="D16" s="19">
        <v>39668.44</v>
      </c>
      <c r="E16" s="19">
        <v>4750</v>
      </c>
      <c r="F16" s="19">
        <v>52493.440000000002</v>
      </c>
    </row>
    <row r="17" spans="1:6" x14ac:dyDescent="0.2">
      <c r="A17" s="19" t="s">
        <v>360</v>
      </c>
      <c r="B17" s="19"/>
      <c r="C17" s="19">
        <v>4701418.4800000004</v>
      </c>
      <c r="D17" s="19">
        <v>4598214.74</v>
      </c>
      <c r="E17" s="19">
        <v>3221970</v>
      </c>
      <c r="F17" s="19">
        <v>12521603.199999999</v>
      </c>
    </row>
    <row r="18" spans="1:6" x14ac:dyDescent="0.2">
      <c r="A18" s="19" t="s">
        <v>929</v>
      </c>
      <c r="B18" s="19"/>
      <c r="C18" s="19">
        <v>11245.9</v>
      </c>
      <c r="D18" s="19">
        <v>143910.052</v>
      </c>
      <c r="E18" s="19">
        <v>483091.44500000001</v>
      </c>
      <c r="F18" s="19">
        <v>638247.397</v>
      </c>
    </row>
    <row r="19" spans="1:6" x14ac:dyDescent="0.2">
      <c r="A19" s="19" t="s">
        <v>930</v>
      </c>
      <c r="B19" s="19"/>
      <c r="C19" s="19">
        <v>36000</v>
      </c>
      <c r="D19" s="19">
        <v>99210.95</v>
      </c>
      <c r="E19" s="19">
        <v>56211.328399999999</v>
      </c>
      <c r="F19" s="19">
        <v>191422.27799999999</v>
      </c>
    </row>
    <row r="20" spans="1:6" s="23" customFormat="1" x14ac:dyDescent="0.2">
      <c r="A20" s="22" t="s">
        <v>931</v>
      </c>
      <c r="B20" s="22"/>
      <c r="C20" s="22">
        <v>2434.6999999999998</v>
      </c>
      <c r="D20" s="22">
        <v>3.395</v>
      </c>
      <c r="E20" s="22">
        <v>0</v>
      </c>
      <c r="F20" s="22">
        <v>2438.0949999999998</v>
      </c>
    </row>
    <row r="21" spans="1:6" x14ac:dyDescent="0.2">
      <c r="A21" s="19" t="s">
        <v>932</v>
      </c>
      <c r="B21" s="19"/>
      <c r="C21" s="19">
        <v>17196</v>
      </c>
      <c r="D21" s="19">
        <v>27780</v>
      </c>
      <c r="E21" s="19">
        <v>10476</v>
      </c>
      <c r="F21" s="19">
        <v>55452</v>
      </c>
    </row>
    <row r="22" spans="1:6" s="23" customFormat="1" x14ac:dyDescent="0.2">
      <c r="A22" s="22" t="s">
        <v>821</v>
      </c>
      <c r="B22" s="22" t="s">
        <v>472</v>
      </c>
      <c r="C22" s="22"/>
      <c r="D22" s="22">
        <v>7</v>
      </c>
      <c r="E22" s="22"/>
      <c r="F22" s="22">
        <v>7</v>
      </c>
    </row>
    <row r="23" spans="1:6" s="23" customFormat="1" x14ac:dyDescent="0.2">
      <c r="A23" s="22" t="s">
        <v>136</v>
      </c>
      <c r="B23" s="22" t="s">
        <v>877</v>
      </c>
      <c r="C23" s="22"/>
      <c r="D23" s="22"/>
      <c r="E23" s="22">
        <v>0.222</v>
      </c>
      <c r="F23" s="22">
        <v>0.222</v>
      </c>
    </row>
    <row r="24" spans="1:6" x14ac:dyDescent="0.2">
      <c r="A24" s="19" t="s">
        <v>638</v>
      </c>
      <c r="B24" s="19"/>
      <c r="C24" s="19">
        <v>2352986.4</v>
      </c>
      <c r="D24" s="19">
        <v>1673328.4</v>
      </c>
      <c r="E24" s="19">
        <v>1605330.4</v>
      </c>
      <c r="F24" s="19">
        <v>5631645.2000000002</v>
      </c>
    </row>
    <row r="25" spans="1:6" s="23" customFormat="1" x14ac:dyDescent="0.2">
      <c r="A25" s="22" t="s">
        <v>845</v>
      </c>
      <c r="B25" s="22" t="s">
        <v>661</v>
      </c>
      <c r="C25" s="22">
        <v>343</v>
      </c>
      <c r="D25" s="22"/>
      <c r="E25" s="22"/>
      <c r="F25" s="22">
        <v>343</v>
      </c>
    </row>
    <row r="26" spans="1:6" x14ac:dyDescent="0.2">
      <c r="A26" s="19" t="s">
        <v>933</v>
      </c>
      <c r="B26" s="19"/>
      <c r="C26" s="19">
        <v>24136.65</v>
      </c>
      <c r="D26" s="19">
        <v>10340</v>
      </c>
      <c r="E26" s="19">
        <v>15965.46</v>
      </c>
      <c r="F26" s="19">
        <v>50442.11</v>
      </c>
    </row>
    <row r="27" spans="1:6" s="23" customFormat="1" x14ac:dyDescent="0.2">
      <c r="A27" s="22" t="s">
        <v>602</v>
      </c>
      <c r="B27" s="22" t="s">
        <v>603</v>
      </c>
      <c r="C27" s="22"/>
      <c r="D27" s="22">
        <v>1</v>
      </c>
      <c r="E27" s="22"/>
      <c r="F27" s="22">
        <v>1</v>
      </c>
    </row>
    <row r="28" spans="1:6" s="23" customFormat="1" x14ac:dyDescent="0.2">
      <c r="A28" s="22" t="s">
        <v>711</v>
      </c>
      <c r="B28" s="22" t="s">
        <v>712</v>
      </c>
      <c r="C28" s="22">
        <v>6900</v>
      </c>
      <c r="D28" s="22"/>
      <c r="E28" s="22"/>
      <c r="F28" s="22">
        <v>6900</v>
      </c>
    </row>
    <row r="29" spans="1:6" s="23" customFormat="1" x14ac:dyDescent="0.2">
      <c r="A29" s="22" t="s">
        <v>140</v>
      </c>
      <c r="B29" s="22" t="s">
        <v>141</v>
      </c>
      <c r="C29" s="22"/>
      <c r="D29" s="22"/>
      <c r="E29" s="22">
        <v>2.1</v>
      </c>
      <c r="F29" s="22">
        <v>2.1</v>
      </c>
    </row>
    <row r="30" spans="1:6" x14ac:dyDescent="0.2">
      <c r="A30" s="19" t="s">
        <v>934</v>
      </c>
      <c r="B30" s="19"/>
      <c r="C30" s="19">
        <v>0</v>
      </c>
      <c r="D30" s="19">
        <v>34430</v>
      </c>
      <c r="E30" s="19">
        <v>11932.955</v>
      </c>
      <c r="F30" s="19">
        <v>46362.955000000002</v>
      </c>
    </row>
    <row r="31" spans="1:6" s="23" customFormat="1" x14ac:dyDescent="0.2">
      <c r="A31" s="22" t="s">
        <v>605</v>
      </c>
      <c r="B31" s="22" t="s">
        <v>606</v>
      </c>
      <c r="C31" s="22"/>
      <c r="D31" s="22">
        <v>1</v>
      </c>
      <c r="E31" s="22"/>
      <c r="F31" s="22">
        <v>1</v>
      </c>
    </row>
    <row r="32" spans="1:6" s="23" customFormat="1" x14ac:dyDescent="0.2">
      <c r="A32" s="22" t="s">
        <v>732</v>
      </c>
      <c r="B32" s="22" t="s">
        <v>121</v>
      </c>
      <c r="C32" s="22"/>
      <c r="D32" s="22"/>
      <c r="E32" s="22">
        <v>0.01</v>
      </c>
      <c r="F32" s="22">
        <v>0.01</v>
      </c>
    </row>
    <row r="33" spans="1:6" x14ac:dyDescent="0.2">
      <c r="A33" s="19" t="s">
        <v>935</v>
      </c>
      <c r="B33" s="19"/>
      <c r="C33" s="19">
        <v>162794.79999999999</v>
      </c>
      <c r="D33" s="19">
        <v>107605.39</v>
      </c>
      <c r="E33" s="19">
        <v>414130.96</v>
      </c>
      <c r="F33" s="19">
        <v>684531.15</v>
      </c>
    </row>
    <row r="34" spans="1:6" x14ac:dyDescent="0.2">
      <c r="A34" s="19" t="s">
        <v>941</v>
      </c>
      <c r="B34" s="19"/>
      <c r="C34" s="19">
        <f>C3+C5+C6+C7+C14+C25+C27+C28+C29+C31+C32+C35+C22+C23</f>
        <v>13348</v>
      </c>
      <c r="D34" s="19">
        <f t="shared" ref="D34:F34" si="0">D3+D5+D6+D7+D14+D25+D27+D28+D29+D31+D32+D35</f>
        <v>8.01</v>
      </c>
      <c r="E34" s="19">
        <f t="shared" si="0"/>
        <v>2.11</v>
      </c>
      <c r="F34" s="19">
        <f t="shared" si="0"/>
        <v>13358.12</v>
      </c>
    </row>
    <row r="35" spans="1:6" s="23" customFormat="1" x14ac:dyDescent="0.2">
      <c r="A35" s="22" t="s">
        <v>819</v>
      </c>
      <c r="B35" s="22" t="s">
        <v>463</v>
      </c>
      <c r="C35" s="22"/>
      <c r="D35" s="22">
        <v>0.01</v>
      </c>
      <c r="E35" s="22"/>
      <c r="F35" s="22">
        <v>0.01</v>
      </c>
    </row>
    <row r="36" spans="1:6" x14ac:dyDescent="0.2">
      <c r="A36" s="20" t="s">
        <v>620</v>
      </c>
      <c r="B36" s="20"/>
      <c r="C36" s="20">
        <v>15436627.5</v>
      </c>
      <c r="D36" s="20">
        <v>13259040.4</v>
      </c>
      <c r="E36" s="20">
        <v>11162399.800000001</v>
      </c>
      <c r="F36" s="20">
        <v>39858067.799999997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2893-1E02-5A45-951C-DC24F53BAB8A}">
  <dimension ref="A1:K23"/>
  <sheetViews>
    <sheetView tabSelected="1" workbookViewId="0">
      <selection activeCell="G25" sqref="G25"/>
    </sheetView>
  </sheetViews>
  <sheetFormatPr baseColWidth="10" defaultRowHeight="15" x14ac:dyDescent="0.2"/>
  <cols>
    <col min="1" max="1" width="21.5" customWidth="1"/>
    <col min="2" max="2" width="12.6640625" bestFit="1" customWidth="1"/>
    <col min="3" max="4" width="11.6640625" bestFit="1" customWidth="1"/>
    <col min="6" max="6" width="15.33203125" customWidth="1"/>
    <col min="7" max="7" width="16.6640625" customWidth="1"/>
    <col min="9" max="9" width="15" style="9" customWidth="1"/>
    <col min="10" max="11" width="19.83203125" style="9" customWidth="1"/>
  </cols>
  <sheetData>
    <row r="1" spans="1:11" x14ac:dyDescent="0.2">
      <c r="A1" s="19" t="s">
        <v>1</v>
      </c>
      <c r="B1" s="19" t="s">
        <v>945</v>
      </c>
      <c r="C1" s="19" t="s">
        <v>946</v>
      </c>
      <c r="D1" s="19" t="s">
        <v>947</v>
      </c>
      <c r="F1" t="s">
        <v>943</v>
      </c>
      <c r="G1" t="s">
        <v>944</v>
      </c>
      <c r="I1" s="9" t="s">
        <v>942</v>
      </c>
      <c r="J1" s="9" t="s">
        <v>948</v>
      </c>
      <c r="K1" s="9" t="s">
        <v>949</v>
      </c>
    </row>
    <row r="2" spans="1:11" x14ac:dyDescent="0.2">
      <c r="A2" s="19" t="s">
        <v>920</v>
      </c>
      <c r="B2" s="24">
        <v>1082026</v>
      </c>
      <c r="C2" s="24">
        <v>1053162.24</v>
      </c>
      <c r="D2" s="24">
        <v>768566</v>
      </c>
      <c r="F2" s="26">
        <f>C2*100/B2</f>
        <v>97.332433786249126</v>
      </c>
      <c r="G2" s="26">
        <f>D2*100/B2</f>
        <v>71.030270991639753</v>
      </c>
      <c r="I2" s="9">
        <v>1209</v>
      </c>
      <c r="J2" s="26">
        <f>C2/(I2/1000)</f>
        <v>871101.93548387091</v>
      </c>
      <c r="K2" s="26">
        <f>D2/(I2/1000)</f>
        <v>635703.88751033903</v>
      </c>
    </row>
    <row r="3" spans="1:11" x14ac:dyDescent="0.2">
      <c r="A3" s="19" t="s">
        <v>921</v>
      </c>
      <c r="B3" s="24">
        <v>160320</v>
      </c>
      <c r="C3" s="24">
        <v>189343.5</v>
      </c>
      <c r="D3" s="24">
        <v>110518.171</v>
      </c>
      <c r="F3" s="26">
        <f t="shared" ref="F3:F21" si="0">C3*100/B3</f>
        <v>118.10348053892216</v>
      </c>
      <c r="G3" s="26">
        <f t="shared" ref="G3:G21" si="1">D3*100/B3</f>
        <v>68.935984905189613</v>
      </c>
      <c r="I3" s="9">
        <v>2000</v>
      </c>
      <c r="J3" s="26">
        <f t="shared" ref="J3:J19" si="2">C3/(I3/1000)</f>
        <v>94671.75</v>
      </c>
      <c r="K3" s="26">
        <f t="shared" ref="K3:K19" si="3">D3/(I3/1000)</f>
        <v>55259.085500000001</v>
      </c>
    </row>
    <row r="4" spans="1:11" x14ac:dyDescent="0.2">
      <c r="A4" s="19" t="s">
        <v>922</v>
      </c>
      <c r="B4" s="24">
        <v>679120.55500000005</v>
      </c>
      <c r="C4" s="24">
        <v>456375.484</v>
      </c>
      <c r="D4" s="24">
        <v>390989</v>
      </c>
      <c r="F4" s="26">
        <f t="shared" si="0"/>
        <v>67.200952855859285</v>
      </c>
      <c r="G4" s="26">
        <f t="shared" si="1"/>
        <v>57.572841393381175</v>
      </c>
      <c r="I4" s="9">
        <v>144</v>
      </c>
      <c r="J4" s="26">
        <f t="shared" si="2"/>
        <v>3169274.1944444445</v>
      </c>
      <c r="K4" s="26">
        <f t="shared" si="3"/>
        <v>2715201.388888889</v>
      </c>
    </row>
    <row r="5" spans="1:11" x14ac:dyDescent="0.2">
      <c r="A5" s="19" t="s">
        <v>923</v>
      </c>
      <c r="B5" s="24">
        <v>0.99494000000000005</v>
      </c>
      <c r="C5" s="24">
        <v>101.43</v>
      </c>
      <c r="D5" s="24">
        <v>9996</v>
      </c>
      <c r="F5" s="26">
        <f t="shared" si="0"/>
        <v>10194.584598066214</v>
      </c>
      <c r="G5" s="26">
        <f t="shared" si="1"/>
        <v>1004683.6995195689</v>
      </c>
      <c r="I5" s="9">
        <v>480</v>
      </c>
      <c r="J5" s="26">
        <f t="shared" si="2"/>
        <v>211.31250000000003</v>
      </c>
      <c r="K5" s="26">
        <f t="shared" si="3"/>
        <v>20825</v>
      </c>
    </row>
    <row r="6" spans="1:11" x14ac:dyDescent="0.2">
      <c r="A6" s="19" t="s">
        <v>924</v>
      </c>
      <c r="B6" s="24">
        <v>3447.92</v>
      </c>
      <c r="C6" s="24">
        <v>2820.5819999999999</v>
      </c>
      <c r="D6" s="24">
        <v>4972.5950000000003</v>
      </c>
      <c r="F6" s="26">
        <f t="shared" si="0"/>
        <v>81.805320309055901</v>
      </c>
      <c r="G6" s="26">
        <f t="shared" si="1"/>
        <v>144.22013851829507</v>
      </c>
      <c r="I6" s="9">
        <v>30</v>
      </c>
      <c r="J6" s="26">
        <f t="shared" si="2"/>
        <v>94019.4</v>
      </c>
      <c r="K6" s="26">
        <f t="shared" si="3"/>
        <v>165753.16666666669</v>
      </c>
    </row>
    <row r="7" spans="1:11" x14ac:dyDescent="0.2">
      <c r="A7" s="19" t="s">
        <v>936</v>
      </c>
      <c r="B7" s="24">
        <v>1013136</v>
      </c>
      <c r="C7" s="24">
        <v>861150</v>
      </c>
      <c r="D7" s="24">
        <v>678674.68799999997</v>
      </c>
      <c r="F7" s="26">
        <f t="shared" si="0"/>
        <v>84.998460226465156</v>
      </c>
      <c r="G7" s="26">
        <f t="shared" si="1"/>
        <v>66.987520727720664</v>
      </c>
      <c r="J7" s="26"/>
      <c r="K7" s="26"/>
    </row>
    <row r="8" spans="1:11" x14ac:dyDescent="0.2">
      <c r="A8" s="19" t="s">
        <v>925</v>
      </c>
      <c r="B8" s="24">
        <v>29104</v>
      </c>
      <c r="C8" s="24">
        <v>106594.08</v>
      </c>
      <c r="D8" s="24">
        <v>49991.485000000001</v>
      </c>
      <c r="F8" s="26">
        <f t="shared" si="0"/>
        <v>366.25233644859816</v>
      </c>
      <c r="G8" s="26">
        <f t="shared" si="1"/>
        <v>171.76843389224848</v>
      </c>
      <c r="I8" s="9">
        <v>2500</v>
      </c>
      <c r="J8" s="26">
        <f t="shared" si="2"/>
        <v>42637.631999999998</v>
      </c>
      <c r="K8" s="26">
        <f t="shared" si="3"/>
        <v>19996.594000000001</v>
      </c>
    </row>
    <row r="9" spans="1:11" x14ac:dyDescent="0.2">
      <c r="A9" s="19" t="s">
        <v>926</v>
      </c>
      <c r="B9" s="24">
        <v>980</v>
      </c>
      <c r="C9" s="24">
        <v>3920</v>
      </c>
      <c r="D9" s="24">
        <v>1960</v>
      </c>
      <c r="F9" s="26">
        <f t="shared" si="0"/>
        <v>400</v>
      </c>
      <c r="G9" s="26">
        <f t="shared" si="1"/>
        <v>200</v>
      </c>
      <c r="I9" s="9">
        <v>50</v>
      </c>
      <c r="J9" s="26">
        <f t="shared" si="2"/>
        <v>78400</v>
      </c>
      <c r="K9" s="26">
        <f t="shared" si="3"/>
        <v>39200</v>
      </c>
    </row>
    <row r="10" spans="1:11" x14ac:dyDescent="0.2">
      <c r="A10" s="19" t="s">
        <v>927</v>
      </c>
      <c r="B10" s="24">
        <v>4222.82</v>
      </c>
      <c r="C10" s="24">
        <v>15.53</v>
      </c>
      <c r="D10" s="24">
        <v>3361.19</v>
      </c>
      <c r="F10" s="26">
        <f t="shared" si="0"/>
        <v>0.36776372187306117</v>
      </c>
      <c r="G10" s="26">
        <f t="shared" si="1"/>
        <v>79.595862480522499</v>
      </c>
      <c r="I10" s="9">
        <v>576</v>
      </c>
      <c r="J10" s="26">
        <f t="shared" si="2"/>
        <v>26.961805555555557</v>
      </c>
      <c r="K10" s="26">
        <f t="shared" si="3"/>
        <v>5835.3993055555557</v>
      </c>
    </row>
    <row r="11" spans="1:11" x14ac:dyDescent="0.2">
      <c r="A11" s="19" t="s">
        <v>928</v>
      </c>
      <c r="B11" s="24">
        <v>8075</v>
      </c>
      <c r="C11" s="24">
        <v>39668.44</v>
      </c>
      <c r="D11" s="24">
        <v>4750</v>
      </c>
      <c r="F11" s="26">
        <f t="shared" si="0"/>
        <v>491.25003095975234</v>
      </c>
      <c r="G11" s="26">
        <f t="shared" si="1"/>
        <v>58.823529411764703</v>
      </c>
      <c r="I11" s="9">
        <v>250</v>
      </c>
      <c r="J11" s="26">
        <f t="shared" si="2"/>
        <v>158673.76</v>
      </c>
      <c r="K11" s="26">
        <f t="shared" si="3"/>
        <v>19000</v>
      </c>
    </row>
    <row r="12" spans="1:11" x14ac:dyDescent="0.2">
      <c r="A12" s="19" t="s">
        <v>360</v>
      </c>
      <c r="B12" s="24">
        <v>4701418.4800000004</v>
      </c>
      <c r="C12" s="24">
        <v>4598214.74</v>
      </c>
      <c r="D12" s="24">
        <v>3221970</v>
      </c>
      <c r="F12" s="26">
        <f t="shared" si="0"/>
        <v>97.804838253836948</v>
      </c>
      <c r="G12" s="26">
        <f t="shared" si="1"/>
        <v>68.531869981503959</v>
      </c>
      <c r="I12" s="9">
        <v>1440</v>
      </c>
      <c r="J12" s="26">
        <f t="shared" si="2"/>
        <v>3193204.680555556</v>
      </c>
      <c r="K12" s="26">
        <f t="shared" si="3"/>
        <v>2237479.166666667</v>
      </c>
    </row>
    <row r="13" spans="1:11" x14ac:dyDescent="0.2">
      <c r="A13" s="19" t="s">
        <v>929</v>
      </c>
      <c r="B13" s="24">
        <v>11245.9</v>
      </c>
      <c r="C13" s="24">
        <v>143910.052</v>
      </c>
      <c r="D13" s="24">
        <v>483091.44500000001</v>
      </c>
      <c r="F13" s="26">
        <f t="shared" si="0"/>
        <v>1279.6668296890423</v>
      </c>
      <c r="G13" s="26">
        <f t="shared" si="1"/>
        <v>4295.7117260512723</v>
      </c>
      <c r="I13" s="9">
        <v>500</v>
      </c>
      <c r="J13" s="26">
        <f t="shared" si="2"/>
        <v>287820.10399999999</v>
      </c>
      <c r="K13" s="26">
        <f t="shared" si="3"/>
        <v>966182.89</v>
      </c>
    </row>
    <row r="14" spans="1:11" x14ac:dyDescent="0.2">
      <c r="A14" s="19" t="s">
        <v>930</v>
      </c>
      <c r="B14" s="24">
        <v>36000</v>
      </c>
      <c r="C14" s="24">
        <v>99210.95</v>
      </c>
      <c r="D14" s="24">
        <v>56211.328399999999</v>
      </c>
      <c r="F14" s="26">
        <f t="shared" si="0"/>
        <v>275.58597222222221</v>
      </c>
      <c r="G14" s="26">
        <f t="shared" si="1"/>
        <v>156.14257888888889</v>
      </c>
      <c r="I14" s="9">
        <v>62</v>
      </c>
      <c r="J14" s="26">
        <f t="shared" si="2"/>
        <v>1600176.6129032257</v>
      </c>
      <c r="K14" s="26">
        <f t="shared" si="3"/>
        <v>906634.32903225801</v>
      </c>
    </row>
    <row r="15" spans="1:11" x14ac:dyDescent="0.2">
      <c r="A15" s="19" t="s">
        <v>932</v>
      </c>
      <c r="B15" s="24">
        <v>17196</v>
      </c>
      <c r="C15" s="24">
        <v>27780</v>
      </c>
      <c r="D15" s="24">
        <v>10476</v>
      </c>
      <c r="F15" s="26">
        <f t="shared" si="0"/>
        <v>161.54919748778786</v>
      </c>
      <c r="G15" s="26">
        <f t="shared" si="1"/>
        <v>60.921144452198185</v>
      </c>
      <c r="I15" s="9">
        <v>106</v>
      </c>
      <c r="J15" s="26">
        <f t="shared" si="2"/>
        <v>262075.47169811322</v>
      </c>
      <c r="K15" s="26">
        <f t="shared" si="3"/>
        <v>98830.188679245286</v>
      </c>
    </row>
    <row r="16" spans="1:11" x14ac:dyDescent="0.2">
      <c r="A16" s="19" t="s">
        <v>638</v>
      </c>
      <c r="B16" s="24">
        <v>2352986.4</v>
      </c>
      <c r="C16" s="24">
        <v>1673328.4</v>
      </c>
      <c r="D16" s="24">
        <v>1605330.4</v>
      </c>
      <c r="F16" s="26">
        <f t="shared" si="0"/>
        <v>71.115090167966969</v>
      </c>
      <c r="G16" s="26">
        <f t="shared" si="1"/>
        <v>68.225230711065734</v>
      </c>
      <c r="I16" s="9">
        <v>500</v>
      </c>
      <c r="J16" s="26">
        <f t="shared" si="2"/>
        <v>3346656.8</v>
      </c>
      <c r="K16" s="26">
        <f t="shared" si="3"/>
        <v>3210660.8</v>
      </c>
    </row>
    <row r="17" spans="1:11" x14ac:dyDescent="0.2">
      <c r="A17" s="19" t="s">
        <v>933</v>
      </c>
      <c r="B17" s="24">
        <v>24136.65</v>
      </c>
      <c r="C17" s="24">
        <v>10340</v>
      </c>
      <c r="D17" s="24">
        <v>15965.46</v>
      </c>
      <c r="F17" s="26">
        <f t="shared" si="0"/>
        <v>42.839416406170699</v>
      </c>
      <c r="G17" s="26">
        <f t="shared" si="1"/>
        <v>66.146130469638493</v>
      </c>
      <c r="I17" s="9">
        <v>582</v>
      </c>
      <c r="J17" s="26">
        <f t="shared" si="2"/>
        <v>17766.323024054986</v>
      </c>
      <c r="K17" s="26">
        <f t="shared" si="3"/>
        <v>27432.061855670105</v>
      </c>
    </row>
    <row r="18" spans="1:11" x14ac:dyDescent="0.2">
      <c r="A18" s="19" t="s">
        <v>934</v>
      </c>
      <c r="B18" s="24">
        <v>0</v>
      </c>
      <c r="C18" s="24">
        <v>34430</v>
      </c>
      <c r="D18" s="24">
        <v>11932.955</v>
      </c>
      <c r="F18" s="26"/>
      <c r="G18" s="26">
        <f>D18*100/C18</f>
        <v>34.658597153645076</v>
      </c>
      <c r="I18" s="9">
        <v>2000</v>
      </c>
      <c r="J18" s="26">
        <f t="shared" si="2"/>
        <v>17215</v>
      </c>
      <c r="K18" s="26">
        <f t="shared" si="3"/>
        <v>5966.4775</v>
      </c>
    </row>
    <row r="19" spans="1:11" x14ac:dyDescent="0.2">
      <c r="A19" s="19" t="s">
        <v>935</v>
      </c>
      <c r="B19" s="24">
        <v>162794.79999999999</v>
      </c>
      <c r="C19" s="24">
        <v>107605.39</v>
      </c>
      <c r="D19" s="24">
        <v>414130.96</v>
      </c>
      <c r="F19" s="26">
        <f t="shared" si="0"/>
        <v>66.098788167681036</v>
      </c>
      <c r="G19" s="26">
        <f t="shared" si="1"/>
        <v>254.38832198571455</v>
      </c>
      <c r="I19" s="9">
        <v>680</v>
      </c>
      <c r="J19" s="26">
        <f t="shared" si="2"/>
        <v>158243.22058823527</v>
      </c>
      <c r="K19" s="26">
        <f t="shared" si="3"/>
        <v>609016.1176470588</v>
      </c>
    </row>
    <row r="20" spans="1:11" x14ac:dyDescent="0.2">
      <c r="A20" s="19" t="s">
        <v>941</v>
      </c>
      <c r="B20" s="24">
        <v>13348</v>
      </c>
      <c r="C20" s="24">
        <v>8.01</v>
      </c>
      <c r="D20" s="24">
        <v>2.11</v>
      </c>
      <c r="F20" s="26">
        <f t="shared" si="0"/>
        <v>6.0008990110878034E-2</v>
      </c>
      <c r="G20" s="26">
        <f t="shared" si="1"/>
        <v>1.5807611627210068E-2</v>
      </c>
    </row>
    <row r="21" spans="1:11" s="29" customFormat="1" x14ac:dyDescent="0.2">
      <c r="A21" s="27" t="s">
        <v>620</v>
      </c>
      <c r="B21" s="28">
        <v>10304428.91994</v>
      </c>
      <c r="C21" s="28">
        <v>9407985.6179999989</v>
      </c>
      <c r="D21" s="28">
        <v>7842889.7874000007</v>
      </c>
      <c r="F21" s="30">
        <f t="shared" si="0"/>
        <v>91.30040772851271</v>
      </c>
      <c r="G21" s="30">
        <f t="shared" si="1"/>
        <v>76.111833545896957</v>
      </c>
      <c r="I21" s="31"/>
      <c r="J21" s="31"/>
      <c r="K21" s="31"/>
    </row>
    <row r="23" spans="1:11" x14ac:dyDescent="0.2">
      <c r="B23" s="25"/>
      <c r="C23" s="25"/>
      <c r="D23" s="25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1202"/>
  <sheetViews>
    <sheetView showGridLines="0" workbookViewId="0">
      <pane ySplit="1" topLeftCell="A76" activePane="bottomLeft" state="frozen"/>
      <selection pane="bottomLeft" activeCell="C76" sqref="C76"/>
    </sheetView>
  </sheetViews>
  <sheetFormatPr baseColWidth="10" defaultColWidth="11.5" defaultRowHeight="15" x14ac:dyDescent="0.2"/>
  <cols>
    <col min="2" max="2" width="26.83203125" customWidth="1"/>
    <col min="3" max="3" width="23.6640625" customWidth="1"/>
    <col min="4" max="4" width="63.5" customWidth="1"/>
    <col min="5" max="5" width="23.83203125" customWidth="1"/>
    <col min="6" max="6" width="19.6640625" customWidth="1"/>
  </cols>
  <sheetData>
    <row r="1" spans="1:6" x14ac:dyDescent="0.2">
      <c r="A1" t="s">
        <v>383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idden="1" x14ac:dyDescent="0.2">
      <c r="A2">
        <v>2020</v>
      </c>
      <c r="B2" s="2" t="s">
        <v>5</v>
      </c>
      <c r="C2" s="3" t="s">
        <v>385</v>
      </c>
      <c r="D2" t="s">
        <v>6</v>
      </c>
      <c r="E2" s="4">
        <v>24000</v>
      </c>
      <c r="F2" s="4">
        <v>92640</v>
      </c>
    </row>
    <row r="3" spans="1:6" hidden="1" x14ac:dyDescent="0.2">
      <c r="A3">
        <v>2020</v>
      </c>
      <c r="B3" s="3" t="s">
        <v>7</v>
      </c>
      <c r="C3" s="3" t="s">
        <v>8</v>
      </c>
      <c r="D3" t="s">
        <v>9</v>
      </c>
      <c r="E3" s="4">
        <v>69600</v>
      </c>
      <c r="F3" s="4">
        <v>157037.41</v>
      </c>
    </row>
    <row r="4" spans="1:6" hidden="1" x14ac:dyDescent="0.2">
      <c r="A4">
        <v>2020</v>
      </c>
      <c r="B4" s="3" t="s">
        <v>7</v>
      </c>
      <c r="C4" s="3" t="s">
        <v>10</v>
      </c>
      <c r="D4" t="s">
        <v>386</v>
      </c>
      <c r="E4" s="4">
        <v>22000</v>
      </c>
      <c r="F4" s="4">
        <v>58278.66</v>
      </c>
    </row>
    <row r="5" spans="1:6" hidden="1" x14ac:dyDescent="0.2">
      <c r="A5">
        <v>2020</v>
      </c>
      <c r="B5" s="3" t="s">
        <v>7</v>
      </c>
      <c r="C5" s="3" t="s">
        <v>11</v>
      </c>
      <c r="D5" t="s">
        <v>12</v>
      </c>
      <c r="E5" s="4">
        <v>42600</v>
      </c>
      <c r="F5" s="4">
        <v>298979.68</v>
      </c>
    </row>
    <row r="6" spans="1:6" hidden="1" x14ac:dyDescent="0.2">
      <c r="A6">
        <v>2020</v>
      </c>
      <c r="B6" s="3" t="s">
        <v>7</v>
      </c>
      <c r="C6" s="3" t="s">
        <v>13</v>
      </c>
      <c r="D6" t="s">
        <v>14</v>
      </c>
      <c r="E6" s="4">
        <v>270123.52000000002</v>
      </c>
      <c r="F6" s="4">
        <v>303840</v>
      </c>
    </row>
    <row r="7" spans="1:6" hidden="1" x14ac:dyDescent="0.2">
      <c r="A7">
        <v>2020</v>
      </c>
      <c r="B7" s="3" t="s">
        <v>7</v>
      </c>
      <c r="C7" s="3" t="s">
        <v>15</v>
      </c>
      <c r="D7" t="s">
        <v>16</v>
      </c>
      <c r="E7" s="4">
        <v>427200</v>
      </c>
      <c r="F7" s="4">
        <v>1523718.01</v>
      </c>
    </row>
    <row r="8" spans="1:6" hidden="1" x14ac:dyDescent="0.2">
      <c r="A8">
        <v>2020</v>
      </c>
      <c r="B8" s="3" t="s">
        <v>7</v>
      </c>
      <c r="C8" s="3" t="s">
        <v>17</v>
      </c>
      <c r="D8" t="s">
        <v>389</v>
      </c>
      <c r="E8" s="4">
        <v>27325</v>
      </c>
      <c r="F8" s="4">
        <v>450744.3</v>
      </c>
    </row>
    <row r="9" spans="1:6" hidden="1" x14ac:dyDescent="0.2">
      <c r="A9">
        <v>2020</v>
      </c>
      <c r="B9" s="3" t="s">
        <v>7</v>
      </c>
      <c r="C9" s="3" t="s">
        <v>18</v>
      </c>
      <c r="D9" t="s">
        <v>19</v>
      </c>
      <c r="E9" s="4">
        <v>755400</v>
      </c>
      <c r="F9" s="4">
        <v>1709728.3599999999</v>
      </c>
    </row>
    <row r="10" spans="1:6" hidden="1" x14ac:dyDescent="0.2">
      <c r="A10">
        <v>2020</v>
      </c>
      <c r="B10" s="2" t="s">
        <v>7</v>
      </c>
      <c r="C10" s="3" t="s">
        <v>20</v>
      </c>
      <c r="D10" t="s">
        <v>21</v>
      </c>
      <c r="E10" s="4">
        <v>19000</v>
      </c>
      <c r="F10" s="4">
        <v>182441.39</v>
      </c>
    </row>
    <row r="11" spans="1:6" hidden="1" x14ac:dyDescent="0.2">
      <c r="A11">
        <v>2020</v>
      </c>
      <c r="B11" s="3" t="s">
        <v>22</v>
      </c>
      <c r="C11" s="3" t="s">
        <v>52</v>
      </c>
      <c r="D11" t="s">
        <v>384</v>
      </c>
      <c r="E11" s="4">
        <v>24000</v>
      </c>
      <c r="F11" s="4">
        <v>36125.56</v>
      </c>
    </row>
    <row r="12" spans="1:6" hidden="1" x14ac:dyDescent="0.2">
      <c r="A12">
        <v>2020</v>
      </c>
      <c r="B12" s="3" t="s">
        <v>22</v>
      </c>
      <c r="C12" s="3" t="s">
        <v>23</v>
      </c>
      <c r="D12" t="s">
        <v>413</v>
      </c>
      <c r="E12" s="4">
        <v>11000</v>
      </c>
      <c r="F12" s="4">
        <v>36882.35</v>
      </c>
    </row>
    <row r="13" spans="1:6" hidden="1" x14ac:dyDescent="0.2">
      <c r="A13">
        <v>2020</v>
      </c>
      <c r="B13" s="2" t="s">
        <v>22</v>
      </c>
      <c r="C13" s="3" t="s">
        <v>24</v>
      </c>
      <c r="D13" t="s">
        <v>455</v>
      </c>
      <c r="E13" s="4">
        <v>2400</v>
      </c>
      <c r="F13" s="4">
        <v>115102.09</v>
      </c>
    </row>
    <row r="14" spans="1:6" hidden="1" x14ac:dyDescent="0.2">
      <c r="A14">
        <v>2020</v>
      </c>
      <c r="B14" s="3" t="s">
        <v>25</v>
      </c>
      <c r="C14" s="3" t="s">
        <v>720</v>
      </c>
      <c r="D14" t="s">
        <v>26</v>
      </c>
      <c r="E14" s="4">
        <v>7000</v>
      </c>
      <c r="F14" s="4">
        <v>74107.73</v>
      </c>
    </row>
    <row r="15" spans="1:6" hidden="1" x14ac:dyDescent="0.2">
      <c r="A15">
        <v>2020</v>
      </c>
      <c r="B15" s="2" t="s">
        <v>25</v>
      </c>
      <c r="C15" s="3" t="s">
        <v>721</v>
      </c>
      <c r="D15" t="s">
        <v>413</v>
      </c>
      <c r="E15" s="4">
        <v>16000</v>
      </c>
      <c r="F15" s="4">
        <v>53920</v>
      </c>
    </row>
    <row r="16" spans="1:6" hidden="1" x14ac:dyDescent="0.2">
      <c r="A16">
        <v>2020</v>
      </c>
      <c r="B16" s="3" t="s">
        <v>27</v>
      </c>
      <c r="C16" s="3" t="s">
        <v>722</v>
      </c>
      <c r="D16" t="s">
        <v>26</v>
      </c>
      <c r="E16" s="4">
        <v>32000</v>
      </c>
      <c r="F16" s="4">
        <v>254720</v>
      </c>
    </row>
    <row r="17" spans="1:6" hidden="1" x14ac:dyDescent="0.2">
      <c r="A17">
        <v>2020</v>
      </c>
      <c r="B17" s="3" t="s">
        <v>27</v>
      </c>
      <c r="C17" s="3" t="s">
        <v>394</v>
      </c>
      <c r="D17" t="s">
        <v>28</v>
      </c>
      <c r="E17" s="4">
        <v>9000</v>
      </c>
      <c r="F17" s="4">
        <v>124309.55</v>
      </c>
    </row>
    <row r="18" spans="1:6" hidden="1" x14ac:dyDescent="0.2">
      <c r="A18">
        <v>2020</v>
      </c>
      <c r="B18" s="3" t="s">
        <v>27</v>
      </c>
      <c r="C18" s="3" t="s">
        <v>623</v>
      </c>
      <c r="D18" t="s">
        <v>29</v>
      </c>
      <c r="E18" s="4">
        <v>500</v>
      </c>
      <c r="F18" s="4">
        <v>44673.94</v>
      </c>
    </row>
    <row r="19" spans="1:6" hidden="1" x14ac:dyDescent="0.2">
      <c r="A19">
        <v>2020</v>
      </c>
      <c r="B19" s="3" t="s">
        <v>27</v>
      </c>
      <c r="C19" s="3" t="s">
        <v>395</v>
      </c>
      <c r="D19" t="s">
        <v>30</v>
      </c>
      <c r="E19" s="4">
        <v>1000</v>
      </c>
      <c r="F19" s="4">
        <v>22628.080000000002</v>
      </c>
    </row>
    <row r="20" spans="1:6" hidden="1" x14ac:dyDescent="0.2">
      <c r="A20">
        <v>2020</v>
      </c>
      <c r="B20" s="3" t="s">
        <v>27</v>
      </c>
      <c r="C20" s="3" t="s">
        <v>396</v>
      </c>
      <c r="D20" t="s">
        <v>31</v>
      </c>
      <c r="E20" s="4">
        <v>13000</v>
      </c>
      <c r="F20" s="4">
        <v>36920</v>
      </c>
    </row>
    <row r="21" spans="1:6" hidden="1" x14ac:dyDescent="0.2">
      <c r="A21">
        <v>2020</v>
      </c>
      <c r="B21" s="3" t="s">
        <v>27</v>
      </c>
      <c r="C21" s="3" t="s">
        <v>397</v>
      </c>
      <c r="D21" t="s">
        <v>398</v>
      </c>
      <c r="E21" s="4">
        <v>48000</v>
      </c>
      <c r="F21" s="4">
        <v>202560</v>
      </c>
    </row>
    <row r="22" spans="1:6" hidden="1" x14ac:dyDescent="0.2">
      <c r="A22">
        <v>2020</v>
      </c>
      <c r="B22" s="3" t="s">
        <v>27</v>
      </c>
      <c r="C22" s="3" t="s">
        <v>400</v>
      </c>
      <c r="D22" t="s">
        <v>143</v>
      </c>
      <c r="E22" s="4">
        <v>500</v>
      </c>
      <c r="F22" s="4">
        <v>6893.75</v>
      </c>
    </row>
    <row r="23" spans="1:6" hidden="1" x14ac:dyDescent="0.2">
      <c r="A23">
        <v>2020</v>
      </c>
      <c r="B23" s="2" t="s">
        <v>27</v>
      </c>
      <c r="C23" s="3" t="s">
        <v>401</v>
      </c>
      <c r="D23" t="s">
        <v>33</v>
      </c>
      <c r="E23" s="4">
        <v>16000</v>
      </c>
      <c r="F23" s="4">
        <v>28000</v>
      </c>
    </row>
    <row r="24" spans="1:6" hidden="1" x14ac:dyDescent="0.2">
      <c r="A24">
        <v>2020</v>
      </c>
      <c r="B24" s="3" t="s">
        <v>34</v>
      </c>
      <c r="C24" s="3" t="s">
        <v>35</v>
      </c>
      <c r="D24" t="s">
        <v>914</v>
      </c>
      <c r="E24" s="4">
        <v>36720</v>
      </c>
      <c r="F24" s="4">
        <v>136965.6</v>
      </c>
    </row>
    <row r="25" spans="1:6" hidden="1" x14ac:dyDescent="0.2">
      <c r="A25">
        <v>2020</v>
      </c>
      <c r="B25" s="3" t="s">
        <v>34</v>
      </c>
      <c r="C25" s="3" t="s">
        <v>36</v>
      </c>
      <c r="D25" t="s">
        <v>37</v>
      </c>
      <c r="E25" s="4">
        <v>44000</v>
      </c>
      <c r="F25" s="4">
        <v>185680</v>
      </c>
    </row>
    <row r="26" spans="1:6" hidden="1" x14ac:dyDescent="0.2">
      <c r="A26">
        <v>2020</v>
      </c>
      <c r="B26" s="3" t="s">
        <v>34</v>
      </c>
      <c r="C26" s="3" t="s">
        <v>38</v>
      </c>
      <c r="D26" t="s">
        <v>39</v>
      </c>
      <c r="E26" s="4">
        <v>3000</v>
      </c>
      <c r="F26" s="4">
        <v>88367.66</v>
      </c>
    </row>
    <row r="27" spans="1:6" hidden="1" x14ac:dyDescent="0.2">
      <c r="A27">
        <v>2020</v>
      </c>
      <c r="B27" s="3" t="s">
        <v>34</v>
      </c>
      <c r="C27" s="3" t="s">
        <v>40</v>
      </c>
      <c r="D27" t="s">
        <v>199</v>
      </c>
      <c r="E27" s="4">
        <v>32000</v>
      </c>
      <c r="F27" s="4">
        <v>81280</v>
      </c>
    </row>
    <row r="28" spans="1:6" hidden="1" x14ac:dyDescent="0.2">
      <c r="A28">
        <v>2020</v>
      </c>
      <c r="B28" s="3" t="s">
        <v>34</v>
      </c>
      <c r="C28" s="3" t="s">
        <v>41</v>
      </c>
      <c r="D28" t="s">
        <v>530</v>
      </c>
      <c r="E28" s="4">
        <v>3000</v>
      </c>
      <c r="F28" s="4">
        <v>86592.34</v>
      </c>
    </row>
    <row r="29" spans="1:6" hidden="1" x14ac:dyDescent="0.2">
      <c r="A29">
        <v>2020</v>
      </c>
      <c r="B29" s="2" t="s">
        <v>34</v>
      </c>
      <c r="C29" s="3" t="s">
        <v>42</v>
      </c>
      <c r="D29" t="s">
        <v>43</v>
      </c>
      <c r="E29" s="4">
        <v>20000</v>
      </c>
      <c r="F29" s="4">
        <v>85600</v>
      </c>
    </row>
    <row r="30" spans="1:6" hidden="1" x14ac:dyDescent="0.2">
      <c r="A30">
        <v>2020</v>
      </c>
      <c r="B30" s="2" t="s">
        <v>44</v>
      </c>
      <c r="C30" s="3" t="s">
        <v>45</v>
      </c>
      <c r="D30" t="s">
        <v>43</v>
      </c>
      <c r="E30" s="4">
        <v>367500</v>
      </c>
      <c r="F30" s="4">
        <v>1655850</v>
      </c>
    </row>
    <row r="31" spans="1:6" hidden="1" x14ac:dyDescent="0.2">
      <c r="A31">
        <v>2020</v>
      </c>
      <c r="B31" s="2" t="s">
        <v>46</v>
      </c>
      <c r="C31" s="3" t="s">
        <v>47</v>
      </c>
      <c r="D31" t="s">
        <v>48</v>
      </c>
      <c r="E31" s="4">
        <v>34.200000000000003</v>
      </c>
      <c r="F31" s="4">
        <v>813.81</v>
      </c>
    </row>
    <row r="32" spans="1:6" hidden="1" x14ac:dyDescent="0.2">
      <c r="A32">
        <v>2020</v>
      </c>
      <c r="B32" s="3" t="s">
        <v>49</v>
      </c>
      <c r="C32" s="3" t="s">
        <v>13</v>
      </c>
      <c r="D32" t="s">
        <v>14</v>
      </c>
      <c r="E32" s="4">
        <v>108800</v>
      </c>
      <c r="F32" s="4">
        <v>104883.2</v>
      </c>
    </row>
    <row r="33" spans="1:6" hidden="1" x14ac:dyDescent="0.2">
      <c r="A33">
        <v>2020</v>
      </c>
      <c r="B33" s="3" t="s">
        <v>49</v>
      </c>
      <c r="C33" s="3" t="s">
        <v>15</v>
      </c>
      <c r="D33" t="s">
        <v>50</v>
      </c>
      <c r="E33" s="4">
        <v>260400</v>
      </c>
      <c r="F33" s="4">
        <v>925860</v>
      </c>
    </row>
    <row r="34" spans="1:6" hidden="1" x14ac:dyDescent="0.2">
      <c r="A34">
        <v>2020</v>
      </c>
      <c r="B34" s="3" t="s">
        <v>49</v>
      </c>
      <c r="C34" s="3" t="s">
        <v>17</v>
      </c>
      <c r="D34" t="s">
        <v>870</v>
      </c>
      <c r="E34" s="4">
        <v>72000</v>
      </c>
      <c r="F34" s="4">
        <v>1242698.72</v>
      </c>
    </row>
    <row r="35" spans="1:6" hidden="1" x14ac:dyDescent="0.2">
      <c r="A35">
        <v>2020</v>
      </c>
      <c r="B35" s="3" t="s">
        <v>49</v>
      </c>
      <c r="C35" s="3" t="s">
        <v>17</v>
      </c>
      <c r="D35" t="s">
        <v>389</v>
      </c>
      <c r="E35" s="4">
        <v>12000</v>
      </c>
      <c r="F35" s="4">
        <v>260400</v>
      </c>
    </row>
    <row r="36" spans="1:6" hidden="1" x14ac:dyDescent="0.2">
      <c r="A36">
        <v>2020</v>
      </c>
      <c r="B36" s="3" t="s">
        <v>49</v>
      </c>
      <c r="C36" s="3" t="s">
        <v>521</v>
      </c>
      <c r="D36" t="s">
        <v>26</v>
      </c>
      <c r="E36" s="4">
        <v>60000</v>
      </c>
      <c r="F36" s="4">
        <v>562600</v>
      </c>
    </row>
    <row r="37" spans="1:6" hidden="1" x14ac:dyDescent="0.2">
      <c r="A37">
        <v>2020</v>
      </c>
      <c r="B37" s="3" t="s">
        <v>49</v>
      </c>
      <c r="C37" s="3" t="s">
        <v>18</v>
      </c>
      <c r="D37" t="s">
        <v>19</v>
      </c>
      <c r="E37" s="4">
        <v>149600</v>
      </c>
      <c r="F37" s="4">
        <v>332728</v>
      </c>
    </row>
    <row r="38" spans="1:6" hidden="1" x14ac:dyDescent="0.2">
      <c r="A38">
        <v>2020</v>
      </c>
      <c r="B38" s="3" t="s">
        <v>49</v>
      </c>
      <c r="C38" s="3" t="s">
        <v>414</v>
      </c>
      <c r="D38" t="s">
        <v>413</v>
      </c>
      <c r="E38" s="4">
        <v>24480</v>
      </c>
      <c r="F38" s="4">
        <v>73440</v>
      </c>
    </row>
    <row r="39" spans="1:6" hidden="1" x14ac:dyDescent="0.2">
      <c r="A39">
        <v>2020</v>
      </c>
      <c r="B39" s="2" t="s">
        <v>49</v>
      </c>
      <c r="C39" s="3" t="s">
        <v>723</v>
      </c>
      <c r="D39" t="s">
        <v>43</v>
      </c>
      <c r="E39" s="4">
        <v>105000</v>
      </c>
      <c r="F39" s="4">
        <v>467250</v>
      </c>
    </row>
    <row r="40" spans="1:6" hidden="1" x14ac:dyDescent="0.2">
      <c r="A40">
        <v>2020</v>
      </c>
      <c r="B40" s="3" t="s">
        <v>51</v>
      </c>
      <c r="C40" s="3" t="s">
        <v>45</v>
      </c>
      <c r="D40" t="s">
        <v>43</v>
      </c>
      <c r="E40" s="4">
        <v>21000</v>
      </c>
      <c r="F40" s="4">
        <v>94920</v>
      </c>
    </row>
    <row r="41" spans="1:6" hidden="1" x14ac:dyDescent="0.2">
      <c r="A41">
        <v>2020</v>
      </c>
      <c r="B41" s="3" t="s">
        <v>51</v>
      </c>
      <c r="C41" s="3" t="s">
        <v>52</v>
      </c>
      <c r="D41" t="s">
        <v>384</v>
      </c>
      <c r="E41" s="4">
        <v>16000</v>
      </c>
      <c r="F41" s="4">
        <v>96160</v>
      </c>
    </row>
    <row r="42" spans="1:6" hidden="1" x14ac:dyDescent="0.2">
      <c r="A42">
        <v>2020</v>
      </c>
      <c r="B42" s="3" t="s">
        <v>51</v>
      </c>
      <c r="C42" s="3" t="s">
        <v>15</v>
      </c>
      <c r="D42" t="s">
        <v>50</v>
      </c>
      <c r="E42" s="4">
        <v>20000</v>
      </c>
      <c r="F42" s="4">
        <v>65800</v>
      </c>
    </row>
    <row r="43" spans="1:6" hidden="1" x14ac:dyDescent="0.2">
      <c r="A43">
        <v>2020</v>
      </c>
      <c r="B43" s="2" t="s">
        <v>51</v>
      </c>
      <c r="C43" s="3" t="s">
        <v>53</v>
      </c>
      <c r="D43" t="s">
        <v>33</v>
      </c>
      <c r="E43" s="4">
        <v>32000</v>
      </c>
      <c r="F43" s="4">
        <v>61120</v>
      </c>
    </row>
    <row r="44" spans="1:6" hidden="1" x14ac:dyDescent="0.2">
      <c r="A44">
        <v>2020</v>
      </c>
      <c r="B44" s="3" t="s">
        <v>54</v>
      </c>
      <c r="C44" s="3" t="s">
        <v>55</v>
      </c>
      <c r="D44" t="s">
        <v>56</v>
      </c>
      <c r="E44" s="4">
        <v>272000</v>
      </c>
      <c r="F44" s="4">
        <v>469943.8</v>
      </c>
    </row>
    <row r="45" spans="1:6" hidden="1" x14ac:dyDescent="0.2">
      <c r="A45">
        <v>2020</v>
      </c>
      <c r="B45" s="3" t="s">
        <v>54</v>
      </c>
      <c r="C45" s="3" t="s">
        <v>724</v>
      </c>
      <c r="D45" t="s">
        <v>43</v>
      </c>
      <c r="E45" s="4">
        <v>168000</v>
      </c>
      <c r="F45" s="4">
        <v>816396</v>
      </c>
    </row>
    <row r="46" spans="1:6" hidden="1" x14ac:dyDescent="0.2">
      <c r="A46">
        <v>2020</v>
      </c>
      <c r="B46" s="3" t="s">
        <v>54</v>
      </c>
      <c r="C46" s="3" t="s">
        <v>725</v>
      </c>
      <c r="D46" t="s">
        <v>43</v>
      </c>
      <c r="E46" s="4">
        <v>63000</v>
      </c>
      <c r="F46" s="4">
        <v>288078</v>
      </c>
    </row>
    <row r="47" spans="1:6" hidden="1" x14ac:dyDescent="0.2">
      <c r="A47">
        <v>2020</v>
      </c>
      <c r="B47" s="3" t="s">
        <v>54</v>
      </c>
      <c r="C47" s="3" t="s">
        <v>57</v>
      </c>
      <c r="D47" t="s">
        <v>384</v>
      </c>
      <c r="E47" s="4">
        <v>40000</v>
      </c>
      <c r="F47" s="4">
        <v>247512.97999999998</v>
      </c>
    </row>
    <row r="48" spans="1:6" hidden="1" x14ac:dyDescent="0.2">
      <c r="A48">
        <v>2020</v>
      </c>
      <c r="B48" s="3" t="s">
        <v>54</v>
      </c>
      <c r="C48" s="3" t="s">
        <v>726</v>
      </c>
      <c r="D48" t="s">
        <v>633</v>
      </c>
      <c r="E48" s="4">
        <v>80000</v>
      </c>
      <c r="F48" s="4">
        <v>167968.11</v>
      </c>
    </row>
    <row r="49" spans="1:6" hidden="1" x14ac:dyDescent="0.2">
      <c r="A49">
        <v>2020</v>
      </c>
      <c r="B49" s="3" t="s">
        <v>54</v>
      </c>
      <c r="C49" s="3" t="s">
        <v>727</v>
      </c>
      <c r="D49" t="s">
        <v>58</v>
      </c>
      <c r="E49" s="4">
        <v>69</v>
      </c>
      <c r="F49" s="4">
        <v>260.89999999999998</v>
      </c>
    </row>
    <row r="50" spans="1:6" hidden="1" x14ac:dyDescent="0.2">
      <c r="A50">
        <v>2020</v>
      </c>
      <c r="B50" s="3" t="s">
        <v>54</v>
      </c>
      <c r="C50" s="3" t="s">
        <v>59</v>
      </c>
      <c r="D50" t="s">
        <v>60</v>
      </c>
      <c r="E50" s="4">
        <v>48000</v>
      </c>
      <c r="F50" s="4">
        <v>125470.32</v>
      </c>
    </row>
    <row r="51" spans="1:6" hidden="1" x14ac:dyDescent="0.2">
      <c r="A51">
        <v>2020</v>
      </c>
      <c r="B51" s="3" t="s">
        <v>54</v>
      </c>
      <c r="C51" s="3" t="s">
        <v>59</v>
      </c>
      <c r="D51" t="s">
        <v>60</v>
      </c>
      <c r="E51" s="4">
        <v>190400</v>
      </c>
      <c r="F51" s="4">
        <v>464160.99</v>
      </c>
    </row>
    <row r="52" spans="1:6" hidden="1" x14ac:dyDescent="0.2">
      <c r="A52">
        <v>2020</v>
      </c>
      <c r="B52" s="3" t="s">
        <v>54</v>
      </c>
      <c r="C52" s="3" t="s">
        <v>61</v>
      </c>
      <c r="D52" t="s">
        <v>62</v>
      </c>
      <c r="E52" s="4">
        <v>500000</v>
      </c>
      <c r="F52" s="4">
        <v>1317089.06</v>
      </c>
    </row>
    <row r="53" spans="1:6" hidden="1" x14ac:dyDescent="0.2">
      <c r="A53">
        <v>2020</v>
      </c>
      <c r="B53" s="3" t="s">
        <v>54</v>
      </c>
      <c r="C53" s="3" t="s">
        <v>63</v>
      </c>
      <c r="D53" t="s">
        <v>398</v>
      </c>
      <c r="E53" s="4">
        <v>16000</v>
      </c>
      <c r="F53" s="4">
        <v>83411.199999999997</v>
      </c>
    </row>
    <row r="54" spans="1:6" hidden="1" x14ac:dyDescent="0.2">
      <c r="A54">
        <v>2020</v>
      </c>
      <c r="B54" s="3" t="s">
        <v>54</v>
      </c>
      <c r="C54" s="3" t="s">
        <v>64</v>
      </c>
      <c r="D54" t="s">
        <v>524</v>
      </c>
      <c r="E54" s="4">
        <v>11400</v>
      </c>
      <c r="F54" s="4">
        <v>239196.29</v>
      </c>
    </row>
    <row r="55" spans="1:6" hidden="1" x14ac:dyDescent="0.2">
      <c r="A55">
        <v>2020</v>
      </c>
      <c r="B55" s="3" t="s">
        <v>54</v>
      </c>
      <c r="C55" s="3" t="s">
        <v>728</v>
      </c>
      <c r="D55" t="s">
        <v>65</v>
      </c>
      <c r="E55" s="4">
        <v>5000</v>
      </c>
      <c r="F55" s="4">
        <v>49700.1</v>
      </c>
    </row>
    <row r="56" spans="1:6" hidden="1" x14ac:dyDescent="0.2">
      <c r="A56">
        <v>2020</v>
      </c>
      <c r="B56" s="3" t="s">
        <v>54</v>
      </c>
      <c r="C56" s="3" t="s">
        <v>66</v>
      </c>
      <c r="D56" t="s">
        <v>413</v>
      </c>
      <c r="E56" s="4">
        <v>689940</v>
      </c>
      <c r="F56" s="4">
        <v>2072828.76</v>
      </c>
    </row>
    <row r="57" spans="1:6" hidden="1" x14ac:dyDescent="0.2">
      <c r="A57">
        <v>2020</v>
      </c>
      <c r="B57" s="2" t="s">
        <v>54</v>
      </c>
      <c r="C57" s="3" t="s">
        <v>67</v>
      </c>
      <c r="D57" t="s">
        <v>68</v>
      </c>
      <c r="E57" s="4">
        <v>12000</v>
      </c>
      <c r="F57" s="4">
        <v>88781.739999999991</v>
      </c>
    </row>
    <row r="58" spans="1:6" hidden="1" x14ac:dyDescent="0.2">
      <c r="A58">
        <v>2020</v>
      </c>
      <c r="B58" s="3" t="s">
        <v>69</v>
      </c>
      <c r="C58" s="3" t="s">
        <v>8</v>
      </c>
      <c r="D58" t="s">
        <v>70</v>
      </c>
      <c r="E58" s="4">
        <v>44000</v>
      </c>
      <c r="F58" s="4">
        <v>87340</v>
      </c>
    </row>
    <row r="59" spans="1:6" hidden="1" x14ac:dyDescent="0.2">
      <c r="A59">
        <v>2020</v>
      </c>
      <c r="B59" s="3" t="s">
        <v>69</v>
      </c>
      <c r="C59" s="3" t="s">
        <v>8</v>
      </c>
      <c r="D59" t="s">
        <v>71</v>
      </c>
      <c r="E59" s="4">
        <v>60000</v>
      </c>
      <c r="F59" s="4">
        <v>122800</v>
      </c>
    </row>
    <row r="60" spans="1:6" hidden="1" x14ac:dyDescent="0.2">
      <c r="A60">
        <v>2020</v>
      </c>
      <c r="B60" s="3" t="s">
        <v>69</v>
      </c>
      <c r="C60" s="3" t="s">
        <v>10</v>
      </c>
      <c r="D60" t="s">
        <v>72</v>
      </c>
      <c r="E60" s="4">
        <v>20700</v>
      </c>
      <c r="F60" s="4">
        <v>55931.4</v>
      </c>
    </row>
    <row r="61" spans="1:6" hidden="1" x14ac:dyDescent="0.2">
      <c r="A61">
        <v>2020</v>
      </c>
      <c r="B61" s="3" t="s">
        <v>69</v>
      </c>
      <c r="C61" s="3" t="s">
        <v>11</v>
      </c>
      <c r="D61" t="s">
        <v>26</v>
      </c>
      <c r="E61" s="4">
        <v>18000</v>
      </c>
      <c r="F61" s="4">
        <v>144000</v>
      </c>
    </row>
    <row r="62" spans="1:6" hidden="1" x14ac:dyDescent="0.2">
      <c r="A62">
        <v>2020</v>
      </c>
      <c r="B62" s="3" t="s">
        <v>69</v>
      </c>
      <c r="C62" s="3" t="s">
        <v>13</v>
      </c>
      <c r="D62" t="s">
        <v>14</v>
      </c>
      <c r="E62" s="4">
        <v>104800</v>
      </c>
      <c r="F62" s="4">
        <v>100960</v>
      </c>
    </row>
    <row r="63" spans="1:6" hidden="1" x14ac:dyDescent="0.2">
      <c r="A63">
        <v>2020</v>
      </c>
      <c r="B63" s="3" t="s">
        <v>69</v>
      </c>
      <c r="C63" s="3" t="s">
        <v>73</v>
      </c>
      <c r="D63" t="s">
        <v>74</v>
      </c>
      <c r="E63" s="4">
        <v>12480</v>
      </c>
      <c r="F63" s="4">
        <v>58655.63</v>
      </c>
    </row>
    <row r="64" spans="1:6" hidden="1" x14ac:dyDescent="0.2">
      <c r="A64">
        <v>2020</v>
      </c>
      <c r="B64" s="3" t="s">
        <v>69</v>
      </c>
      <c r="C64" s="3" t="s">
        <v>15</v>
      </c>
      <c r="D64" t="s">
        <v>50</v>
      </c>
      <c r="E64" s="4">
        <v>112200</v>
      </c>
      <c r="F64" s="4">
        <v>361354.01</v>
      </c>
    </row>
    <row r="65" spans="1:6" hidden="1" x14ac:dyDescent="0.2">
      <c r="A65">
        <v>2020</v>
      </c>
      <c r="B65" s="3" t="s">
        <v>69</v>
      </c>
      <c r="C65" s="3" t="s">
        <v>17</v>
      </c>
      <c r="D65" t="s">
        <v>388</v>
      </c>
      <c r="E65" s="4">
        <v>25900</v>
      </c>
      <c r="F65" s="4">
        <v>380089.56</v>
      </c>
    </row>
    <row r="66" spans="1:6" hidden="1" x14ac:dyDescent="0.2">
      <c r="A66">
        <v>2020</v>
      </c>
      <c r="B66" s="3" t="s">
        <v>69</v>
      </c>
      <c r="C66" s="3" t="s">
        <v>75</v>
      </c>
      <c r="D66" t="s">
        <v>76</v>
      </c>
      <c r="E66" s="4">
        <v>2</v>
      </c>
      <c r="F66" s="4">
        <v>309.88</v>
      </c>
    </row>
    <row r="67" spans="1:6" hidden="1" x14ac:dyDescent="0.2">
      <c r="A67">
        <v>2020</v>
      </c>
      <c r="B67" s="3" t="s">
        <v>69</v>
      </c>
      <c r="C67" s="3" t="s">
        <v>18</v>
      </c>
      <c r="D67" t="s">
        <v>19</v>
      </c>
      <c r="E67" s="4">
        <v>94600</v>
      </c>
      <c r="F67" s="4">
        <v>192126</v>
      </c>
    </row>
    <row r="68" spans="1:6" hidden="1" x14ac:dyDescent="0.2">
      <c r="A68">
        <v>2020</v>
      </c>
      <c r="B68" s="3" t="s">
        <v>69</v>
      </c>
      <c r="C68" s="3" t="s">
        <v>77</v>
      </c>
      <c r="D68" t="s">
        <v>78</v>
      </c>
      <c r="E68" s="4">
        <v>10900</v>
      </c>
      <c r="F68" s="4">
        <v>149780</v>
      </c>
    </row>
    <row r="69" spans="1:6" hidden="1" x14ac:dyDescent="0.2">
      <c r="A69">
        <v>2020</v>
      </c>
      <c r="B69" s="3" t="s">
        <v>69</v>
      </c>
      <c r="C69" s="3" t="s">
        <v>79</v>
      </c>
      <c r="D69" t="s">
        <v>80</v>
      </c>
      <c r="E69" s="4">
        <v>1800</v>
      </c>
      <c r="F69" s="4">
        <v>4863.6000000000004</v>
      </c>
    </row>
    <row r="70" spans="1:6" hidden="1" x14ac:dyDescent="0.2">
      <c r="A70">
        <v>2020</v>
      </c>
      <c r="B70" s="2" t="s">
        <v>69</v>
      </c>
      <c r="C70" s="3" t="s">
        <v>81</v>
      </c>
      <c r="D70" t="s">
        <v>420</v>
      </c>
      <c r="E70" s="4">
        <v>11200</v>
      </c>
      <c r="F70" s="4">
        <v>48500</v>
      </c>
    </row>
    <row r="71" spans="1:6" hidden="1" x14ac:dyDescent="0.2">
      <c r="A71">
        <v>2020</v>
      </c>
      <c r="B71" s="2" t="s">
        <v>82</v>
      </c>
      <c r="C71" s="3" t="s">
        <v>426</v>
      </c>
      <c r="D71" t="s">
        <v>398</v>
      </c>
      <c r="E71" s="4">
        <v>16000</v>
      </c>
      <c r="F71" s="4">
        <v>65516</v>
      </c>
    </row>
    <row r="72" spans="1:6" hidden="1" x14ac:dyDescent="0.2">
      <c r="A72">
        <v>2020</v>
      </c>
      <c r="B72" s="3" t="s">
        <v>83</v>
      </c>
      <c r="C72" s="3" t="s">
        <v>84</v>
      </c>
      <c r="D72" t="s">
        <v>43</v>
      </c>
      <c r="E72" s="4">
        <v>25000</v>
      </c>
      <c r="F72" s="4">
        <v>84250</v>
      </c>
    </row>
    <row r="73" spans="1:6" hidden="1" x14ac:dyDescent="0.2">
      <c r="A73">
        <v>2020</v>
      </c>
      <c r="B73" s="3" t="s">
        <v>83</v>
      </c>
      <c r="C73" s="3" t="s">
        <v>729</v>
      </c>
      <c r="D73" t="s">
        <v>85</v>
      </c>
      <c r="E73" s="4">
        <v>8000</v>
      </c>
      <c r="F73" s="4">
        <v>77030.27</v>
      </c>
    </row>
    <row r="74" spans="1:6" hidden="1" x14ac:dyDescent="0.2">
      <c r="A74">
        <v>2020</v>
      </c>
      <c r="B74" s="2" t="s">
        <v>83</v>
      </c>
      <c r="C74" s="3" t="s">
        <v>86</v>
      </c>
      <c r="D74" t="s">
        <v>87</v>
      </c>
      <c r="E74" s="4">
        <v>39680</v>
      </c>
      <c r="F74" s="4">
        <v>91264</v>
      </c>
    </row>
    <row r="75" spans="1:6" hidden="1" x14ac:dyDescent="0.2">
      <c r="A75">
        <v>2020</v>
      </c>
      <c r="B75" s="3" t="s">
        <v>88</v>
      </c>
      <c r="C75" s="3" t="s">
        <v>89</v>
      </c>
      <c r="D75" t="s">
        <v>90</v>
      </c>
      <c r="E75" s="4">
        <v>48960</v>
      </c>
      <c r="F75" s="4">
        <v>489600</v>
      </c>
    </row>
    <row r="76" spans="1:6" x14ac:dyDescent="0.2">
      <c r="A76">
        <v>2020</v>
      </c>
      <c r="B76" s="3" t="s">
        <v>88</v>
      </c>
      <c r="C76" s="3" t="s">
        <v>91</v>
      </c>
      <c r="D76" t="s">
        <v>92</v>
      </c>
      <c r="E76" s="4">
        <v>2E-3</v>
      </c>
      <c r="F76" s="4">
        <v>390.1</v>
      </c>
    </row>
    <row r="77" spans="1:6" hidden="1" x14ac:dyDescent="0.2">
      <c r="A77">
        <v>2020</v>
      </c>
      <c r="B77" s="3" t="s">
        <v>88</v>
      </c>
      <c r="C77" s="3" t="s">
        <v>93</v>
      </c>
      <c r="D77" t="s">
        <v>94</v>
      </c>
      <c r="E77" s="4">
        <v>1</v>
      </c>
      <c r="F77" s="4">
        <v>188.08</v>
      </c>
    </row>
    <row r="78" spans="1:6" hidden="1" x14ac:dyDescent="0.2">
      <c r="A78">
        <v>2020</v>
      </c>
      <c r="B78" s="3" t="s">
        <v>88</v>
      </c>
      <c r="C78" s="3" t="s">
        <v>95</v>
      </c>
      <c r="D78" t="s">
        <v>96</v>
      </c>
      <c r="E78" s="4">
        <v>1</v>
      </c>
      <c r="F78" s="4">
        <v>78.069999999999993</v>
      </c>
    </row>
    <row r="79" spans="1:6" hidden="1" x14ac:dyDescent="0.2">
      <c r="A79">
        <v>2020</v>
      </c>
      <c r="B79" s="3" t="s">
        <v>88</v>
      </c>
      <c r="C79" s="3" t="s">
        <v>730</v>
      </c>
      <c r="D79" t="s">
        <v>97</v>
      </c>
      <c r="E79" s="4">
        <v>2.5</v>
      </c>
      <c r="F79" s="4">
        <v>341.19</v>
      </c>
    </row>
    <row r="80" spans="1:6" hidden="1" x14ac:dyDescent="0.2">
      <c r="A80">
        <v>2020</v>
      </c>
      <c r="B80" s="3" t="s">
        <v>88</v>
      </c>
      <c r="C80" s="3" t="s">
        <v>98</v>
      </c>
      <c r="D80" t="s">
        <v>99</v>
      </c>
      <c r="E80" s="4">
        <v>48400</v>
      </c>
      <c r="F80" s="4">
        <v>463373.9</v>
      </c>
    </row>
    <row r="81" spans="1:6" hidden="1" x14ac:dyDescent="0.2">
      <c r="A81">
        <v>2020</v>
      </c>
      <c r="B81" s="3" t="s">
        <v>88</v>
      </c>
      <c r="C81" s="3" t="s">
        <v>100</v>
      </c>
      <c r="D81" t="s">
        <v>101</v>
      </c>
      <c r="E81" s="4">
        <v>15120</v>
      </c>
      <c r="F81" s="4">
        <v>1897156.8</v>
      </c>
    </row>
    <row r="82" spans="1:6" hidden="1" x14ac:dyDescent="0.2">
      <c r="A82">
        <v>2020</v>
      </c>
      <c r="B82" s="3" t="s">
        <v>88</v>
      </c>
      <c r="C82" s="3" t="s">
        <v>102</v>
      </c>
      <c r="D82" t="s">
        <v>103</v>
      </c>
      <c r="E82" s="4">
        <v>54869.5</v>
      </c>
      <c r="F82" s="4">
        <v>4997353.6800000006</v>
      </c>
    </row>
    <row r="83" spans="1:6" hidden="1" x14ac:dyDescent="0.2">
      <c r="A83">
        <v>2020</v>
      </c>
      <c r="B83" s="3" t="s">
        <v>88</v>
      </c>
      <c r="C83" s="3" t="s">
        <v>104</v>
      </c>
      <c r="D83" t="s">
        <v>398</v>
      </c>
      <c r="E83" s="4">
        <v>10000</v>
      </c>
      <c r="F83" s="4">
        <v>84500</v>
      </c>
    </row>
    <row r="84" spans="1:6" x14ac:dyDescent="0.2">
      <c r="A84">
        <v>2020</v>
      </c>
      <c r="B84" s="3" t="s">
        <v>88</v>
      </c>
      <c r="C84" s="3" t="s">
        <v>105</v>
      </c>
      <c r="D84" t="s">
        <v>871</v>
      </c>
      <c r="E84" s="4">
        <v>8.4</v>
      </c>
      <c r="F84" s="4">
        <v>1264.08</v>
      </c>
    </row>
    <row r="85" spans="1:6" hidden="1" x14ac:dyDescent="0.2">
      <c r="A85">
        <v>2020</v>
      </c>
      <c r="B85" s="3" t="s">
        <v>88</v>
      </c>
      <c r="C85" s="3" t="s">
        <v>106</v>
      </c>
      <c r="D85" t="s">
        <v>107</v>
      </c>
      <c r="E85" s="4">
        <v>33000</v>
      </c>
      <c r="F85" s="4">
        <v>239832</v>
      </c>
    </row>
    <row r="86" spans="1:6" hidden="1" x14ac:dyDescent="0.2">
      <c r="A86">
        <v>2020</v>
      </c>
      <c r="B86" s="3" t="s">
        <v>88</v>
      </c>
      <c r="C86" s="3" t="s">
        <v>108</v>
      </c>
      <c r="D86" t="s">
        <v>97</v>
      </c>
      <c r="E86" s="4">
        <v>2E-3</v>
      </c>
      <c r="F86" s="4">
        <v>264.16000000000003</v>
      </c>
    </row>
    <row r="87" spans="1:6" hidden="1" x14ac:dyDescent="0.2">
      <c r="A87">
        <v>2020</v>
      </c>
      <c r="B87" s="2" t="s">
        <v>88</v>
      </c>
      <c r="C87" s="3" t="s">
        <v>109</v>
      </c>
      <c r="D87" t="s">
        <v>872</v>
      </c>
      <c r="E87" s="4">
        <v>5040</v>
      </c>
      <c r="F87" s="4">
        <v>586000.80000000005</v>
      </c>
    </row>
    <row r="88" spans="1:6" hidden="1" x14ac:dyDescent="0.2">
      <c r="A88">
        <v>2020</v>
      </c>
      <c r="B88" s="3" t="s">
        <v>110</v>
      </c>
      <c r="C88" s="3" t="s">
        <v>111</v>
      </c>
      <c r="D88" t="s">
        <v>112</v>
      </c>
      <c r="E88" s="4">
        <v>1500</v>
      </c>
      <c r="F88" s="4">
        <v>249795.09000000003</v>
      </c>
    </row>
    <row r="89" spans="1:6" hidden="1" x14ac:dyDescent="0.2">
      <c r="A89">
        <v>2020</v>
      </c>
      <c r="B89" s="3" t="s">
        <v>110</v>
      </c>
      <c r="C89" s="3" t="s">
        <v>113</v>
      </c>
      <c r="D89" t="s">
        <v>873</v>
      </c>
      <c r="E89" s="4">
        <v>12480</v>
      </c>
      <c r="F89" s="4">
        <v>82241.34</v>
      </c>
    </row>
    <row r="90" spans="1:6" hidden="1" x14ac:dyDescent="0.2">
      <c r="A90">
        <v>2020</v>
      </c>
      <c r="B90" s="3" t="s">
        <v>110</v>
      </c>
      <c r="C90" s="3" t="s">
        <v>114</v>
      </c>
      <c r="D90" t="s">
        <v>874</v>
      </c>
      <c r="E90" s="4">
        <v>9600</v>
      </c>
      <c r="F90" s="4">
        <v>55467.76</v>
      </c>
    </row>
    <row r="91" spans="1:6" hidden="1" x14ac:dyDescent="0.2">
      <c r="A91">
        <v>2020</v>
      </c>
      <c r="B91" s="3" t="s">
        <v>110</v>
      </c>
      <c r="C91" s="3" t="s">
        <v>115</v>
      </c>
      <c r="D91" t="s">
        <v>116</v>
      </c>
      <c r="E91" s="4">
        <v>38400</v>
      </c>
      <c r="F91" s="4">
        <v>405298.47</v>
      </c>
    </row>
    <row r="92" spans="1:6" hidden="1" x14ac:dyDescent="0.2">
      <c r="A92">
        <v>2020</v>
      </c>
      <c r="B92" s="3" t="s">
        <v>110</v>
      </c>
      <c r="C92" s="3" t="s">
        <v>731</v>
      </c>
      <c r="D92" t="s">
        <v>875</v>
      </c>
      <c r="E92" s="4">
        <v>1</v>
      </c>
      <c r="F92" s="4">
        <v>210.56</v>
      </c>
    </row>
    <row r="93" spans="1:6" hidden="1" x14ac:dyDescent="0.2">
      <c r="A93">
        <v>2020</v>
      </c>
      <c r="B93" s="3" t="s">
        <v>110</v>
      </c>
      <c r="C93" s="3" t="s">
        <v>117</v>
      </c>
      <c r="D93" t="s">
        <v>118</v>
      </c>
      <c r="E93" s="4">
        <v>1843200</v>
      </c>
      <c r="F93" s="4">
        <v>9716880</v>
      </c>
    </row>
    <row r="94" spans="1:6" hidden="1" x14ac:dyDescent="0.2">
      <c r="A94">
        <v>2020</v>
      </c>
      <c r="B94" s="3" t="s">
        <v>110</v>
      </c>
      <c r="C94" s="3" t="s">
        <v>119</v>
      </c>
      <c r="D94" t="s">
        <v>120</v>
      </c>
      <c r="E94" s="4">
        <v>1819234.56</v>
      </c>
      <c r="F94" s="4">
        <v>7085273.7600000035</v>
      </c>
    </row>
    <row r="95" spans="1:6" x14ac:dyDescent="0.2">
      <c r="A95">
        <v>2020</v>
      </c>
      <c r="B95" s="2" t="s">
        <v>110</v>
      </c>
      <c r="C95" s="3" t="s">
        <v>732</v>
      </c>
      <c r="D95" t="s">
        <v>121</v>
      </c>
      <c r="E95" s="4">
        <v>0.01</v>
      </c>
      <c r="F95" s="4">
        <v>164.37</v>
      </c>
    </row>
    <row r="96" spans="1:6" hidden="1" x14ac:dyDescent="0.2">
      <c r="A96">
        <v>2020</v>
      </c>
      <c r="B96" s="3" t="s">
        <v>122</v>
      </c>
      <c r="C96" s="3" t="s">
        <v>733</v>
      </c>
      <c r="D96" t="s">
        <v>123</v>
      </c>
      <c r="E96" s="4">
        <v>1500</v>
      </c>
      <c r="F96" s="4">
        <v>3464.75</v>
      </c>
    </row>
    <row r="97" spans="1:6" hidden="1" x14ac:dyDescent="0.2">
      <c r="A97">
        <v>2020</v>
      </c>
      <c r="B97" s="3" t="s">
        <v>122</v>
      </c>
      <c r="C97" s="3" t="s">
        <v>124</v>
      </c>
      <c r="D97" t="s">
        <v>125</v>
      </c>
      <c r="E97" s="4">
        <v>2500</v>
      </c>
      <c r="F97" s="4">
        <v>51076.37</v>
      </c>
    </row>
    <row r="98" spans="1:6" hidden="1" x14ac:dyDescent="0.2">
      <c r="A98">
        <v>2020</v>
      </c>
      <c r="B98" s="3" t="s">
        <v>122</v>
      </c>
      <c r="C98" s="3" t="s">
        <v>11</v>
      </c>
      <c r="D98" t="s">
        <v>12</v>
      </c>
      <c r="E98" s="4">
        <v>154000</v>
      </c>
      <c r="F98" s="4">
        <v>1394339.02</v>
      </c>
    </row>
    <row r="99" spans="1:6" hidden="1" x14ac:dyDescent="0.2">
      <c r="A99">
        <v>2020</v>
      </c>
      <c r="B99" s="3" t="s">
        <v>122</v>
      </c>
      <c r="C99" s="3" t="s">
        <v>126</v>
      </c>
      <c r="D99" t="s">
        <v>127</v>
      </c>
      <c r="E99" s="4">
        <v>10200</v>
      </c>
      <c r="F99" s="4">
        <v>121079.64</v>
      </c>
    </row>
    <row r="100" spans="1:6" x14ac:dyDescent="0.2">
      <c r="A100">
        <v>2020</v>
      </c>
      <c r="B100" s="3" t="s">
        <v>122</v>
      </c>
      <c r="C100" s="3" t="s">
        <v>128</v>
      </c>
      <c r="D100" t="s">
        <v>129</v>
      </c>
      <c r="E100" s="4">
        <v>0.1</v>
      </c>
      <c r="F100" s="4">
        <v>110.91</v>
      </c>
    </row>
    <row r="101" spans="1:6" hidden="1" x14ac:dyDescent="0.2">
      <c r="A101">
        <v>2020</v>
      </c>
      <c r="B101" s="3" t="s">
        <v>122</v>
      </c>
      <c r="C101" s="3" t="s">
        <v>13</v>
      </c>
      <c r="D101" t="s">
        <v>14</v>
      </c>
      <c r="E101" s="4">
        <v>122240</v>
      </c>
      <c r="F101" s="4">
        <v>113036.5</v>
      </c>
    </row>
    <row r="102" spans="1:6" hidden="1" x14ac:dyDescent="0.2">
      <c r="A102">
        <v>2020</v>
      </c>
      <c r="B102" s="3" t="s">
        <v>122</v>
      </c>
      <c r="C102" s="3" t="s">
        <v>734</v>
      </c>
      <c r="D102" t="s">
        <v>876</v>
      </c>
      <c r="E102" s="4">
        <v>1000</v>
      </c>
      <c r="F102" s="4">
        <v>13679.68</v>
      </c>
    </row>
    <row r="103" spans="1:6" hidden="1" x14ac:dyDescent="0.2">
      <c r="A103">
        <v>2020</v>
      </c>
      <c r="B103" s="3" t="s">
        <v>122</v>
      </c>
      <c r="C103" s="3" t="s">
        <v>130</v>
      </c>
      <c r="D103" t="s">
        <v>131</v>
      </c>
      <c r="E103" s="4">
        <v>27000</v>
      </c>
      <c r="F103" s="4">
        <v>151503.75</v>
      </c>
    </row>
    <row r="104" spans="1:6" hidden="1" x14ac:dyDescent="0.2">
      <c r="A104">
        <v>2020</v>
      </c>
      <c r="B104" s="3" t="s">
        <v>122</v>
      </c>
      <c r="C104" s="3" t="s">
        <v>735</v>
      </c>
      <c r="D104" t="s">
        <v>37</v>
      </c>
      <c r="E104" s="4">
        <v>20000</v>
      </c>
      <c r="F104" s="4">
        <v>71370.27</v>
      </c>
    </row>
    <row r="105" spans="1:6" hidden="1" x14ac:dyDescent="0.2">
      <c r="A105">
        <v>2020</v>
      </c>
      <c r="B105" s="3" t="s">
        <v>122</v>
      </c>
      <c r="C105" s="3" t="s">
        <v>15</v>
      </c>
      <c r="D105" t="s">
        <v>87</v>
      </c>
      <c r="E105" s="4">
        <v>10800</v>
      </c>
      <c r="F105" s="4">
        <v>36732.83</v>
      </c>
    </row>
    <row r="106" spans="1:6" hidden="1" x14ac:dyDescent="0.2">
      <c r="A106">
        <v>2020</v>
      </c>
      <c r="B106" s="3" t="s">
        <v>122</v>
      </c>
      <c r="C106" s="3" t="s">
        <v>15</v>
      </c>
      <c r="D106" t="s">
        <v>50</v>
      </c>
      <c r="E106" s="4">
        <v>290400</v>
      </c>
      <c r="F106" s="4">
        <v>1069641.3899999999</v>
      </c>
    </row>
    <row r="107" spans="1:6" hidden="1" x14ac:dyDescent="0.2">
      <c r="A107">
        <v>2020</v>
      </c>
      <c r="B107" s="3" t="s">
        <v>122</v>
      </c>
      <c r="C107" s="3" t="s">
        <v>17</v>
      </c>
      <c r="D107" t="s">
        <v>388</v>
      </c>
      <c r="E107" s="4">
        <v>60018.9</v>
      </c>
      <c r="F107" s="4">
        <v>1069158.4300000002</v>
      </c>
    </row>
    <row r="108" spans="1:6" hidden="1" x14ac:dyDescent="0.2">
      <c r="A108">
        <v>2020</v>
      </c>
      <c r="B108" s="3" t="s">
        <v>122</v>
      </c>
      <c r="C108" s="3" t="s">
        <v>482</v>
      </c>
      <c r="D108" t="s">
        <v>68</v>
      </c>
      <c r="E108" s="4">
        <v>24000</v>
      </c>
      <c r="F108" s="4">
        <v>189554.2</v>
      </c>
    </row>
    <row r="109" spans="1:6" hidden="1" x14ac:dyDescent="0.2">
      <c r="A109">
        <v>2020</v>
      </c>
      <c r="B109" s="3" t="s">
        <v>122</v>
      </c>
      <c r="C109" s="3" t="s">
        <v>132</v>
      </c>
      <c r="D109" t="s">
        <v>133</v>
      </c>
      <c r="E109" s="4">
        <v>5700</v>
      </c>
      <c r="F109" s="4">
        <v>54603.74</v>
      </c>
    </row>
    <row r="110" spans="1:6" hidden="1" x14ac:dyDescent="0.2">
      <c r="A110">
        <v>2020</v>
      </c>
      <c r="B110" s="3" t="s">
        <v>122</v>
      </c>
      <c r="C110" s="3" t="s">
        <v>736</v>
      </c>
      <c r="D110" t="s">
        <v>413</v>
      </c>
      <c r="E110" s="4">
        <v>22000</v>
      </c>
      <c r="F110" s="4">
        <v>74982</v>
      </c>
    </row>
    <row r="111" spans="1:6" hidden="1" x14ac:dyDescent="0.2">
      <c r="A111">
        <v>2020</v>
      </c>
      <c r="B111" s="3" t="s">
        <v>122</v>
      </c>
      <c r="C111" s="3" t="s">
        <v>134</v>
      </c>
      <c r="D111" t="s">
        <v>135</v>
      </c>
      <c r="E111" s="4">
        <v>160</v>
      </c>
      <c r="F111" s="4">
        <v>3475.86</v>
      </c>
    </row>
    <row r="112" spans="1:6" x14ac:dyDescent="0.2">
      <c r="A112">
        <v>2020</v>
      </c>
      <c r="B112" s="3" t="s">
        <v>122</v>
      </c>
      <c r="C112" s="3" t="s">
        <v>136</v>
      </c>
      <c r="D112" t="s">
        <v>877</v>
      </c>
      <c r="E112" s="4">
        <v>0.222</v>
      </c>
      <c r="F112" s="4">
        <v>14.34</v>
      </c>
    </row>
    <row r="113" spans="1:6" hidden="1" x14ac:dyDescent="0.2">
      <c r="A113">
        <v>2020</v>
      </c>
      <c r="B113" s="3" t="s">
        <v>122</v>
      </c>
      <c r="C113" s="3" t="s">
        <v>137</v>
      </c>
      <c r="D113" t="s">
        <v>339</v>
      </c>
      <c r="E113" s="4">
        <v>25000</v>
      </c>
      <c r="F113" s="4">
        <v>191451.53</v>
      </c>
    </row>
    <row r="114" spans="1:6" hidden="1" x14ac:dyDescent="0.2">
      <c r="A114">
        <v>2020</v>
      </c>
      <c r="B114" s="3" t="s">
        <v>122</v>
      </c>
      <c r="C114" s="3" t="s">
        <v>18</v>
      </c>
      <c r="D114" t="s">
        <v>19</v>
      </c>
      <c r="E114" s="4">
        <v>292600</v>
      </c>
      <c r="F114" s="4">
        <v>676604</v>
      </c>
    </row>
    <row r="115" spans="1:6" hidden="1" x14ac:dyDescent="0.2">
      <c r="A115">
        <v>2020</v>
      </c>
      <c r="B115" s="3" t="s">
        <v>122</v>
      </c>
      <c r="C115" s="3" t="s">
        <v>737</v>
      </c>
      <c r="D115" t="s">
        <v>37</v>
      </c>
      <c r="E115" s="4">
        <v>97720</v>
      </c>
      <c r="F115" s="4">
        <v>346629.6</v>
      </c>
    </row>
    <row r="116" spans="1:6" hidden="1" x14ac:dyDescent="0.2">
      <c r="A116">
        <v>2020</v>
      </c>
      <c r="B116" s="3" t="s">
        <v>122</v>
      </c>
      <c r="C116" s="3" t="s">
        <v>138</v>
      </c>
      <c r="D116" t="s">
        <v>139</v>
      </c>
      <c r="E116" s="4">
        <v>2000</v>
      </c>
      <c r="F116" s="4">
        <v>31372.9</v>
      </c>
    </row>
    <row r="117" spans="1:6" x14ac:dyDescent="0.2">
      <c r="A117">
        <v>2020</v>
      </c>
      <c r="B117" s="3" t="s">
        <v>122</v>
      </c>
      <c r="C117" s="3" t="s">
        <v>140</v>
      </c>
      <c r="D117" t="s">
        <v>141</v>
      </c>
      <c r="E117" s="4">
        <v>2.1</v>
      </c>
      <c r="F117" s="4">
        <v>234.68</v>
      </c>
    </row>
    <row r="118" spans="1:6" hidden="1" x14ac:dyDescent="0.2">
      <c r="A118">
        <v>2020</v>
      </c>
      <c r="B118" s="3" t="s">
        <v>122</v>
      </c>
      <c r="C118" s="3" t="s">
        <v>142</v>
      </c>
      <c r="D118" t="s">
        <v>143</v>
      </c>
      <c r="E118" s="4">
        <v>2000</v>
      </c>
      <c r="F118" s="4">
        <v>31269.77</v>
      </c>
    </row>
    <row r="119" spans="1:6" hidden="1" x14ac:dyDescent="0.2">
      <c r="A119">
        <v>2020</v>
      </c>
      <c r="B119" s="3" t="s">
        <v>122</v>
      </c>
      <c r="C119" s="3" t="s">
        <v>738</v>
      </c>
      <c r="D119" t="s">
        <v>144</v>
      </c>
      <c r="E119" s="4">
        <v>1000</v>
      </c>
      <c r="F119" s="4">
        <v>26979.46</v>
      </c>
    </row>
    <row r="120" spans="1:6" hidden="1" x14ac:dyDescent="0.2">
      <c r="A120">
        <v>2020</v>
      </c>
      <c r="B120" s="2" t="s">
        <v>122</v>
      </c>
      <c r="C120" s="3" t="s">
        <v>486</v>
      </c>
      <c r="D120" t="s">
        <v>145</v>
      </c>
      <c r="E120" s="4">
        <v>4000</v>
      </c>
      <c r="F120" s="4">
        <v>72648.92</v>
      </c>
    </row>
    <row r="121" spans="1:6" hidden="1" x14ac:dyDescent="0.2">
      <c r="A121">
        <v>2020</v>
      </c>
      <c r="B121" s="3" t="s">
        <v>146</v>
      </c>
      <c r="C121" s="3" t="s">
        <v>15</v>
      </c>
      <c r="D121" t="s">
        <v>50</v>
      </c>
      <c r="E121" s="4">
        <v>7200</v>
      </c>
      <c r="F121" s="4">
        <v>30359.72</v>
      </c>
    </row>
    <row r="122" spans="1:6" hidden="1" x14ac:dyDescent="0.2">
      <c r="A122">
        <v>2020</v>
      </c>
      <c r="B122" s="2" t="s">
        <v>146</v>
      </c>
      <c r="C122" s="3" t="s">
        <v>18</v>
      </c>
      <c r="D122" t="s">
        <v>19</v>
      </c>
      <c r="E122" s="4">
        <v>10120</v>
      </c>
      <c r="F122" s="4">
        <v>27684.880000000001</v>
      </c>
    </row>
    <row r="123" spans="1:6" hidden="1" x14ac:dyDescent="0.2">
      <c r="A123">
        <v>2020</v>
      </c>
      <c r="B123" s="3" t="s">
        <v>147</v>
      </c>
      <c r="C123" s="3" t="s">
        <v>739</v>
      </c>
      <c r="D123" t="s">
        <v>148</v>
      </c>
      <c r="E123" s="4">
        <v>2100</v>
      </c>
      <c r="F123" s="4">
        <v>32116.53</v>
      </c>
    </row>
    <row r="124" spans="1:6" hidden="1" x14ac:dyDescent="0.2">
      <c r="A124">
        <v>2020</v>
      </c>
      <c r="B124" s="3" t="s">
        <v>147</v>
      </c>
      <c r="C124" s="3" t="s">
        <v>740</v>
      </c>
      <c r="D124" t="s">
        <v>550</v>
      </c>
      <c r="E124" s="4">
        <v>5280</v>
      </c>
      <c r="F124" s="4">
        <v>90801.600000000006</v>
      </c>
    </row>
    <row r="125" spans="1:6" hidden="1" x14ac:dyDescent="0.2">
      <c r="A125">
        <v>2020</v>
      </c>
      <c r="B125" s="3" t="s">
        <v>147</v>
      </c>
      <c r="C125" s="3" t="s">
        <v>149</v>
      </c>
      <c r="D125" t="s">
        <v>420</v>
      </c>
      <c r="E125" s="4">
        <v>3000</v>
      </c>
      <c r="F125" s="4">
        <v>13710</v>
      </c>
    </row>
    <row r="126" spans="1:6" hidden="1" x14ac:dyDescent="0.2">
      <c r="A126">
        <v>2020</v>
      </c>
      <c r="B126" s="3" t="s">
        <v>147</v>
      </c>
      <c r="C126" s="3" t="s">
        <v>741</v>
      </c>
      <c r="D126" t="s">
        <v>420</v>
      </c>
      <c r="E126" s="4">
        <v>8000</v>
      </c>
      <c r="F126" s="4">
        <v>36560.01</v>
      </c>
    </row>
    <row r="127" spans="1:6" hidden="1" x14ac:dyDescent="0.2">
      <c r="A127">
        <v>2020</v>
      </c>
      <c r="B127" s="3" t="s">
        <v>147</v>
      </c>
      <c r="C127" s="3" t="s">
        <v>742</v>
      </c>
      <c r="D127" t="s">
        <v>420</v>
      </c>
      <c r="E127" s="4">
        <v>3200</v>
      </c>
      <c r="F127" s="4">
        <v>15520</v>
      </c>
    </row>
    <row r="128" spans="1:6" hidden="1" x14ac:dyDescent="0.2">
      <c r="A128">
        <v>2020</v>
      </c>
      <c r="B128" s="3" t="s">
        <v>147</v>
      </c>
      <c r="C128" s="3" t="s">
        <v>743</v>
      </c>
      <c r="D128" t="s">
        <v>150</v>
      </c>
      <c r="E128" s="4">
        <v>11200</v>
      </c>
      <c r="F128" s="4">
        <v>22624</v>
      </c>
    </row>
    <row r="129" spans="1:6" hidden="1" x14ac:dyDescent="0.2">
      <c r="A129">
        <v>2020</v>
      </c>
      <c r="B129" s="2" t="s">
        <v>147</v>
      </c>
      <c r="C129" s="3" t="s">
        <v>151</v>
      </c>
      <c r="D129" t="s">
        <v>60</v>
      </c>
      <c r="E129" s="4">
        <v>20000</v>
      </c>
      <c r="F129" s="4">
        <v>48000</v>
      </c>
    </row>
    <row r="130" spans="1:6" hidden="1" x14ac:dyDescent="0.2">
      <c r="A130">
        <v>2020</v>
      </c>
      <c r="B130" s="3" t="s">
        <v>152</v>
      </c>
      <c r="C130" s="3" t="s">
        <v>8</v>
      </c>
      <c r="D130" t="s">
        <v>9</v>
      </c>
      <c r="E130" s="4">
        <v>297600</v>
      </c>
      <c r="F130" s="4">
        <v>715088.13</v>
      </c>
    </row>
    <row r="131" spans="1:6" hidden="1" x14ac:dyDescent="0.2">
      <c r="A131">
        <v>2020</v>
      </c>
      <c r="B131" s="3" t="s">
        <v>152</v>
      </c>
      <c r="C131" s="3" t="s">
        <v>153</v>
      </c>
      <c r="D131" t="s">
        <v>43</v>
      </c>
      <c r="E131" s="4">
        <v>60000</v>
      </c>
      <c r="F131" s="4">
        <v>198000</v>
      </c>
    </row>
    <row r="132" spans="1:6" hidden="1" x14ac:dyDescent="0.2">
      <c r="A132">
        <v>2020</v>
      </c>
      <c r="B132" s="3" t="s">
        <v>152</v>
      </c>
      <c r="C132" s="3" t="s">
        <v>11</v>
      </c>
      <c r="D132" t="s">
        <v>12</v>
      </c>
      <c r="E132" s="4">
        <v>36000</v>
      </c>
      <c r="F132" s="4">
        <v>333360</v>
      </c>
    </row>
    <row r="133" spans="1:6" hidden="1" x14ac:dyDescent="0.2">
      <c r="A133">
        <v>2020</v>
      </c>
      <c r="B133" s="3" t="s">
        <v>152</v>
      </c>
      <c r="C133" s="3" t="s">
        <v>13</v>
      </c>
      <c r="D133" t="s">
        <v>14</v>
      </c>
      <c r="E133" s="4">
        <v>322560</v>
      </c>
      <c r="F133" s="4">
        <v>301766.39999999997</v>
      </c>
    </row>
    <row r="134" spans="1:6" hidden="1" x14ac:dyDescent="0.2">
      <c r="A134">
        <v>2020</v>
      </c>
      <c r="B134" s="3" t="s">
        <v>152</v>
      </c>
      <c r="C134" s="3" t="s">
        <v>73</v>
      </c>
      <c r="D134" t="s">
        <v>74</v>
      </c>
      <c r="E134" s="4">
        <v>33200</v>
      </c>
      <c r="F134" s="4">
        <v>170200.99</v>
      </c>
    </row>
    <row r="135" spans="1:6" hidden="1" x14ac:dyDescent="0.2">
      <c r="A135">
        <v>2020</v>
      </c>
      <c r="B135" s="3" t="s">
        <v>152</v>
      </c>
      <c r="C135" s="3" t="s">
        <v>154</v>
      </c>
      <c r="D135" t="s">
        <v>155</v>
      </c>
      <c r="E135" s="4">
        <v>1000</v>
      </c>
      <c r="F135" s="4">
        <v>48541.55</v>
      </c>
    </row>
    <row r="136" spans="1:6" hidden="1" x14ac:dyDescent="0.2">
      <c r="A136">
        <v>2020</v>
      </c>
      <c r="B136" s="3" t="s">
        <v>152</v>
      </c>
      <c r="C136" s="3" t="s">
        <v>156</v>
      </c>
      <c r="D136" t="s">
        <v>155</v>
      </c>
      <c r="E136" s="4">
        <v>1000</v>
      </c>
      <c r="F136" s="4">
        <v>48801.23</v>
      </c>
    </row>
    <row r="137" spans="1:6" hidden="1" x14ac:dyDescent="0.2">
      <c r="A137">
        <v>2020</v>
      </c>
      <c r="B137" s="3" t="s">
        <v>152</v>
      </c>
      <c r="C137" s="3" t="s">
        <v>157</v>
      </c>
      <c r="D137" t="s">
        <v>158</v>
      </c>
      <c r="E137" s="4">
        <v>3400</v>
      </c>
      <c r="F137" s="4">
        <v>115555.72</v>
      </c>
    </row>
    <row r="138" spans="1:6" hidden="1" x14ac:dyDescent="0.2">
      <c r="A138">
        <v>2020</v>
      </c>
      <c r="B138" s="3" t="s">
        <v>152</v>
      </c>
      <c r="C138" s="3" t="s">
        <v>15</v>
      </c>
      <c r="D138" t="s">
        <v>50</v>
      </c>
      <c r="E138" s="4">
        <v>705600</v>
      </c>
      <c r="F138" s="4">
        <v>2517073.63</v>
      </c>
    </row>
    <row r="139" spans="1:6" hidden="1" x14ac:dyDescent="0.2">
      <c r="A139">
        <v>2020</v>
      </c>
      <c r="B139" s="3" t="s">
        <v>152</v>
      </c>
      <c r="C139" s="3" t="s">
        <v>17</v>
      </c>
      <c r="D139" t="s">
        <v>389</v>
      </c>
      <c r="E139" s="4">
        <v>87000.5</v>
      </c>
      <c r="F139" s="4">
        <v>1548548.1</v>
      </c>
    </row>
    <row r="140" spans="1:6" hidden="1" x14ac:dyDescent="0.2">
      <c r="A140">
        <v>2020</v>
      </c>
      <c r="B140" s="3" t="s">
        <v>152</v>
      </c>
      <c r="C140" s="3" t="s">
        <v>159</v>
      </c>
      <c r="D140" t="s">
        <v>919</v>
      </c>
      <c r="E140" s="4">
        <v>1000</v>
      </c>
      <c r="F140" s="4">
        <v>28590.639999999999</v>
      </c>
    </row>
    <row r="141" spans="1:6" hidden="1" x14ac:dyDescent="0.2">
      <c r="A141">
        <v>2020</v>
      </c>
      <c r="B141" s="3" t="s">
        <v>152</v>
      </c>
      <c r="C141" s="3" t="s">
        <v>18</v>
      </c>
      <c r="D141" t="s">
        <v>19</v>
      </c>
      <c r="E141" s="4">
        <v>105600</v>
      </c>
      <c r="F141" s="4">
        <v>227040</v>
      </c>
    </row>
    <row r="142" spans="1:6" hidden="1" x14ac:dyDescent="0.2">
      <c r="A142">
        <v>2020</v>
      </c>
      <c r="B142" s="3" t="s">
        <v>152</v>
      </c>
      <c r="C142" s="3" t="s">
        <v>18</v>
      </c>
      <c r="D142" t="s">
        <v>160</v>
      </c>
      <c r="E142" s="4">
        <v>1390700</v>
      </c>
      <c r="F142" s="4">
        <v>3063598.74</v>
      </c>
    </row>
    <row r="143" spans="1:6" hidden="1" x14ac:dyDescent="0.2">
      <c r="A143">
        <v>2020</v>
      </c>
      <c r="B143" s="3" t="s">
        <v>152</v>
      </c>
      <c r="C143" s="3" t="s">
        <v>77</v>
      </c>
      <c r="D143" t="s">
        <v>78</v>
      </c>
      <c r="E143" s="4">
        <v>3000</v>
      </c>
      <c r="F143" s="4">
        <v>47783.65</v>
      </c>
    </row>
    <row r="144" spans="1:6" hidden="1" x14ac:dyDescent="0.2">
      <c r="A144">
        <v>2020</v>
      </c>
      <c r="B144" s="2" t="s">
        <v>152</v>
      </c>
      <c r="C144" s="3" t="s">
        <v>20</v>
      </c>
      <c r="D144" t="s">
        <v>21</v>
      </c>
      <c r="E144" s="4">
        <v>10000</v>
      </c>
      <c r="F144" s="4">
        <v>95363</v>
      </c>
    </row>
    <row r="145" spans="1:6" hidden="1" x14ac:dyDescent="0.2">
      <c r="A145">
        <v>2020</v>
      </c>
      <c r="B145" s="2" t="s">
        <v>161</v>
      </c>
      <c r="C145" s="3" t="s">
        <v>45</v>
      </c>
      <c r="D145" t="s">
        <v>43</v>
      </c>
      <c r="E145" s="4">
        <v>42000</v>
      </c>
      <c r="F145" s="4">
        <v>204540</v>
      </c>
    </row>
    <row r="146" spans="1:6" hidden="1" x14ac:dyDescent="0.2">
      <c r="A146">
        <v>2020</v>
      </c>
      <c r="B146" s="3" t="s">
        <v>162</v>
      </c>
      <c r="C146" s="3" t="s">
        <v>11</v>
      </c>
      <c r="D146" t="s">
        <v>163</v>
      </c>
      <c r="E146" s="4">
        <v>10000</v>
      </c>
      <c r="F146" s="4">
        <v>188800</v>
      </c>
    </row>
    <row r="147" spans="1:6" hidden="1" x14ac:dyDescent="0.2">
      <c r="A147">
        <v>2020</v>
      </c>
      <c r="B147" s="3" t="s">
        <v>162</v>
      </c>
      <c r="C147" s="3" t="s">
        <v>15</v>
      </c>
      <c r="D147" t="s">
        <v>50</v>
      </c>
      <c r="E147" s="4">
        <v>54000</v>
      </c>
      <c r="F147" s="4">
        <v>180900</v>
      </c>
    </row>
    <row r="148" spans="1:6" hidden="1" x14ac:dyDescent="0.2">
      <c r="A148">
        <v>2020</v>
      </c>
      <c r="B148" s="2" t="s">
        <v>162</v>
      </c>
      <c r="C148" s="3" t="s">
        <v>17</v>
      </c>
      <c r="D148" t="s">
        <v>388</v>
      </c>
      <c r="E148" s="4">
        <v>15000</v>
      </c>
      <c r="F148" s="4">
        <v>229500</v>
      </c>
    </row>
    <row r="149" spans="1:6" hidden="1" x14ac:dyDescent="0.2">
      <c r="A149">
        <v>2020</v>
      </c>
      <c r="B149" s="3" t="s">
        <v>164</v>
      </c>
      <c r="C149" s="3" t="s">
        <v>744</v>
      </c>
      <c r="D149" t="s">
        <v>43</v>
      </c>
      <c r="E149" s="4">
        <v>22800</v>
      </c>
      <c r="F149" s="4">
        <v>83220</v>
      </c>
    </row>
    <row r="150" spans="1:6" hidden="1" x14ac:dyDescent="0.2">
      <c r="A150">
        <v>2020</v>
      </c>
      <c r="B150" s="3" t="s">
        <v>164</v>
      </c>
      <c r="C150" s="3" t="s">
        <v>745</v>
      </c>
      <c r="D150" t="s">
        <v>384</v>
      </c>
      <c r="E150" s="4">
        <v>8000</v>
      </c>
      <c r="F150" s="4">
        <v>51780.29</v>
      </c>
    </row>
    <row r="151" spans="1:6" hidden="1" x14ac:dyDescent="0.2">
      <c r="A151">
        <v>2020</v>
      </c>
      <c r="B151" s="3" t="s">
        <v>164</v>
      </c>
      <c r="C151" s="3" t="s">
        <v>746</v>
      </c>
      <c r="D151" t="s">
        <v>26</v>
      </c>
      <c r="E151" s="4">
        <v>8000</v>
      </c>
      <c r="F151" s="4">
        <v>73819.710000000006</v>
      </c>
    </row>
    <row r="152" spans="1:6" hidden="1" x14ac:dyDescent="0.2">
      <c r="A152">
        <v>2020</v>
      </c>
      <c r="B152" s="3" t="s">
        <v>164</v>
      </c>
      <c r="C152" s="3" t="s">
        <v>747</v>
      </c>
      <c r="D152" t="s">
        <v>31</v>
      </c>
      <c r="E152" s="4">
        <v>13000</v>
      </c>
      <c r="F152" s="4">
        <v>41600</v>
      </c>
    </row>
    <row r="153" spans="1:6" hidden="1" x14ac:dyDescent="0.2">
      <c r="A153">
        <v>2020</v>
      </c>
      <c r="B153" s="2" t="s">
        <v>164</v>
      </c>
      <c r="C153" s="3" t="s">
        <v>748</v>
      </c>
      <c r="D153" t="s">
        <v>398</v>
      </c>
      <c r="E153" s="4">
        <v>16000</v>
      </c>
      <c r="F153" s="4">
        <v>78400</v>
      </c>
    </row>
    <row r="154" spans="1:6" hidden="1" x14ac:dyDescent="0.2">
      <c r="A154">
        <v>2020</v>
      </c>
      <c r="B154" s="2" t="s">
        <v>165</v>
      </c>
      <c r="C154" s="3" t="s">
        <v>537</v>
      </c>
      <c r="D154" t="s">
        <v>33</v>
      </c>
      <c r="E154" s="4">
        <v>8000</v>
      </c>
      <c r="F154" s="4">
        <v>12972.25</v>
      </c>
    </row>
    <row r="155" spans="1:6" hidden="1" x14ac:dyDescent="0.2">
      <c r="A155">
        <v>2020</v>
      </c>
      <c r="B155" s="3" t="s">
        <v>166</v>
      </c>
      <c r="C155" s="3" t="s">
        <v>720</v>
      </c>
      <c r="D155" t="s">
        <v>26</v>
      </c>
      <c r="E155" s="4">
        <v>8000</v>
      </c>
      <c r="F155" s="4">
        <v>72216.02</v>
      </c>
    </row>
    <row r="156" spans="1:6" hidden="1" x14ac:dyDescent="0.2">
      <c r="A156">
        <v>2020</v>
      </c>
      <c r="B156" s="2" t="s">
        <v>166</v>
      </c>
      <c r="C156" s="3" t="s">
        <v>151</v>
      </c>
      <c r="D156" t="s">
        <v>60</v>
      </c>
      <c r="E156" s="4">
        <v>64000</v>
      </c>
      <c r="F156" s="4">
        <v>140800</v>
      </c>
    </row>
    <row r="157" spans="1:6" hidden="1" x14ac:dyDescent="0.2">
      <c r="A157">
        <v>2020</v>
      </c>
      <c r="B157" s="3" t="s">
        <v>167</v>
      </c>
      <c r="C157" s="3" t="s">
        <v>168</v>
      </c>
      <c r="D157" t="s">
        <v>169</v>
      </c>
      <c r="E157" s="4">
        <v>37200</v>
      </c>
      <c r="F157" s="4">
        <v>232805.82</v>
      </c>
    </row>
    <row r="158" spans="1:6" hidden="1" x14ac:dyDescent="0.2">
      <c r="A158">
        <v>2020</v>
      </c>
      <c r="B158" s="3" t="s">
        <v>167</v>
      </c>
      <c r="C158" s="3" t="s">
        <v>731</v>
      </c>
      <c r="D158" t="s">
        <v>875</v>
      </c>
      <c r="E158" s="4">
        <v>15</v>
      </c>
      <c r="F158" s="4">
        <v>276.5</v>
      </c>
    </row>
    <row r="159" spans="1:6" hidden="1" x14ac:dyDescent="0.2">
      <c r="A159">
        <v>2020</v>
      </c>
      <c r="B159" s="3" t="s">
        <v>167</v>
      </c>
      <c r="C159" s="3" t="s">
        <v>170</v>
      </c>
      <c r="D159" t="s">
        <v>171</v>
      </c>
      <c r="E159" s="4">
        <v>1814.4</v>
      </c>
      <c r="F159" s="4">
        <v>457976.12999999995</v>
      </c>
    </row>
    <row r="160" spans="1:6" hidden="1" x14ac:dyDescent="0.2">
      <c r="A160">
        <v>2020</v>
      </c>
      <c r="B160" s="3" t="s">
        <v>167</v>
      </c>
      <c r="C160" s="3" t="s">
        <v>172</v>
      </c>
      <c r="D160" t="s">
        <v>173</v>
      </c>
      <c r="E160" s="4">
        <v>45000</v>
      </c>
      <c r="F160" s="4">
        <v>676921.92</v>
      </c>
    </row>
    <row r="161" spans="1:6" hidden="1" x14ac:dyDescent="0.2">
      <c r="A161">
        <v>2020</v>
      </c>
      <c r="B161" s="3" t="s">
        <v>167</v>
      </c>
      <c r="C161" s="3" t="s">
        <v>174</v>
      </c>
      <c r="D161" t="s">
        <v>175</v>
      </c>
      <c r="E161" s="4">
        <v>18800</v>
      </c>
      <c r="F161" s="4">
        <v>212177.81</v>
      </c>
    </row>
    <row r="162" spans="1:6" hidden="1" x14ac:dyDescent="0.2">
      <c r="A162">
        <v>2020</v>
      </c>
      <c r="B162" s="3" t="s">
        <v>167</v>
      </c>
      <c r="C162" s="3" t="s">
        <v>176</v>
      </c>
      <c r="D162" t="s">
        <v>29</v>
      </c>
      <c r="E162" s="4">
        <v>902</v>
      </c>
      <c r="F162" s="4">
        <v>194686.43</v>
      </c>
    </row>
    <row r="163" spans="1:6" hidden="1" x14ac:dyDescent="0.2">
      <c r="A163">
        <v>2020</v>
      </c>
      <c r="B163" s="3" t="s">
        <v>167</v>
      </c>
      <c r="C163" s="3" t="s">
        <v>177</v>
      </c>
      <c r="D163" t="s">
        <v>178</v>
      </c>
      <c r="E163" s="4">
        <v>9620</v>
      </c>
      <c r="F163" s="4">
        <v>174577.63</v>
      </c>
    </row>
    <row r="164" spans="1:6" hidden="1" x14ac:dyDescent="0.2">
      <c r="A164">
        <v>2020</v>
      </c>
      <c r="B164" s="3" t="s">
        <v>167</v>
      </c>
      <c r="C164" s="3" t="s">
        <v>179</v>
      </c>
      <c r="D164" t="s">
        <v>180</v>
      </c>
      <c r="E164" s="4">
        <v>13060</v>
      </c>
      <c r="F164" s="4">
        <v>433052.73</v>
      </c>
    </row>
    <row r="165" spans="1:6" hidden="1" x14ac:dyDescent="0.2">
      <c r="A165">
        <v>2020</v>
      </c>
      <c r="B165" s="2" t="s">
        <v>167</v>
      </c>
      <c r="C165" s="3" t="s">
        <v>181</v>
      </c>
      <c r="D165" t="s">
        <v>182</v>
      </c>
      <c r="E165" s="4">
        <v>11584</v>
      </c>
      <c r="F165" s="4">
        <v>664565.08000000007</v>
      </c>
    </row>
    <row r="166" spans="1:6" hidden="1" x14ac:dyDescent="0.2">
      <c r="A166">
        <v>2020</v>
      </c>
      <c r="B166" s="3" t="s">
        <v>183</v>
      </c>
      <c r="C166" s="3" t="s">
        <v>749</v>
      </c>
      <c r="D166" t="s">
        <v>43</v>
      </c>
      <c r="E166" s="4">
        <v>125000</v>
      </c>
      <c r="F166" s="4">
        <v>375750</v>
      </c>
    </row>
    <row r="167" spans="1:6" hidden="1" x14ac:dyDescent="0.2">
      <c r="A167">
        <v>2020</v>
      </c>
      <c r="B167" s="3" t="s">
        <v>183</v>
      </c>
      <c r="C167" s="3" t="s">
        <v>502</v>
      </c>
      <c r="D167" t="s">
        <v>43</v>
      </c>
      <c r="E167" s="4">
        <v>68400</v>
      </c>
      <c r="F167" s="4">
        <v>266760</v>
      </c>
    </row>
    <row r="168" spans="1:6" hidden="1" x14ac:dyDescent="0.2">
      <c r="A168">
        <v>2020</v>
      </c>
      <c r="B168" s="3" t="s">
        <v>183</v>
      </c>
      <c r="C168" s="3" t="s">
        <v>503</v>
      </c>
      <c r="D168" t="s">
        <v>184</v>
      </c>
      <c r="E168" s="4">
        <v>7000</v>
      </c>
      <c r="F168" s="4">
        <v>71845.56</v>
      </c>
    </row>
    <row r="169" spans="1:6" hidden="1" x14ac:dyDescent="0.2">
      <c r="A169">
        <v>2020</v>
      </c>
      <c r="B169" s="3" t="s">
        <v>183</v>
      </c>
      <c r="C169" s="3" t="s">
        <v>750</v>
      </c>
      <c r="D169" t="s">
        <v>413</v>
      </c>
      <c r="E169" s="4">
        <v>73000</v>
      </c>
      <c r="F169" s="4">
        <v>248930</v>
      </c>
    </row>
    <row r="170" spans="1:6" hidden="1" x14ac:dyDescent="0.2">
      <c r="A170">
        <v>2020</v>
      </c>
      <c r="B170" s="3" t="s">
        <v>183</v>
      </c>
      <c r="C170" s="3" t="s">
        <v>751</v>
      </c>
      <c r="D170" t="s">
        <v>33</v>
      </c>
      <c r="E170" s="4">
        <v>362400</v>
      </c>
      <c r="F170" s="4">
        <v>693456</v>
      </c>
    </row>
    <row r="171" spans="1:6" hidden="1" x14ac:dyDescent="0.2">
      <c r="A171">
        <v>2020</v>
      </c>
      <c r="B171" s="3" t="s">
        <v>183</v>
      </c>
      <c r="C171" s="3" t="s">
        <v>752</v>
      </c>
      <c r="D171" t="s">
        <v>398</v>
      </c>
      <c r="E171" s="4">
        <v>126000</v>
      </c>
      <c r="F171" s="4">
        <v>600720</v>
      </c>
    </row>
    <row r="172" spans="1:6" hidden="1" x14ac:dyDescent="0.2">
      <c r="A172">
        <v>2020</v>
      </c>
      <c r="B172" s="3" t="s">
        <v>183</v>
      </c>
      <c r="C172" s="3" t="s">
        <v>753</v>
      </c>
      <c r="D172" t="s">
        <v>420</v>
      </c>
      <c r="E172" s="4">
        <v>1920</v>
      </c>
      <c r="F172" s="4">
        <v>11440.05</v>
      </c>
    </row>
    <row r="173" spans="1:6" hidden="1" x14ac:dyDescent="0.2">
      <c r="A173">
        <v>2020</v>
      </c>
      <c r="B173" s="3" t="s">
        <v>183</v>
      </c>
      <c r="C173" s="3" t="s">
        <v>754</v>
      </c>
      <c r="D173" t="s">
        <v>878</v>
      </c>
      <c r="E173" s="4">
        <v>4.5</v>
      </c>
      <c r="F173" s="4">
        <v>140.19999999999999</v>
      </c>
    </row>
    <row r="174" spans="1:6" hidden="1" x14ac:dyDescent="0.2">
      <c r="A174">
        <v>2020</v>
      </c>
      <c r="B174" s="3" t="s">
        <v>183</v>
      </c>
      <c r="C174" s="3" t="s">
        <v>505</v>
      </c>
      <c r="D174" t="s">
        <v>143</v>
      </c>
      <c r="E174" s="4">
        <v>2000</v>
      </c>
      <c r="F174" s="4">
        <v>29860</v>
      </c>
    </row>
    <row r="175" spans="1:6" hidden="1" x14ac:dyDescent="0.2">
      <c r="A175">
        <v>2020</v>
      </c>
      <c r="B175" s="3" t="s">
        <v>183</v>
      </c>
      <c r="C175" s="3" t="s">
        <v>506</v>
      </c>
      <c r="D175" t="s">
        <v>384</v>
      </c>
      <c r="E175" s="4">
        <v>114640</v>
      </c>
      <c r="F175" s="4">
        <v>724683.2</v>
      </c>
    </row>
    <row r="176" spans="1:6" hidden="1" x14ac:dyDescent="0.2">
      <c r="A176">
        <v>2020</v>
      </c>
      <c r="B176" s="2" t="s">
        <v>183</v>
      </c>
      <c r="C176" s="3" t="s">
        <v>755</v>
      </c>
      <c r="D176" t="s">
        <v>185</v>
      </c>
      <c r="E176" s="4">
        <v>105600</v>
      </c>
      <c r="F176" s="4">
        <v>379222.80000000005</v>
      </c>
    </row>
    <row r="177" spans="1:6" hidden="1" x14ac:dyDescent="0.2">
      <c r="A177">
        <v>2020</v>
      </c>
      <c r="B177" s="3" t="s">
        <v>186</v>
      </c>
      <c r="C177" s="3" t="s">
        <v>187</v>
      </c>
      <c r="D177" t="s">
        <v>899</v>
      </c>
      <c r="E177" s="4">
        <v>4008</v>
      </c>
      <c r="F177" s="4">
        <v>20139.900000000001</v>
      </c>
    </row>
    <row r="178" spans="1:6" hidden="1" x14ac:dyDescent="0.2">
      <c r="A178">
        <v>2020</v>
      </c>
      <c r="B178" s="2" t="s">
        <v>186</v>
      </c>
      <c r="C178" s="3" t="s">
        <v>188</v>
      </c>
      <c r="D178" t="s">
        <v>189</v>
      </c>
      <c r="E178" s="4">
        <v>2016</v>
      </c>
      <c r="F178" s="4">
        <v>6860.83</v>
      </c>
    </row>
    <row r="179" spans="1:6" hidden="1" x14ac:dyDescent="0.2">
      <c r="A179">
        <v>2020</v>
      </c>
      <c r="B179" s="3" t="s">
        <v>190</v>
      </c>
      <c r="C179" s="3" t="s">
        <v>191</v>
      </c>
      <c r="D179" t="s">
        <v>384</v>
      </c>
      <c r="E179" s="4">
        <v>19270</v>
      </c>
      <c r="F179" s="4">
        <v>135000</v>
      </c>
    </row>
    <row r="180" spans="1:6" hidden="1" x14ac:dyDescent="0.2">
      <c r="A180">
        <v>2020</v>
      </c>
      <c r="B180" s="3" t="s">
        <v>190</v>
      </c>
      <c r="C180" s="3" t="s">
        <v>45</v>
      </c>
      <c r="D180" t="s">
        <v>43</v>
      </c>
      <c r="E180" s="4">
        <v>483000</v>
      </c>
      <c r="F180" s="4">
        <v>2270100</v>
      </c>
    </row>
    <row r="181" spans="1:6" hidden="1" x14ac:dyDescent="0.2">
      <c r="A181">
        <v>2020</v>
      </c>
      <c r="B181" s="3" t="s">
        <v>190</v>
      </c>
      <c r="C181" s="3" t="s">
        <v>52</v>
      </c>
      <c r="D181" t="s">
        <v>384</v>
      </c>
      <c r="E181" s="4">
        <v>132000</v>
      </c>
      <c r="F181" s="4">
        <v>744500</v>
      </c>
    </row>
    <row r="182" spans="1:6" hidden="1" x14ac:dyDescent="0.2">
      <c r="A182">
        <v>2020</v>
      </c>
      <c r="B182" s="2" t="s">
        <v>190</v>
      </c>
      <c r="C182" s="3" t="s">
        <v>192</v>
      </c>
      <c r="D182" t="s">
        <v>474</v>
      </c>
      <c r="E182" s="4">
        <v>329933</v>
      </c>
      <c r="F182" s="4">
        <v>599040</v>
      </c>
    </row>
    <row r="183" spans="1:6" hidden="1" x14ac:dyDescent="0.2">
      <c r="A183">
        <v>2020</v>
      </c>
      <c r="B183" s="3" t="s">
        <v>193</v>
      </c>
      <c r="C183" s="3" t="s">
        <v>15</v>
      </c>
      <c r="D183" t="s">
        <v>50</v>
      </c>
      <c r="E183" s="4">
        <v>50000</v>
      </c>
      <c r="F183" s="4">
        <v>168880</v>
      </c>
    </row>
    <row r="184" spans="1:6" hidden="1" x14ac:dyDescent="0.2">
      <c r="A184">
        <v>2020</v>
      </c>
      <c r="B184" s="2" t="s">
        <v>193</v>
      </c>
      <c r="C184" s="3" t="s">
        <v>17</v>
      </c>
      <c r="D184" t="s">
        <v>388</v>
      </c>
      <c r="E184" s="4">
        <v>4500</v>
      </c>
      <c r="F184" s="4">
        <v>85769.29</v>
      </c>
    </row>
    <row r="185" spans="1:6" hidden="1" x14ac:dyDescent="0.2">
      <c r="A185">
        <v>2020</v>
      </c>
      <c r="B185" s="3" t="s">
        <v>194</v>
      </c>
      <c r="C185" s="3" t="s">
        <v>195</v>
      </c>
      <c r="D185" t="s">
        <v>43</v>
      </c>
      <c r="E185" s="4">
        <v>80000</v>
      </c>
      <c r="F185" s="4">
        <v>280000</v>
      </c>
    </row>
    <row r="186" spans="1:6" hidden="1" x14ac:dyDescent="0.2">
      <c r="A186">
        <v>2020</v>
      </c>
      <c r="B186" s="3" t="s">
        <v>194</v>
      </c>
      <c r="C186" s="3" t="s">
        <v>196</v>
      </c>
      <c r="D186" t="s">
        <v>413</v>
      </c>
      <c r="E186" s="4">
        <v>61200</v>
      </c>
      <c r="F186" s="4">
        <v>183600</v>
      </c>
    </row>
    <row r="187" spans="1:6" hidden="1" x14ac:dyDescent="0.2">
      <c r="A187">
        <v>2020</v>
      </c>
      <c r="B187" s="3" t="s">
        <v>194</v>
      </c>
      <c r="C187" s="3" t="s">
        <v>197</v>
      </c>
      <c r="D187" t="s">
        <v>538</v>
      </c>
      <c r="E187" s="4">
        <v>20000</v>
      </c>
      <c r="F187" s="4">
        <v>385000</v>
      </c>
    </row>
    <row r="188" spans="1:6" hidden="1" x14ac:dyDescent="0.2">
      <c r="A188">
        <v>2020</v>
      </c>
      <c r="B188" s="3" t="s">
        <v>194</v>
      </c>
      <c r="C188" s="3" t="s">
        <v>756</v>
      </c>
      <c r="D188" t="s">
        <v>62</v>
      </c>
      <c r="E188" s="4">
        <v>154000</v>
      </c>
      <c r="F188" s="4">
        <v>278880</v>
      </c>
    </row>
    <row r="189" spans="1:6" hidden="1" x14ac:dyDescent="0.2">
      <c r="A189">
        <v>2020</v>
      </c>
      <c r="B189" s="2" t="s">
        <v>194</v>
      </c>
      <c r="C189" s="3" t="s">
        <v>198</v>
      </c>
      <c r="D189" t="s">
        <v>199</v>
      </c>
      <c r="E189" s="4">
        <v>19280</v>
      </c>
      <c r="F189" s="4">
        <v>33600</v>
      </c>
    </row>
    <row r="190" spans="1:6" hidden="1" x14ac:dyDescent="0.2">
      <c r="A190">
        <v>2020</v>
      </c>
      <c r="B190" s="3" t="s">
        <v>200</v>
      </c>
      <c r="C190" s="3" t="s">
        <v>201</v>
      </c>
      <c r="D190" t="s">
        <v>413</v>
      </c>
      <c r="E190" s="4">
        <v>16740</v>
      </c>
      <c r="F190" s="4">
        <v>55312.2</v>
      </c>
    </row>
    <row r="191" spans="1:6" hidden="1" x14ac:dyDescent="0.2">
      <c r="A191">
        <v>2020</v>
      </c>
      <c r="B191" s="3" t="s">
        <v>200</v>
      </c>
      <c r="C191" s="3" t="s">
        <v>757</v>
      </c>
      <c r="D191" t="s">
        <v>538</v>
      </c>
      <c r="E191" s="4">
        <v>3000</v>
      </c>
      <c r="F191" s="4">
        <v>58500</v>
      </c>
    </row>
    <row r="192" spans="1:6" hidden="1" x14ac:dyDescent="0.2">
      <c r="A192">
        <v>2020</v>
      </c>
      <c r="B192" s="3" t="s">
        <v>200</v>
      </c>
      <c r="C192" s="3" t="s">
        <v>758</v>
      </c>
      <c r="D192" t="s">
        <v>33</v>
      </c>
      <c r="E192" s="4">
        <v>43200</v>
      </c>
      <c r="F192" s="4">
        <v>84208</v>
      </c>
    </row>
    <row r="193" spans="1:6" hidden="1" x14ac:dyDescent="0.2">
      <c r="A193">
        <v>2020</v>
      </c>
      <c r="B193" s="2" t="s">
        <v>200</v>
      </c>
      <c r="C193" s="3" t="s">
        <v>759</v>
      </c>
      <c r="D193" t="s">
        <v>384</v>
      </c>
      <c r="E193" s="4">
        <v>10000</v>
      </c>
      <c r="F193" s="4">
        <v>58500</v>
      </c>
    </row>
    <row r="194" spans="1:6" hidden="1" x14ac:dyDescent="0.2">
      <c r="A194">
        <v>2020</v>
      </c>
      <c r="B194" s="3" t="s">
        <v>202</v>
      </c>
      <c r="C194" s="3" t="s">
        <v>760</v>
      </c>
      <c r="D194" t="s">
        <v>43</v>
      </c>
      <c r="E194" s="4">
        <v>2970</v>
      </c>
      <c r="F194" s="4">
        <v>7684.81</v>
      </c>
    </row>
    <row r="195" spans="1:6" hidden="1" x14ac:dyDescent="0.2">
      <c r="A195">
        <v>2020</v>
      </c>
      <c r="B195" s="3" t="s">
        <v>202</v>
      </c>
      <c r="C195" s="3" t="s">
        <v>515</v>
      </c>
      <c r="D195" t="s">
        <v>43</v>
      </c>
      <c r="E195" s="4">
        <v>133200</v>
      </c>
      <c r="F195" s="4">
        <v>503208</v>
      </c>
    </row>
    <row r="196" spans="1:6" hidden="1" x14ac:dyDescent="0.2">
      <c r="A196">
        <v>2020</v>
      </c>
      <c r="B196" s="3" t="s">
        <v>202</v>
      </c>
      <c r="C196" s="3" t="s">
        <v>516</v>
      </c>
      <c r="D196" t="s">
        <v>171</v>
      </c>
      <c r="E196" s="4">
        <v>2000</v>
      </c>
      <c r="F196" s="4">
        <v>294085.59999999998</v>
      </c>
    </row>
    <row r="197" spans="1:6" hidden="1" x14ac:dyDescent="0.2">
      <c r="A197">
        <v>2020</v>
      </c>
      <c r="B197" s="3" t="s">
        <v>202</v>
      </c>
      <c r="C197" s="3" t="s">
        <v>517</v>
      </c>
      <c r="D197" t="s">
        <v>29</v>
      </c>
      <c r="E197" s="4">
        <v>1500</v>
      </c>
      <c r="F197" s="4">
        <v>159860.29</v>
      </c>
    </row>
    <row r="198" spans="1:6" hidden="1" x14ac:dyDescent="0.2">
      <c r="A198">
        <v>2020</v>
      </c>
      <c r="B198" s="3" t="s">
        <v>202</v>
      </c>
      <c r="C198" s="3" t="s">
        <v>519</v>
      </c>
      <c r="D198" t="s">
        <v>26</v>
      </c>
      <c r="E198" s="4">
        <v>360000</v>
      </c>
      <c r="F198" s="4">
        <v>2897013.6</v>
      </c>
    </row>
    <row r="199" spans="1:6" hidden="1" x14ac:dyDescent="0.2">
      <c r="A199">
        <v>2020</v>
      </c>
      <c r="B199" s="3" t="s">
        <v>202</v>
      </c>
      <c r="C199" s="3" t="s">
        <v>761</v>
      </c>
      <c r="D199" t="s">
        <v>37</v>
      </c>
      <c r="E199" s="4">
        <v>97920</v>
      </c>
      <c r="F199" s="4">
        <v>318240</v>
      </c>
    </row>
    <row r="200" spans="1:6" hidden="1" x14ac:dyDescent="0.2">
      <c r="A200">
        <v>2020</v>
      </c>
      <c r="B200" s="3" t="s">
        <v>202</v>
      </c>
      <c r="C200" s="3" t="s">
        <v>742</v>
      </c>
      <c r="D200" t="s">
        <v>420</v>
      </c>
      <c r="E200" s="4">
        <v>32000</v>
      </c>
      <c r="F200" s="4">
        <v>156604.10999999999</v>
      </c>
    </row>
    <row r="201" spans="1:6" hidden="1" x14ac:dyDescent="0.2">
      <c r="A201">
        <v>2020</v>
      </c>
      <c r="B201" s="3" t="s">
        <v>202</v>
      </c>
      <c r="C201" s="3" t="s">
        <v>762</v>
      </c>
      <c r="D201" t="s">
        <v>150</v>
      </c>
      <c r="E201" s="4">
        <v>36000</v>
      </c>
      <c r="F201" s="4">
        <v>63720</v>
      </c>
    </row>
    <row r="202" spans="1:6" hidden="1" x14ac:dyDescent="0.2">
      <c r="A202">
        <v>2020</v>
      </c>
      <c r="B202" s="3" t="s">
        <v>202</v>
      </c>
      <c r="C202" s="3" t="s">
        <v>763</v>
      </c>
      <c r="D202" t="s">
        <v>413</v>
      </c>
      <c r="E202" s="4">
        <v>12240</v>
      </c>
      <c r="F202" s="4">
        <v>34027.199999999997</v>
      </c>
    </row>
    <row r="203" spans="1:6" hidden="1" x14ac:dyDescent="0.2">
      <c r="A203">
        <v>2020</v>
      </c>
      <c r="B203" s="3" t="s">
        <v>202</v>
      </c>
      <c r="C203" s="3" t="s">
        <v>764</v>
      </c>
      <c r="D203" t="s">
        <v>60</v>
      </c>
      <c r="E203" s="4">
        <v>414000</v>
      </c>
      <c r="F203" s="4">
        <v>967013.71</v>
      </c>
    </row>
    <row r="204" spans="1:6" hidden="1" x14ac:dyDescent="0.2">
      <c r="A204">
        <v>2020</v>
      </c>
      <c r="B204" s="3" t="s">
        <v>202</v>
      </c>
      <c r="C204" s="3" t="s">
        <v>765</v>
      </c>
      <c r="D204" t="s">
        <v>37</v>
      </c>
      <c r="E204" s="4">
        <v>244800</v>
      </c>
      <c r="F204" s="4">
        <v>845049.60000000009</v>
      </c>
    </row>
    <row r="205" spans="1:6" hidden="1" x14ac:dyDescent="0.2">
      <c r="A205">
        <v>2020</v>
      </c>
      <c r="B205" s="3" t="s">
        <v>202</v>
      </c>
      <c r="C205" s="3" t="s">
        <v>766</v>
      </c>
      <c r="D205" t="s">
        <v>62</v>
      </c>
      <c r="E205" s="4">
        <v>240000</v>
      </c>
      <c r="F205" s="4">
        <v>625920</v>
      </c>
    </row>
    <row r="206" spans="1:6" hidden="1" x14ac:dyDescent="0.2">
      <c r="A206">
        <v>2020</v>
      </c>
      <c r="B206" s="3" t="s">
        <v>202</v>
      </c>
      <c r="C206" s="3" t="s">
        <v>767</v>
      </c>
      <c r="D206" t="s">
        <v>203</v>
      </c>
      <c r="E206" s="4">
        <v>16000</v>
      </c>
      <c r="F206" s="4">
        <v>36800</v>
      </c>
    </row>
    <row r="207" spans="1:6" hidden="1" x14ac:dyDescent="0.2">
      <c r="A207">
        <v>2020</v>
      </c>
      <c r="B207" s="3" t="s">
        <v>202</v>
      </c>
      <c r="C207" s="3" t="s">
        <v>768</v>
      </c>
      <c r="D207" t="s">
        <v>204</v>
      </c>
      <c r="E207" s="4">
        <v>1500</v>
      </c>
      <c r="F207" s="4">
        <v>62416.35</v>
      </c>
    </row>
    <row r="208" spans="1:6" hidden="1" x14ac:dyDescent="0.2">
      <c r="A208">
        <v>2020</v>
      </c>
      <c r="B208" s="3" t="s">
        <v>202</v>
      </c>
      <c r="C208" s="3" t="s">
        <v>522</v>
      </c>
      <c r="D208" t="s">
        <v>523</v>
      </c>
      <c r="E208" s="4">
        <v>84480</v>
      </c>
      <c r="F208" s="4">
        <v>243040.08</v>
      </c>
    </row>
    <row r="209" spans="1:6" hidden="1" x14ac:dyDescent="0.2">
      <c r="A209">
        <v>2020</v>
      </c>
      <c r="B209" s="3" t="s">
        <v>202</v>
      </c>
      <c r="C209" s="3" t="s">
        <v>769</v>
      </c>
      <c r="D209" t="s">
        <v>33</v>
      </c>
      <c r="E209" s="4">
        <v>832000</v>
      </c>
      <c r="F209" s="4">
        <v>1529440</v>
      </c>
    </row>
    <row r="210" spans="1:6" hidden="1" x14ac:dyDescent="0.2">
      <c r="A210">
        <v>2020</v>
      </c>
      <c r="B210" s="3" t="s">
        <v>202</v>
      </c>
      <c r="C210" s="3" t="s">
        <v>770</v>
      </c>
      <c r="D210" t="s">
        <v>681</v>
      </c>
      <c r="E210" s="4">
        <v>12180</v>
      </c>
      <c r="F210" s="4">
        <v>354298.97</v>
      </c>
    </row>
    <row r="211" spans="1:6" hidden="1" x14ac:dyDescent="0.2">
      <c r="A211">
        <v>2020</v>
      </c>
      <c r="B211" s="3" t="s">
        <v>202</v>
      </c>
      <c r="C211" s="3" t="s">
        <v>771</v>
      </c>
      <c r="D211" t="s">
        <v>398</v>
      </c>
      <c r="E211" s="4">
        <v>254000</v>
      </c>
      <c r="F211" s="4">
        <v>1281282.2</v>
      </c>
    </row>
    <row r="212" spans="1:6" hidden="1" x14ac:dyDescent="0.2">
      <c r="A212">
        <v>2020</v>
      </c>
      <c r="B212" s="2" t="s">
        <v>202</v>
      </c>
      <c r="C212" s="3" t="s">
        <v>772</v>
      </c>
      <c r="D212" t="s">
        <v>524</v>
      </c>
      <c r="E212" s="4">
        <v>34080</v>
      </c>
      <c r="F212" s="4">
        <v>676241.9</v>
      </c>
    </row>
    <row r="213" spans="1:6" hidden="1" x14ac:dyDescent="0.2">
      <c r="A213">
        <v>2020</v>
      </c>
      <c r="B213" s="2" t="s">
        <v>205</v>
      </c>
      <c r="C213" s="3" t="s">
        <v>465</v>
      </c>
      <c r="D213" t="s">
        <v>413</v>
      </c>
      <c r="E213" s="4">
        <v>61200</v>
      </c>
      <c r="F213" s="4">
        <v>189720</v>
      </c>
    </row>
    <row r="214" spans="1:6" hidden="1" x14ac:dyDescent="0.2">
      <c r="A214">
        <v>2020</v>
      </c>
      <c r="B214" s="2" t="s">
        <v>206</v>
      </c>
      <c r="C214" s="3" t="s">
        <v>207</v>
      </c>
      <c r="D214" t="s">
        <v>305</v>
      </c>
      <c r="E214" s="4">
        <v>20160</v>
      </c>
      <c r="F214" s="4">
        <v>58277</v>
      </c>
    </row>
    <row r="215" spans="1:6" hidden="1" x14ac:dyDescent="0.2">
      <c r="A215">
        <v>2020</v>
      </c>
      <c r="B215" s="3" t="s">
        <v>208</v>
      </c>
      <c r="C215" s="3" t="s">
        <v>913</v>
      </c>
      <c r="D215" t="s">
        <v>209</v>
      </c>
      <c r="E215" s="4">
        <v>10</v>
      </c>
      <c r="F215" s="4">
        <v>126.31</v>
      </c>
    </row>
    <row r="216" spans="1:6" hidden="1" x14ac:dyDescent="0.2">
      <c r="A216">
        <v>2020</v>
      </c>
      <c r="B216" s="3" t="s">
        <v>208</v>
      </c>
      <c r="C216" s="3" t="s">
        <v>210</v>
      </c>
      <c r="D216" t="s">
        <v>211</v>
      </c>
      <c r="E216" s="4">
        <v>0.89999999999999991</v>
      </c>
      <c r="F216" s="4">
        <v>33.299999999999997</v>
      </c>
    </row>
    <row r="217" spans="1:6" x14ac:dyDescent="0.2">
      <c r="A217">
        <v>2020</v>
      </c>
      <c r="B217" s="3" t="s">
        <v>208</v>
      </c>
      <c r="C217" s="3" t="s">
        <v>212</v>
      </c>
      <c r="D217" t="s">
        <v>398</v>
      </c>
      <c r="E217" s="4">
        <v>0.2</v>
      </c>
      <c r="F217" s="4">
        <v>9.81</v>
      </c>
    </row>
    <row r="218" spans="1:6" x14ac:dyDescent="0.2">
      <c r="A218">
        <v>2020</v>
      </c>
      <c r="B218" s="3" t="s">
        <v>208</v>
      </c>
      <c r="C218" s="3" t="s">
        <v>213</v>
      </c>
      <c r="D218" t="s">
        <v>214</v>
      </c>
      <c r="E218" s="4">
        <v>10</v>
      </c>
      <c r="F218" s="4">
        <v>155.46</v>
      </c>
    </row>
    <row r="219" spans="1:6" x14ac:dyDescent="0.2">
      <c r="A219">
        <v>2020</v>
      </c>
      <c r="B219" s="3" t="s">
        <v>208</v>
      </c>
      <c r="C219" s="3" t="s">
        <v>215</v>
      </c>
      <c r="D219" t="s">
        <v>216</v>
      </c>
      <c r="E219" s="4">
        <v>10</v>
      </c>
      <c r="F219" s="4">
        <v>77.73</v>
      </c>
    </row>
    <row r="220" spans="1:6" x14ac:dyDescent="0.2">
      <c r="A220">
        <v>2020</v>
      </c>
      <c r="B220" s="3" t="s">
        <v>208</v>
      </c>
      <c r="C220" s="3" t="s">
        <v>773</v>
      </c>
      <c r="D220" t="s">
        <v>217</v>
      </c>
      <c r="E220" s="4">
        <v>2</v>
      </c>
      <c r="F220" s="4">
        <v>3.92</v>
      </c>
    </row>
    <row r="221" spans="1:6" x14ac:dyDescent="0.2">
      <c r="A221">
        <v>2020</v>
      </c>
      <c r="B221" s="3" t="s">
        <v>208</v>
      </c>
      <c r="C221" s="3" t="s">
        <v>218</v>
      </c>
      <c r="D221" t="s">
        <v>911</v>
      </c>
      <c r="E221" s="4">
        <v>6</v>
      </c>
      <c r="F221" s="4">
        <v>200.24</v>
      </c>
    </row>
    <row r="222" spans="1:6" x14ac:dyDescent="0.2">
      <c r="A222">
        <v>2020</v>
      </c>
      <c r="B222" s="3" t="s">
        <v>208</v>
      </c>
      <c r="C222" s="3" t="s">
        <v>219</v>
      </c>
      <c r="D222" t="s">
        <v>220</v>
      </c>
      <c r="E222" s="4">
        <v>0.05</v>
      </c>
      <c r="F222" s="4">
        <v>1.96</v>
      </c>
    </row>
    <row r="223" spans="1:6" x14ac:dyDescent="0.2">
      <c r="A223">
        <v>2020</v>
      </c>
      <c r="B223" s="3" t="s">
        <v>208</v>
      </c>
      <c r="C223" s="3" t="s">
        <v>221</v>
      </c>
      <c r="D223" t="s">
        <v>103</v>
      </c>
      <c r="E223" s="4">
        <v>0.1</v>
      </c>
      <c r="F223" s="4">
        <v>3.92</v>
      </c>
    </row>
    <row r="224" spans="1:6" x14ac:dyDescent="0.2">
      <c r="A224">
        <v>2020</v>
      </c>
      <c r="B224" s="2" t="s">
        <v>208</v>
      </c>
      <c r="C224" s="3" t="s">
        <v>222</v>
      </c>
      <c r="D224" t="s">
        <v>223</v>
      </c>
      <c r="E224" s="4">
        <v>10</v>
      </c>
      <c r="F224" s="4">
        <v>116.6</v>
      </c>
    </row>
    <row r="225" spans="1:6" hidden="1" x14ac:dyDescent="0.2">
      <c r="A225">
        <v>2020</v>
      </c>
      <c r="B225" s="3" t="s">
        <v>224</v>
      </c>
      <c r="C225" s="3" t="s">
        <v>45</v>
      </c>
      <c r="D225" t="s">
        <v>43</v>
      </c>
      <c r="E225" s="4">
        <v>63000</v>
      </c>
      <c r="F225" s="4">
        <v>280350</v>
      </c>
    </row>
    <row r="226" spans="1:6" hidden="1" x14ac:dyDescent="0.2">
      <c r="A226">
        <v>2020</v>
      </c>
      <c r="B226" s="3" t="s">
        <v>224</v>
      </c>
      <c r="C226" s="3" t="s">
        <v>225</v>
      </c>
      <c r="D226" t="s">
        <v>538</v>
      </c>
      <c r="E226" s="4">
        <v>26000</v>
      </c>
      <c r="F226" s="4">
        <v>485745</v>
      </c>
    </row>
    <row r="227" spans="1:6" hidden="1" x14ac:dyDescent="0.2">
      <c r="A227">
        <v>2020</v>
      </c>
      <c r="B227" s="3" t="s">
        <v>224</v>
      </c>
      <c r="C227" s="3" t="s">
        <v>774</v>
      </c>
      <c r="D227" t="s">
        <v>226</v>
      </c>
      <c r="E227" s="4">
        <v>10812</v>
      </c>
      <c r="F227" s="4">
        <v>219483.6</v>
      </c>
    </row>
    <row r="228" spans="1:6" hidden="1" x14ac:dyDescent="0.2">
      <c r="A228">
        <v>2020</v>
      </c>
      <c r="B228" s="3" t="s">
        <v>224</v>
      </c>
      <c r="C228" s="3" t="s">
        <v>227</v>
      </c>
      <c r="D228" t="s">
        <v>33</v>
      </c>
      <c r="E228" s="4">
        <v>16000</v>
      </c>
      <c r="F228" s="4">
        <v>33906</v>
      </c>
    </row>
    <row r="229" spans="1:6" hidden="1" x14ac:dyDescent="0.2">
      <c r="A229">
        <v>2020</v>
      </c>
      <c r="B229" s="3" t="s">
        <v>224</v>
      </c>
      <c r="C229" s="3" t="s">
        <v>228</v>
      </c>
      <c r="D229" t="s">
        <v>384</v>
      </c>
      <c r="E229" s="4">
        <v>22000</v>
      </c>
      <c r="F229" s="4">
        <v>132173</v>
      </c>
    </row>
    <row r="230" spans="1:6" hidden="1" x14ac:dyDescent="0.2">
      <c r="A230">
        <v>2020</v>
      </c>
      <c r="B230" s="3" t="s">
        <v>224</v>
      </c>
      <c r="C230" s="3" t="s">
        <v>775</v>
      </c>
      <c r="D230" t="s">
        <v>413</v>
      </c>
      <c r="E230" s="4">
        <v>354960</v>
      </c>
      <c r="F230" s="4">
        <v>1147495.7299999997</v>
      </c>
    </row>
    <row r="231" spans="1:6" hidden="1" x14ac:dyDescent="0.2">
      <c r="A231">
        <v>2020</v>
      </c>
      <c r="B231" s="2" t="s">
        <v>224</v>
      </c>
      <c r="C231" s="3" t="s">
        <v>776</v>
      </c>
      <c r="D231" t="s">
        <v>97</v>
      </c>
      <c r="E231" s="4">
        <v>10000</v>
      </c>
      <c r="F231" s="4">
        <v>54500</v>
      </c>
    </row>
    <row r="232" spans="1:6" hidden="1" x14ac:dyDescent="0.2">
      <c r="A232">
        <v>2020</v>
      </c>
      <c r="B232" s="3" t="s">
        <v>229</v>
      </c>
      <c r="C232" s="3" t="s">
        <v>777</v>
      </c>
      <c r="D232" t="s">
        <v>413</v>
      </c>
      <c r="E232" s="4">
        <v>61200</v>
      </c>
      <c r="F232" s="4">
        <v>197064</v>
      </c>
    </row>
    <row r="233" spans="1:6" hidden="1" x14ac:dyDescent="0.2">
      <c r="A233">
        <v>2020</v>
      </c>
      <c r="B233" s="3" t="s">
        <v>229</v>
      </c>
      <c r="C233" s="3" t="s">
        <v>777</v>
      </c>
      <c r="D233" t="s">
        <v>413</v>
      </c>
      <c r="E233" s="4">
        <v>24480</v>
      </c>
      <c r="F233" s="4">
        <v>79560</v>
      </c>
    </row>
    <row r="234" spans="1:6" hidden="1" x14ac:dyDescent="0.2">
      <c r="A234">
        <v>2020</v>
      </c>
      <c r="B234" s="3" t="s">
        <v>229</v>
      </c>
      <c r="C234" s="3" t="s">
        <v>527</v>
      </c>
      <c r="D234" t="s">
        <v>43</v>
      </c>
      <c r="E234" s="4">
        <v>58000</v>
      </c>
      <c r="F234" s="4">
        <v>206300</v>
      </c>
    </row>
    <row r="235" spans="1:6" hidden="1" x14ac:dyDescent="0.2">
      <c r="A235">
        <v>2020</v>
      </c>
      <c r="B235" s="3" t="s">
        <v>229</v>
      </c>
      <c r="C235" s="3" t="s">
        <v>778</v>
      </c>
      <c r="D235" t="s">
        <v>420</v>
      </c>
      <c r="E235" s="4">
        <v>8000</v>
      </c>
      <c r="F235" s="4">
        <v>42069.760000000002</v>
      </c>
    </row>
    <row r="236" spans="1:6" hidden="1" x14ac:dyDescent="0.2">
      <c r="A236">
        <v>2020</v>
      </c>
      <c r="B236" s="3" t="s">
        <v>229</v>
      </c>
      <c r="C236" s="3" t="s">
        <v>779</v>
      </c>
      <c r="D236" t="s">
        <v>879</v>
      </c>
      <c r="E236" s="4">
        <v>48000</v>
      </c>
      <c r="F236" s="4">
        <v>405920</v>
      </c>
    </row>
    <row r="237" spans="1:6" hidden="1" x14ac:dyDescent="0.2">
      <c r="A237">
        <v>2020</v>
      </c>
      <c r="B237" s="3" t="s">
        <v>229</v>
      </c>
      <c r="C237" s="3" t="s">
        <v>780</v>
      </c>
      <c r="D237" t="s">
        <v>384</v>
      </c>
      <c r="E237" s="4">
        <v>38380</v>
      </c>
      <c r="F237" s="4">
        <v>268134.44999999995</v>
      </c>
    </row>
    <row r="238" spans="1:6" hidden="1" x14ac:dyDescent="0.2">
      <c r="A238">
        <v>2020</v>
      </c>
      <c r="B238" s="2" t="s">
        <v>229</v>
      </c>
      <c r="C238" s="3" t="s">
        <v>781</v>
      </c>
      <c r="D238" t="s">
        <v>26</v>
      </c>
      <c r="E238" s="4">
        <v>42400</v>
      </c>
      <c r="F238" s="4">
        <v>403193.79</v>
      </c>
    </row>
    <row r="239" spans="1:6" hidden="1" x14ac:dyDescent="0.2">
      <c r="A239">
        <v>2020</v>
      </c>
      <c r="B239" s="3" t="s">
        <v>230</v>
      </c>
      <c r="C239" s="3" t="s">
        <v>231</v>
      </c>
      <c r="D239" t="s">
        <v>199</v>
      </c>
      <c r="E239" s="4">
        <v>48000</v>
      </c>
      <c r="F239" s="4">
        <v>86400</v>
      </c>
    </row>
    <row r="240" spans="1:6" hidden="1" x14ac:dyDescent="0.2">
      <c r="A240">
        <v>2020</v>
      </c>
      <c r="B240" s="3" t="s">
        <v>230</v>
      </c>
      <c r="C240" s="3" t="s">
        <v>232</v>
      </c>
      <c r="D240" t="s">
        <v>43</v>
      </c>
      <c r="E240" s="4">
        <v>40000</v>
      </c>
      <c r="F240" s="4">
        <v>148800</v>
      </c>
    </row>
    <row r="241" spans="1:6" hidden="1" x14ac:dyDescent="0.2">
      <c r="A241">
        <v>2020</v>
      </c>
      <c r="B241" s="3" t="s">
        <v>230</v>
      </c>
      <c r="C241" s="3" t="s">
        <v>233</v>
      </c>
      <c r="D241" t="s">
        <v>29</v>
      </c>
      <c r="E241" s="4">
        <v>2500</v>
      </c>
      <c r="F241" s="4">
        <v>266273.78999999998</v>
      </c>
    </row>
    <row r="242" spans="1:6" hidden="1" x14ac:dyDescent="0.2">
      <c r="A242">
        <v>2020</v>
      </c>
      <c r="B242" s="3" t="s">
        <v>230</v>
      </c>
      <c r="C242" s="3" t="s">
        <v>782</v>
      </c>
      <c r="D242" t="s">
        <v>68</v>
      </c>
      <c r="E242" s="4">
        <v>16000</v>
      </c>
      <c r="F242" s="4">
        <v>120000</v>
      </c>
    </row>
    <row r="243" spans="1:6" hidden="1" x14ac:dyDescent="0.2">
      <c r="A243">
        <v>2020</v>
      </c>
      <c r="B243" s="3" t="s">
        <v>230</v>
      </c>
      <c r="C243" s="3" t="s">
        <v>234</v>
      </c>
      <c r="D243" t="s">
        <v>384</v>
      </c>
      <c r="E243" s="4">
        <v>192000</v>
      </c>
      <c r="F243" s="4">
        <v>1039680</v>
      </c>
    </row>
    <row r="244" spans="1:6" hidden="1" x14ac:dyDescent="0.2">
      <c r="A244">
        <v>2020</v>
      </c>
      <c r="B244" s="3" t="s">
        <v>230</v>
      </c>
      <c r="C244" s="3" t="s">
        <v>235</v>
      </c>
      <c r="D244" t="s">
        <v>56</v>
      </c>
      <c r="E244" s="4">
        <v>256000</v>
      </c>
      <c r="F244" s="4">
        <v>416000</v>
      </c>
    </row>
    <row r="245" spans="1:6" hidden="1" x14ac:dyDescent="0.2">
      <c r="A245">
        <v>2020</v>
      </c>
      <c r="B245" s="3" t="s">
        <v>230</v>
      </c>
      <c r="C245" s="3" t="s">
        <v>727</v>
      </c>
      <c r="D245" t="s">
        <v>58</v>
      </c>
      <c r="E245" s="4">
        <v>1</v>
      </c>
      <c r="F245" s="4">
        <v>121.01</v>
      </c>
    </row>
    <row r="246" spans="1:6" hidden="1" x14ac:dyDescent="0.2">
      <c r="A246">
        <v>2020</v>
      </c>
      <c r="B246" s="3" t="s">
        <v>230</v>
      </c>
      <c r="C246" s="3" t="s">
        <v>236</v>
      </c>
      <c r="D246" t="s">
        <v>484</v>
      </c>
      <c r="E246" s="4">
        <v>8000</v>
      </c>
      <c r="F246" s="4">
        <v>279200</v>
      </c>
    </row>
    <row r="247" spans="1:6" hidden="1" x14ac:dyDescent="0.2">
      <c r="A247">
        <v>2020</v>
      </c>
      <c r="B247" s="3" t="s">
        <v>230</v>
      </c>
      <c r="C247" s="3" t="s">
        <v>237</v>
      </c>
      <c r="D247" t="s">
        <v>150</v>
      </c>
      <c r="E247" s="4">
        <v>188000</v>
      </c>
      <c r="F247" s="4">
        <v>372240</v>
      </c>
    </row>
    <row r="248" spans="1:6" hidden="1" x14ac:dyDescent="0.2">
      <c r="A248">
        <v>2020</v>
      </c>
      <c r="B248" s="3" t="s">
        <v>230</v>
      </c>
      <c r="C248" s="3" t="s">
        <v>238</v>
      </c>
      <c r="D248" t="s">
        <v>413</v>
      </c>
      <c r="E248" s="4">
        <v>293761.5</v>
      </c>
      <c r="F248" s="4">
        <v>830776.21</v>
      </c>
    </row>
    <row r="249" spans="1:6" hidden="1" x14ac:dyDescent="0.2">
      <c r="A249">
        <v>2020</v>
      </c>
      <c r="B249" s="3" t="s">
        <v>230</v>
      </c>
      <c r="C249" s="3" t="s">
        <v>239</v>
      </c>
      <c r="D249" t="s">
        <v>530</v>
      </c>
      <c r="E249" s="4">
        <v>13000</v>
      </c>
      <c r="F249" s="4">
        <v>355820</v>
      </c>
    </row>
    <row r="250" spans="1:6" hidden="1" x14ac:dyDescent="0.2">
      <c r="A250">
        <v>2020</v>
      </c>
      <c r="B250" s="3" t="s">
        <v>230</v>
      </c>
      <c r="C250" s="3" t="s">
        <v>241</v>
      </c>
      <c r="D250" t="s">
        <v>226</v>
      </c>
      <c r="E250" s="4">
        <v>17000</v>
      </c>
      <c r="F250" s="4">
        <v>323003.87</v>
      </c>
    </row>
    <row r="251" spans="1:6" hidden="1" x14ac:dyDescent="0.2">
      <c r="A251">
        <v>2020</v>
      </c>
      <c r="B251" s="3" t="s">
        <v>230</v>
      </c>
      <c r="C251" s="3" t="s">
        <v>242</v>
      </c>
      <c r="D251" t="s">
        <v>398</v>
      </c>
      <c r="E251" s="4">
        <v>44000</v>
      </c>
      <c r="F251" s="4">
        <v>924000</v>
      </c>
    </row>
    <row r="252" spans="1:6" hidden="1" x14ac:dyDescent="0.2">
      <c r="A252">
        <v>2020</v>
      </c>
      <c r="B252" s="3" t="s">
        <v>230</v>
      </c>
      <c r="C252" s="3" t="s">
        <v>243</v>
      </c>
      <c r="D252" t="s">
        <v>171</v>
      </c>
      <c r="E252" s="4">
        <v>1500</v>
      </c>
      <c r="F252" s="4">
        <v>221676.21</v>
      </c>
    </row>
    <row r="253" spans="1:6" hidden="1" x14ac:dyDescent="0.2">
      <c r="A253">
        <v>2020</v>
      </c>
      <c r="B253" s="3" t="s">
        <v>230</v>
      </c>
      <c r="C253" s="3" t="s">
        <v>244</v>
      </c>
      <c r="D253" t="s">
        <v>420</v>
      </c>
      <c r="E253" s="4">
        <v>400</v>
      </c>
      <c r="F253" s="4">
        <v>2574.2800000000002</v>
      </c>
    </row>
    <row r="254" spans="1:6" hidden="1" x14ac:dyDescent="0.2">
      <c r="A254">
        <v>2020</v>
      </c>
      <c r="B254" s="2" t="s">
        <v>230</v>
      </c>
      <c r="C254" s="3" t="s">
        <v>783</v>
      </c>
      <c r="D254" t="s">
        <v>245</v>
      </c>
      <c r="E254" s="4">
        <v>33000</v>
      </c>
      <c r="F254" s="4">
        <v>355199.06</v>
      </c>
    </row>
    <row r="255" spans="1:6" hidden="1" x14ac:dyDescent="0.2">
      <c r="A255">
        <v>2020</v>
      </c>
      <c r="B255" s="2" t="s">
        <v>246</v>
      </c>
      <c r="C255" s="3" t="s">
        <v>784</v>
      </c>
      <c r="D255" t="s">
        <v>97</v>
      </c>
      <c r="E255" s="4">
        <v>6300</v>
      </c>
      <c r="F255" s="4">
        <v>22013.98</v>
      </c>
    </row>
    <row r="256" spans="1:6" hidden="1" x14ac:dyDescent="0.2">
      <c r="A256">
        <v>2020</v>
      </c>
      <c r="B256" s="3" t="s">
        <v>247</v>
      </c>
      <c r="C256" s="3" t="s">
        <v>533</v>
      </c>
      <c r="D256" t="s">
        <v>384</v>
      </c>
      <c r="E256" s="4">
        <v>28100</v>
      </c>
      <c r="F256" s="4">
        <v>268778</v>
      </c>
    </row>
    <row r="257" spans="1:6" hidden="1" x14ac:dyDescent="0.2">
      <c r="A257">
        <v>2020</v>
      </c>
      <c r="B257" s="3" t="s">
        <v>247</v>
      </c>
      <c r="C257" s="3" t="s">
        <v>785</v>
      </c>
      <c r="D257" t="s">
        <v>31</v>
      </c>
      <c r="E257" s="4">
        <v>64800</v>
      </c>
      <c r="F257" s="4">
        <v>238764.33999999997</v>
      </c>
    </row>
    <row r="258" spans="1:6" hidden="1" x14ac:dyDescent="0.2">
      <c r="A258">
        <v>2020</v>
      </c>
      <c r="B258" s="3" t="s">
        <v>247</v>
      </c>
      <c r="C258" s="3" t="s">
        <v>786</v>
      </c>
      <c r="D258" t="s">
        <v>118</v>
      </c>
      <c r="E258" s="4">
        <v>21600</v>
      </c>
      <c r="F258" s="4">
        <v>93549</v>
      </c>
    </row>
    <row r="259" spans="1:6" x14ac:dyDescent="0.2">
      <c r="A259">
        <v>2020</v>
      </c>
      <c r="B259" s="3" t="s">
        <v>247</v>
      </c>
      <c r="C259" s="3" t="s">
        <v>787</v>
      </c>
      <c r="D259" t="s">
        <v>398</v>
      </c>
      <c r="E259" s="4">
        <v>0.5</v>
      </c>
      <c r="F259" s="4">
        <v>17.54</v>
      </c>
    </row>
    <row r="260" spans="1:6" x14ac:dyDescent="0.2">
      <c r="A260">
        <v>2020</v>
      </c>
      <c r="B260" s="3" t="s">
        <v>247</v>
      </c>
      <c r="C260" s="3" t="s">
        <v>788</v>
      </c>
      <c r="D260" t="s">
        <v>248</v>
      </c>
      <c r="E260" s="4">
        <v>0.5</v>
      </c>
      <c r="F260" s="4">
        <v>26.11</v>
      </c>
    </row>
    <row r="261" spans="1:6" x14ac:dyDescent="0.2">
      <c r="A261">
        <v>2020</v>
      </c>
      <c r="B261" s="3" t="s">
        <v>247</v>
      </c>
      <c r="C261" s="3" t="s">
        <v>789</v>
      </c>
      <c r="D261" t="s">
        <v>249</v>
      </c>
      <c r="E261" s="4">
        <v>0.59</v>
      </c>
      <c r="F261" s="4">
        <v>167.11</v>
      </c>
    </row>
    <row r="262" spans="1:6" x14ac:dyDescent="0.2">
      <c r="A262">
        <v>2020</v>
      </c>
      <c r="B262" s="3" t="s">
        <v>247</v>
      </c>
      <c r="C262" s="3" t="s">
        <v>790</v>
      </c>
      <c r="D262" t="s">
        <v>32</v>
      </c>
      <c r="E262" s="4">
        <v>0.5</v>
      </c>
      <c r="F262" s="4">
        <v>19.260000000000002</v>
      </c>
    </row>
    <row r="263" spans="1:6" hidden="1" x14ac:dyDescent="0.2">
      <c r="A263">
        <v>2020</v>
      </c>
      <c r="B263" s="3" t="s">
        <v>247</v>
      </c>
      <c r="C263" s="3" t="s">
        <v>535</v>
      </c>
      <c r="D263" t="s">
        <v>474</v>
      </c>
      <c r="E263" s="4">
        <v>48000</v>
      </c>
      <c r="F263" s="4">
        <v>103679.27</v>
      </c>
    </row>
    <row r="264" spans="1:6" x14ac:dyDescent="0.2">
      <c r="A264">
        <v>2020</v>
      </c>
      <c r="B264" s="3" t="s">
        <v>247</v>
      </c>
      <c r="C264" s="3" t="s">
        <v>791</v>
      </c>
      <c r="D264" t="s">
        <v>250</v>
      </c>
      <c r="E264" s="4">
        <v>0.57999999999999996</v>
      </c>
      <c r="F264" s="4">
        <v>45.71</v>
      </c>
    </row>
    <row r="265" spans="1:6" hidden="1" x14ac:dyDescent="0.2">
      <c r="A265">
        <v>2020</v>
      </c>
      <c r="B265" s="2" t="s">
        <v>247</v>
      </c>
      <c r="C265" s="3" t="s">
        <v>792</v>
      </c>
      <c r="D265" t="s">
        <v>251</v>
      </c>
      <c r="E265" s="4">
        <v>6300</v>
      </c>
      <c r="F265" s="4">
        <v>27701.200000000001</v>
      </c>
    </row>
    <row r="266" spans="1:6" hidden="1" x14ac:dyDescent="0.2">
      <c r="A266">
        <v>2020</v>
      </c>
      <c r="B266" s="3" t="s">
        <v>252</v>
      </c>
      <c r="C266" s="3" t="s">
        <v>45</v>
      </c>
      <c r="D266" t="s">
        <v>43</v>
      </c>
      <c r="E266" s="4">
        <v>10500</v>
      </c>
      <c r="F266" s="4">
        <v>51240</v>
      </c>
    </row>
    <row r="267" spans="1:6" hidden="1" x14ac:dyDescent="0.2">
      <c r="A267">
        <v>2020</v>
      </c>
      <c r="B267" s="3" t="s">
        <v>252</v>
      </c>
      <c r="C267" s="3" t="s">
        <v>793</v>
      </c>
      <c r="D267" t="s">
        <v>33</v>
      </c>
      <c r="E267" s="4">
        <v>16000</v>
      </c>
      <c r="F267" s="4">
        <v>32767.43</v>
      </c>
    </row>
    <row r="268" spans="1:6" hidden="1" x14ac:dyDescent="0.2">
      <c r="A268">
        <v>2020</v>
      </c>
      <c r="B268" s="3" t="s">
        <v>252</v>
      </c>
      <c r="C268" s="3" t="s">
        <v>537</v>
      </c>
      <c r="D268" t="s">
        <v>33</v>
      </c>
      <c r="E268" s="4">
        <v>30720</v>
      </c>
      <c r="F268" s="4">
        <v>59845.47</v>
      </c>
    </row>
    <row r="269" spans="1:6" hidden="1" x14ac:dyDescent="0.2">
      <c r="A269">
        <v>2020</v>
      </c>
      <c r="B269" s="3" t="s">
        <v>252</v>
      </c>
      <c r="C269" s="3" t="s">
        <v>794</v>
      </c>
      <c r="D269" t="s">
        <v>413</v>
      </c>
      <c r="E269" s="4">
        <v>12000</v>
      </c>
      <c r="F269" s="4">
        <v>41160</v>
      </c>
    </row>
    <row r="270" spans="1:6" hidden="1" x14ac:dyDescent="0.2">
      <c r="A270">
        <v>2020</v>
      </c>
      <c r="B270" s="3" t="s">
        <v>252</v>
      </c>
      <c r="C270" s="3" t="s">
        <v>795</v>
      </c>
      <c r="D270" t="s">
        <v>120</v>
      </c>
      <c r="E270" s="4">
        <v>32000</v>
      </c>
      <c r="F270" s="4">
        <v>98592.57</v>
      </c>
    </row>
    <row r="271" spans="1:6" hidden="1" x14ac:dyDescent="0.2">
      <c r="A271">
        <v>2020</v>
      </c>
      <c r="B271" s="2" t="s">
        <v>252</v>
      </c>
      <c r="C271" s="3" t="s">
        <v>796</v>
      </c>
      <c r="D271" t="s">
        <v>29</v>
      </c>
      <c r="E271" s="4">
        <v>300</v>
      </c>
      <c r="F271" s="4">
        <v>42327.33</v>
      </c>
    </row>
    <row r="272" spans="1:6" hidden="1" x14ac:dyDescent="0.2">
      <c r="A272">
        <v>2020</v>
      </c>
      <c r="B272" s="2" t="s">
        <v>253</v>
      </c>
      <c r="C272" s="3" t="s">
        <v>797</v>
      </c>
      <c r="D272" t="s">
        <v>60</v>
      </c>
      <c r="E272" s="4">
        <v>16000</v>
      </c>
      <c r="F272" s="4">
        <v>32800</v>
      </c>
    </row>
    <row r="273" spans="1:6" x14ac:dyDescent="0.2">
      <c r="A273">
        <v>2020</v>
      </c>
      <c r="B273" s="2" t="s">
        <v>254</v>
      </c>
      <c r="C273" s="3" t="s">
        <v>798</v>
      </c>
      <c r="D273" t="s">
        <v>97</v>
      </c>
      <c r="E273" s="4">
        <v>0.5</v>
      </c>
      <c r="F273" s="4">
        <v>94</v>
      </c>
    </row>
    <row r="274" spans="1:6" hidden="1" x14ac:dyDescent="0.2">
      <c r="A274">
        <v>2020</v>
      </c>
      <c r="B274" s="2" t="s">
        <v>255</v>
      </c>
      <c r="C274" s="3" t="s">
        <v>256</v>
      </c>
      <c r="D274" t="s">
        <v>413</v>
      </c>
      <c r="E274" s="4">
        <v>8000</v>
      </c>
      <c r="F274" s="4">
        <v>29702.54</v>
      </c>
    </row>
    <row r="275" spans="1:6" hidden="1" x14ac:dyDescent="0.2">
      <c r="A275">
        <v>2020</v>
      </c>
      <c r="B275" s="2" t="s">
        <v>257</v>
      </c>
      <c r="C275" s="3" t="s">
        <v>45</v>
      </c>
      <c r="D275" t="s">
        <v>43</v>
      </c>
      <c r="E275" s="4">
        <v>31500</v>
      </c>
      <c r="F275" s="4">
        <v>147210</v>
      </c>
    </row>
    <row r="276" spans="1:6" hidden="1" x14ac:dyDescent="0.2">
      <c r="A276">
        <v>2020</v>
      </c>
      <c r="B276" s="3" t="s">
        <v>258</v>
      </c>
      <c r="C276" s="3" t="s">
        <v>259</v>
      </c>
      <c r="D276" t="s">
        <v>43</v>
      </c>
      <c r="E276" s="4">
        <v>108300</v>
      </c>
      <c r="F276" s="4">
        <v>368105.99</v>
      </c>
    </row>
    <row r="277" spans="1:6" hidden="1" x14ac:dyDescent="0.2">
      <c r="A277">
        <v>2020</v>
      </c>
      <c r="B277" s="3" t="s">
        <v>258</v>
      </c>
      <c r="C277" s="3" t="s">
        <v>153</v>
      </c>
      <c r="D277" t="s">
        <v>43</v>
      </c>
      <c r="E277" s="4">
        <v>11400</v>
      </c>
      <c r="F277" s="4">
        <v>38190</v>
      </c>
    </row>
    <row r="278" spans="1:6" hidden="1" x14ac:dyDescent="0.2">
      <c r="A278">
        <v>2020</v>
      </c>
      <c r="B278" s="3" t="s">
        <v>258</v>
      </c>
      <c r="C278" s="3" t="s">
        <v>260</v>
      </c>
      <c r="D278" t="s">
        <v>199</v>
      </c>
      <c r="E278" s="4">
        <v>50176</v>
      </c>
      <c r="F278" s="4">
        <v>103745.82</v>
      </c>
    </row>
    <row r="279" spans="1:6" hidden="1" x14ac:dyDescent="0.2">
      <c r="A279">
        <v>2020</v>
      </c>
      <c r="B279" s="3" t="s">
        <v>258</v>
      </c>
      <c r="C279" s="3" t="s">
        <v>261</v>
      </c>
      <c r="D279" t="s">
        <v>908</v>
      </c>
      <c r="E279" s="4">
        <v>72960</v>
      </c>
      <c r="F279" s="4">
        <v>225875.11</v>
      </c>
    </row>
    <row r="280" spans="1:6" hidden="1" x14ac:dyDescent="0.2">
      <c r="A280">
        <v>2020</v>
      </c>
      <c r="B280" s="3" t="s">
        <v>258</v>
      </c>
      <c r="C280" s="3" t="s">
        <v>761</v>
      </c>
      <c r="D280" t="s">
        <v>37</v>
      </c>
      <c r="E280" s="4">
        <v>19200</v>
      </c>
      <c r="F280" s="4">
        <v>68352</v>
      </c>
    </row>
    <row r="281" spans="1:6" hidden="1" x14ac:dyDescent="0.2">
      <c r="A281">
        <v>2020</v>
      </c>
      <c r="B281" s="3" t="s">
        <v>258</v>
      </c>
      <c r="C281" s="3" t="s">
        <v>149</v>
      </c>
      <c r="D281" t="s">
        <v>420</v>
      </c>
      <c r="E281" s="4">
        <v>35280</v>
      </c>
      <c r="F281" s="4">
        <v>162525.6</v>
      </c>
    </row>
    <row r="282" spans="1:6" hidden="1" x14ac:dyDescent="0.2">
      <c r="A282">
        <v>2020</v>
      </c>
      <c r="B282" s="3" t="s">
        <v>258</v>
      </c>
      <c r="C282" s="3" t="s">
        <v>262</v>
      </c>
      <c r="D282" t="s">
        <v>880</v>
      </c>
      <c r="E282" s="4">
        <v>5040</v>
      </c>
      <c r="F282" s="4">
        <v>90204.59</v>
      </c>
    </row>
    <row r="283" spans="1:6" hidden="1" x14ac:dyDescent="0.2">
      <c r="A283">
        <v>2020</v>
      </c>
      <c r="B283" s="3" t="s">
        <v>258</v>
      </c>
      <c r="C283" s="3" t="s">
        <v>263</v>
      </c>
      <c r="D283" t="s">
        <v>26</v>
      </c>
      <c r="E283" s="4">
        <v>77760</v>
      </c>
      <c r="F283" s="4">
        <v>760238.79999999993</v>
      </c>
    </row>
    <row r="284" spans="1:6" hidden="1" x14ac:dyDescent="0.2">
      <c r="A284">
        <v>2020</v>
      </c>
      <c r="B284" s="3" t="s">
        <v>258</v>
      </c>
      <c r="C284" s="3" t="s">
        <v>264</v>
      </c>
      <c r="D284" t="s">
        <v>544</v>
      </c>
      <c r="E284" s="4">
        <v>7984.08</v>
      </c>
      <c r="F284" s="4">
        <v>146967.44</v>
      </c>
    </row>
    <row r="285" spans="1:6" hidden="1" x14ac:dyDescent="0.2">
      <c r="A285">
        <v>2020</v>
      </c>
      <c r="B285" s="3" t="s">
        <v>258</v>
      </c>
      <c r="C285" s="3" t="s">
        <v>265</v>
      </c>
      <c r="D285" t="s">
        <v>29</v>
      </c>
      <c r="E285" s="4">
        <v>3200</v>
      </c>
      <c r="F285" s="4">
        <v>365144.8</v>
      </c>
    </row>
    <row r="286" spans="1:6" hidden="1" x14ac:dyDescent="0.2">
      <c r="A286">
        <v>2020</v>
      </c>
      <c r="B286" s="3" t="s">
        <v>258</v>
      </c>
      <c r="C286" s="3" t="s">
        <v>545</v>
      </c>
      <c r="D286" t="s">
        <v>681</v>
      </c>
      <c r="E286" s="4">
        <v>2880</v>
      </c>
      <c r="F286" s="4">
        <v>82080</v>
      </c>
    </row>
    <row r="287" spans="1:6" hidden="1" x14ac:dyDescent="0.2">
      <c r="A287">
        <v>2020</v>
      </c>
      <c r="B287" s="3" t="s">
        <v>258</v>
      </c>
      <c r="C287" s="3" t="s">
        <v>266</v>
      </c>
      <c r="D287" t="s">
        <v>33</v>
      </c>
      <c r="E287" s="4">
        <v>118000</v>
      </c>
      <c r="F287" s="4">
        <v>226236.7</v>
      </c>
    </row>
    <row r="288" spans="1:6" hidden="1" x14ac:dyDescent="0.2">
      <c r="A288">
        <v>2020</v>
      </c>
      <c r="B288" s="3" t="s">
        <v>258</v>
      </c>
      <c r="C288" s="3" t="s">
        <v>267</v>
      </c>
      <c r="D288" t="s">
        <v>546</v>
      </c>
      <c r="E288" s="4">
        <v>6480</v>
      </c>
      <c r="F288" s="4">
        <v>26179.200000000001</v>
      </c>
    </row>
    <row r="289" spans="1:6" hidden="1" x14ac:dyDescent="0.2">
      <c r="A289">
        <v>2020</v>
      </c>
      <c r="B289" s="3" t="s">
        <v>258</v>
      </c>
      <c r="C289" s="3" t="s">
        <v>547</v>
      </c>
      <c r="D289" t="s">
        <v>268</v>
      </c>
      <c r="E289" s="4">
        <v>11680</v>
      </c>
      <c r="F289" s="4">
        <v>125817.95</v>
      </c>
    </row>
    <row r="290" spans="1:6" hidden="1" x14ac:dyDescent="0.2">
      <c r="A290">
        <v>2020</v>
      </c>
      <c r="B290" s="3" t="s">
        <v>258</v>
      </c>
      <c r="C290" s="3" t="s">
        <v>269</v>
      </c>
      <c r="D290" t="s">
        <v>37</v>
      </c>
      <c r="E290" s="4">
        <v>89760</v>
      </c>
      <c r="F290" s="4">
        <v>351590.39</v>
      </c>
    </row>
    <row r="291" spans="1:6" hidden="1" x14ac:dyDescent="0.2">
      <c r="A291">
        <v>2020</v>
      </c>
      <c r="B291" s="3" t="s">
        <v>258</v>
      </c>
      <c r="C291" s="3" t="s">
        <v>270</v>
      </c>
      <c r="D291" t="s">
        <v>120</v>
      </c>
      <c r="E291" s="4">
        <v>53040</v>
      </c>
      <c r="F291" s="4">
        <v>147179.26999999999</v>
      </c>
    </row>
    <row r="292" spans="1:6" hidden="1" x14ac:dyDescent="0.2">
      <c r="A292">
        <v>2020</v>
      </c>
      <c r="B292" s="3" t="s">
        <v>258</v>
      </c>
      <c r="C292" s="3" t="s">
        <v>548</v>
      </c>
      <c r="D292" t="s">
        <v>271</v>
      </c>
      <c r="E292" s="4">
        <v>7200</v>
      </c>
      <c r="F292" s="4">
        <v>42912</v>
      </c>
    </row>
    <row r="293" spans="1:6" hidden="1" x14ac:dyDescent="0.2">
      <c r="A293">
        <v>2020</v>
      </c>
      <c r="B293" s="3" t="s">
        <v>258</v>
      </c>
      <c r="C293" s="3" t="s">
        <v>799</v>
      </c>
      <c r="D293" t="s">
        <v>271</v>
      </c>
      <c r="E293" s="4">
        <v>2160</v>
      </c>
      <c r="F293" s="4">
        <v>12443.49</v>
      </c>
    </row>
    <row r="294" spans="1:6" hidden="1" x14ac:dyDescent="0.2">
      <c r="A294">
        <v>2020</v>
      </c>
      <c r="B294" s="3" t="s">
        <v>258</v>
      </c>
      <c r="C294" s="3" t="s">
        <v>800</v>
      </c>
      <c r="D294" t="s">
        <v>272</v>
      </c>
      <c r="E294" s="4">
        <v>2400</v>
      </c>
      <c r="F294" s="4">
        <v>71304</v>
      </c>
    </row>
    <row r="295" spans="1:6" hidden="1" x14ac:dyDescent="0.2">
      <c r="A295">
        <v>2020</v>
      </c>
      <c r="B295" s="3" t="s">
        <v>258</v>
      </c>
      <c r="C295" s="3" t="s">
        <v>273</v>
      </c>
      <c r="D295" t="s">
        <v>272</v>
      </c>
      <c r="E295" s="4">
        <v>1080</v>
      </c>
      <c r="F295" s="4">
        <v>32389.200000000001</v>
      </c>
    </row>
    <row r="296" spans="1:6" hidden="1" x14ac:dyDescent="0.2">
      <c r="A296">
        <v>2020</v>
      </c>
      <c r="B296" s="3" t="s">
        <v>258</v>
      </c>
      <c r="C296" s="3" t="s">
        <v>274</v>
      </c>
      <c r="D296" t="s">
        <v>881</v>
      </c>
      <c r="E296" s="4">
        <v>3840</v>
      </c>
      <c r="F296" s="4">
        <v>154003.20000000001</v>
      </c>
    </row>
    <row r="297" spans="1:6" hidden="1" x14ac:dyDescent="0.2">
      <c r="A297">
        <v>2020</v>
      </c>
      <c r="B297" s="3" t="s">
        <v>258</v>
      </c>
      <c r="C297" s="3" t="s">
        <v>275</v>
      </c>
      <c r="D297" t="s">
        <v>250</v>
      </c>
      <c r="E297" s="4">
        <v>7200</v>
      </c>
      <c r="F297" s="4">
        <v>34459.17</v>
      </c>
    </row>
    <row r="298" spans="1:6" hidden="1" x14ac:dyDescent="0.2">
      <c r="A298">
        <v>2020</v>
      </c>
      <c r="B298" s="3" t="s">
        <v>258</v>
      </c>
      <c r="C298" s="3" t="s">
        <v>276</v>
      </c>
      <c r="D298" t="s">
        <v>550</v>
      </c>
      <c r="E298" s="4">
        <v>38400</v>
      </c>
      <c r="F298" s="4">
        <v>700363.39999999991</v>
      </c>
    </row>
    <row r="299" spans="1:6" hidden="1" x14ac:dyDescent="0.2">
      <c r="A299">
        <v>2020</v>
      </c>
      <c r="B299" s="3" t="s">
        <v>258</v>
      </c>
      <c r="C299" s="3" t="s">
        <v>277</v>
      </c>
      <c r="D299" t="s">
        <v>178</v>
      </c>
      <c r="E299" s="4">
        <v>2509</v>
      </c>
      <c r="F299" s="4">
        <v>44978.240000000005</v>
      </c>
    </row>
    <row r="300" spans="1:6" hidden="1" x14ac:dyDescent="0.2">
      <c r="A300">
        <v>2020</v>
      </c>
      <c r="B300" s="2" t="s">
        <v>258</v>
      </c>
      <c r="C300" s="3" t="s">
        <v>278</v>
      </c>
      <c r="D300" t="s">
        <v>882</v>
      </c>
      <c r="E300" s="4">
        <v>1600</v>
      </c>
      <c r="F300" s="4">
        <v>30720.01</v>
      </c>
    </row>
    <row r="301" spans="1:6" hidden="1" x14ac:dyDescent="0.2">
      <c r="A301">
        <v>2020</v>
      </c>
      <c r="B301" s="3" t="s">
        <v>279</v>
      </c>
      <c r="C301" s="3" t="s">
        <v>280</v>
      </c>
      <c r="D301" t="s">
        <v>384</v>
      </c>
      <c r="E301" s="4">
        <v>33936</v>
      </c>
      <c r="F301" s="4">
        <v>254614.8</v>
      </c>
    </row>
    <row r="302" spans="1:6" hidden="1" x14ac:dyDescent="0.2">
      <c r="A302">
        <v>2020</v>
      </c>
      <c r="B302" s="3" t="s">
        <v>279</v>
      </c>
      <c r="C302" s="3" t="s">
        <v>690</v>
      </c>
      <c r="D302" t="s">
        <v>185</v>
      </c>
      <c r="E302" s="4">
        <v>118117</v>
      </c>
      <c r="F302" s="4">
        <v>290171.65999999997</v>
      </c>
    </row>
    <row r="303" spans="1:6" x14ac:dyDescent="0.2">
      <c r="A303">
        <v>2020</v>
      </c>
      <c r="B303" s="3" t="s">
        <v>279</v>
      </c>
      <c r="C303" s="3" t="s">
        <v>801</v>
      </c>
      <c r="D303" t="s">
        <v>883</v>
      </c>
      <c r="E303" s="4">
        <v>3</v>
      </c>
      <c r="F303" s="4">
        <v>15.89</v>
      </c>
    </row>
    <row r="304" spans="1:6" x14ac:dyDescent="0.2">
      <c r="A304">
        <v>2020</v>
      </c>
      <c r="B304" s="3" t="s">
        <v>279</v>
      </c>
      <c r="C304" s="3" t="s">
        <v>802</v>
      </c>
      <c r="D304" t="s">
        <v>884</v>
      </c>
      <c r="E304" s="4">
        <v>3</v>
      </c>
      <c r="F304" s="4">
        <v>15.89</v>
      </c>
    </row>
    <row r="305" spans="1:6" x14ac:dyDescent="0.2">
      <c r="A305">
        <v>2020</v>
      </c>
      <c r="B305" s="2" t="s">
        <v>279</v>
      </c>
      <c r="C305" s="3" t="s">
        <v>803</v>
      </c>
      <c r="D305" t="s">
        <v>885</v>
      </c>
      <c r="E305" s="4">
        <v>3</v>
      </c>
      <c r="F305" s="4">
        <v>15.89</v>
      </c>
    </row>
    <row r="306" spans="1:6" hidden="1" x14ac:dyDescent="0.2">
      <c r="A306">
        <v>2020</v>
      </c>
      <c r="B306" s="3" t="s">
        <v>281</v>
      </c>
      <c r="C306" s="3" t="s">
        <v>567</v>
      </c>
      <c r="D306" t="s">
        <v>384</v>
      </c>
      <c r="E306" s="4">
        <v>32000</v>
      </c>
      <c r="F306" s="4">
        <v>227200</v>
      </c>
    </row>
    <row r="307" spans="1:6" hidden="1" x14ac:dyDescent="0.2">
      <c r="A307">
        <v>2020</v>
      </c>
      <c r="B307" s="3" t="s">
        <v>281</v>
      </c>
      <c r="C307" s="3" t="s">
        <v>568</v>
      </c>
      <c r="D307" t="s">
        <v>6</v>
      </c>
      <c r="E307" s="4">
        <v>72000</v>
      </c>
      <c r="F307" s="4">
        <v>272160</v>
      </c>
    </row>
    <row r="308" spans="1:6" hidden="1" x14ac:dyDescent="0.2">
      <c r="A308">
        <v>2020</v>
      </c>
      <c r="B308" s="2" t="s">
        <v>281</v>
      </c>
      <c r="C308" s="3" t="s">
        <v>804</v>
      </c>
      <c r="D308" t="s">
        <v>43</v>
      </c>
      <c r="E308" s="4">
        <v>25000</v>
      </c>
      <c r="F308" s="4">
        <v>113250</v>
      </c>
    </row>
    <row r="309" spans="1:6" hidden="1" x14ac:dyDescent="0.2">
      <c r="A309">
        <v>2020</v>
      </c>
      <c r="B309" s="3" t="s">
        <v>282</v>
      </c>
      <c r="C309" s="3" t="s">
        <v>805</v>
      </c>
      <c r="D309" t="s">
        <v>203</v>
      </c>
      <c r="E309" s="4">
        <v>112000</v>
      </c>
      <c r="F309" s="4">
        <v>249760</v>
      </c>
    </row>
    <row r="310" spans="1:6" hidden="1" x14ac:dyDescent="0.2">
      <c r="A310">
        <v>2020</v>
      </c>
      <c r="B310" s="3" t="s">
        <v>282</v>
      </c>
      <c r="C310" s="3" t="s">
        <v>569</v>
      </c>
      <c r="D310" t="s">
        <v>43</v>
      </c>
      <c r="E310" s="4">
        <v>75600</v>
      </c>
      <c r="F310" s="4">
        <v>297240.27999999997</v>
      </c>
    </row>
    <row r="311" spans="1:6" hidden="1" x14ac:dyDescent="0.2">
      <c r="A311">
        <v>2020</v>
      </c>
      <c r="B311" s="3" t="s">
        <v>282</v>
      </c>
      <c r="C311" s="3" t="s">
        <v>570</v>
      </c>
      <c r="D311" t="s">
        <v>384</v>
      </c>
      <c r="E311" s="4">
        <v>182000</v>
      </c>
      <c r="F311" s="4">
        <v>1061000</v>
      </c>
    </row>
    <row r="312" spans="1:6" hidden="1" x14ac:dyDescent="0.2">
      <c r="A312">
        <v>2020</v>
      </c>
      <c r="B312" s="3" t="s">
        <v>282</v>
      </c>
      <c r="C312" s="3" t="s">
        <v>806</v>
      </c>
      <c r="D312" t="s">
        <v>68</v>
      </c>
      <c r="E312" s="4">
        <v>12000</v>
      </c>
      <c r="F312" s="4">
        <v>95143.43</v>
      </c>
    </row>
    <row r="313" spans="1:6" hidden="1" x14ac:dyDescent="0.2">
      <c r="A313">
        <v>2020</v>
      </c>
      <c r="B313" s="3" t="s">
        <v>282</v>
      </c>
      <c r="C313" s="3" t="s">
        <v>571</v>
      </c>
      <c r="D313" t="s">
        <v>420</v>
      </c>
      <c r="E313" s="4">
        <v>6000</v>
      </c>
      <c r="F313" s="4">
        <v>31996.57</v>
      </c>
    </row>
    <row r="314" spans="1:6" hidden="1" x14ac:dyDescent="0.2">
      <c r="A314">
        <v>2020</v>
      </c>
      <c r="B314" s="3" t="s">
        <v>282</v>
      </c>
      <c r="C314" s="3" t="s">
        <v>283</v>
      </c>
      <c r="D314" t="s">
        <v>60</v>
      </c>
      <c r="E314" s="4">
        <v>448000</v>
      </c>
      <c r="F314" s="4">
        <v>1011360</v>
      </c>
    </row>
    <row r="315" spans="1:6" hidden="1" x14ac:dyDescent="0.2">
      <c r="A315">
        <v>2020</v>
      </c>
      <c r="B315" s="3" t="s">
        <v>282</v>
      </c>
      <c r="C315" s="3" t="s">
        <v>284</v>
      </c>
      <c r="D315" t="s">
        <v>120</v>
      </c>
      <c r="E315" s="4">
        <v>80000</v>
      </c>
      <c r="F315" s="4">
        <v>202400</v>
      </c>
    </row>
    <row r="316" spans="1:6" hidden="1" x14ac:dyDescent="0.2">
      <c r="A316">
        <v>2020</v>
      </c>
      <c r="B316" s="3" t="s">
        <v>282</v>
      </c>
      <c r="C316" s="3" t="s">
        <v>285</v>
      </c>
      <c r="D316" t="s">
        <v>413</v>
      </c>
      <c r="E316" s="4">
        <v>228320</v>
      </c>
      <c r="F316" s="4">
        <v>675102.4</v>
      </c>
    </row>
    <row r="317" spans="1:6" hidden="1" x14ac:dyDescent="0.2">
      <c r="A317">
        <v>2020</v>
      </c>
      <c r="B317" s="3" t="s">
        <v>282</v>
      </c>
      <c r="C317" s="3" t="s">
        <v>574</v>
      </c>
      <c r="D317" t="s">
        <v>33</v>
      </c>
      <c r="E317" s="4">
        <v>432000</v>
      </c>
      <c r="F317" s="4">
        <v>784160</v>
      </c>
    </row>
    <row r="318" spans="1:6" hidden="1" x14ac:dyDescent="0.2">
      <c r="A318">
        <v>2020</v>
      </c>
      <c r="B318" s="2" t="s">
        <v>282</v>
      </c>
      <c r="C318" s="3" t="s">
        <v>286</v>
      </c>
      <c r="D318" t="s">
        <v>573</v>
      </c>
      <c r="E318" s="4">
        <v>192000</v>
      </c>
      <c r="F318" s="4">
        <v>2049640</v>
      </c>
    </row>
    <row r="319" spans="1:6" hidden="1" x14ac:dyDescent="0.2">
      <c r="A319">
        <v>2020</v>
      </c>
      <c r="B319" s="3" t="s">
        <v>287</v>
      </c>
      <c r="C319" s="3" t="s">
        <v>45</v>
      </c>
      <c r="D319" t="s">
        <v>43</v>
      </c>
      <c r="E319" s="4">
        <v>42000</v>
      </c>
      <c r="F319" s="4">
        <v>184800</v>
      </c>
    </row>
    <row r="320" spans="1:6" hidden="1" x14ac:dyDescent="0.2">
      <c r="A320">
        <v>2020</v>
      </c>
      <c r="B320" s="3" t="s">
        <v>287</v>
      </c>
      <c r="C320" s="3" t="s">
        <v>288</v>
      </c>
      <c r="D320" t="s">
        <v>384</v>
      </c>
      <c r="E320" s="4">
        <v>37400</v>
      </c>
      <c r="F320" s="4">
        <v>260536</v>
      </c>
    </row>
    <row r="321" spans="1:6" hidden="1" x14ac:dyDescent="0.2">
      <c r="A321">
        <v>2020</v>
      </c>
      <c r="B321" s="3" t="s">
        <v>287</v>
      </c>
      <c r="C321" s="3" t="s">
        <v>797</v>
      </c>
      <c r="D321" t="s">
        <v>60</v>
      </c>
      <c r="E321" s="4">
        <v>144000</v>
      </c>
      <c r="F321" s="4">
        <v>345600</v>
      </c>
    </row>
    <row r="322" spans="1:6" hidden="1" x14ac:dyDescent="0.2">
      <c r="A322">
        <v>2020</v>
      </c>
      <c r="B322" s="3" t="s">
        <v>287</v>
      </c>
      <c r="C322" s="3" t="s">
        <v>289</v>
      </c>
      <c r="D322" t="s">
        <v>171</v>
      </c>
      <c r="E322" s="4">
        <v>350</v>
      </c>
      <c r="F322" s="4">
        <v>51411.46</v>
      </c>
    </row>
    <row r="323" spans="1:6" hidden="1" x14ac:dyDescent="0.2">
      <c r="A323">
        <v>2020</v>
      </c>
      <c r="B323" s="3" t="s">
        <v>287</v>
      </c>
      <c r="C323" s="3" t="s">
        <v>807</v>
      </c>
      <c r="D323" t="s">
        <v>290</v>
      </c>
      <c r="E323" s="4">
        <v>4800</v>
      </c>
      <c r="F323" s="4">
        <v>30253.26</v>
      </c>
    </row>
    <row r="324" spans="1:6" hidden="1" x14ac:dyDescent="0.2">
      <c r="A324">
        <v>2020</v>
      </c>
      <c r="B324" s="3" t="s">
        <v>287</v>
      </c>
      <c r="C324" s="3" t="s">
        <v>291</v>
      </c>
      <c r="D324" t="s">
        <v>30</v>
      </c>
      <c r="E324" s="4">
        <v>1200</v>
      </c>
      <c r="F324" s="4">
        <v>42062.18</v>
      </c>
    </row>
    <row r="325" spans="1:6" hidden="1" x14ac:dyDescent="0.2">
      <c r="A325">
        <v>2020</v>
      </c>
      <c r="B325" s="3" t="s">
        <v>287</v>
      </c>
      <c r="C325" s="3" t="s">
        <v>292</v>
      </c>
      <c r="D325" t="s">
        <v>398</v>
      </c>
      <c r="E325" s="4">
        <v>85040</v>
      </c>
      <c r="F325" s="4">
        <v>418464.65</v>
      </c>
    </row>
    <row r="326" spans="1:6" hidden="1" x14ac:dyDescent="0.2">
      <c r="A326">
        <v>2020</v>
      </c>
      <c r="B326" s="2" t="s">
        <v>287</v>
      </c>
      <c r="C326" s="3" t="s">
        <v>293</v>
      </c>
      <c r="D326" t="s">
        <v>886</v>
      </c>
      <c r="E326" s="4">
        <v>15624</v>
      </c>
      <c r="F326" s="4">
        <v>175705.77000000002</v>
      </c>
    </row>
    <row r="327" spans="1:6" hidden="1" x14ac:dyDescent="0.2">
      <c r="A327">
        <v>2020</v>
      </c>
      <c r="B327" s="3" t="s">
        <v>294</v>
      </c>
      <c r="C327" s="3" t="s">
        <v>295</v>
      </c>
      <c r="D327" t="s">
        <v>271</v>
      </c>
      <c r="E327" s="4">
        <v>20360</v>
      </c>
      <c r="F327" s="4">
        <v>209993.12</v>
      </c>
    </row>
    <row r="328" spans="1:6" hidden="1" x14ac:dyDescent="0.2">
      <c r="A328">
        <v>2020</v>
      </c>
      <c r="B328" s="3" t="s">
        <v>294</v>
      </c>
      <c r="C328" s="3" t="s">
        <v>296</v>
      </c>
      <c r="D328" t="s">
        <v>297</v>
      </c>
      <c r="E328" s="4">
        <v>83520</v>
      </c>
      <c r="F328" s="4">
        <v>582645.84</v>
      </c>
    </row>
    <row r="329" spans="1:6" hidden="1" x14ac:dyDescent="0.2">
      <c r="A329">
        <v>2020</v>
      </c>
      <c r="B329" s="3" t="s">
        <v>294</v>
      </c>
      <c r="C329" s="3" t="s">
        <v>298</v>
      </c>
      <c r="D329" t="s">
        <v>299</v>
      </c>
      <c r="E329" s="4">
        <v>570620</v>
      </c>
      <c r="F329" s="4">
        <v>1434116.79</v>
      </c>
    </row>
    <row r="330" spans="1:6" hidden="1" x14ac:dyDescent="0.2">
      <c r="A330">
        <v>2020</v>
      </c>
      <c r="B330" s="3" t="s">
        <v>294</v>
      </c>
      <c r="C330" s="3" t="s">
        <v>300</v>
      </c>
      <c r="D330" t="s">
        <v>43</v>
      </c>
      <c r="E330" s="4">
        <v>399600</v>
      </c>
      <c r="F330" s="4">
        <v>1676588</v>
      </c>
    </row>
    <row r="331" spans="1:6" hidden="1" x14ac:dyDescent="0.2">
      <c r="A331">
        <v>2020</v>
      </c>
      <c r="B331" s="3" t="s">
        <v>294</v>
      </c>
      <c r="C331" s="3" t="s">
        <v>15</v>
      </c>
      <c r="D331" t="s">
        <v>87</v>
      </c>
      <c r="E331" s="4">
        <v>96000</v>
      </c>
      <c r="F331" s="4">
        <v>448147</v>
      </c>
    </row>
    <row r="332" spans="1:6" hidden="1" x14ac:dyDescent="0.2">
      <c r="A332">
        <v>2020</v>
      </c>
      <c r="B332" s="3" t="s">
        <v>294</v>
      </c>
      <c r="C332" s="3" t="s">
        <v>15</v>
      </c>
      <c r="D332" t="s">
        <v>50</v>
      </c>
      <c r="E332" s="4">
        <v>128000</v>
      </c>
      <c r="F332" s="4">
        <v>597307</v>
      </c>
    </row>
    <row r="333" spans="1:6" hidden="1" x14ac:dyDescent="0.2">
      <c r="A333">
        <v>2020</v>
      </c>
      <c r="B333" s="3" t="s">
        <v>294</v>
      </c>
      <c r="C333" s="3" t="s">
        <v>301</v>
      </c>
      <c r="D333" t="s">
        <v>546</v>
      </c>
      <c r="E333" s="4">
        <v>47800</v>
      </c>
      <c r="F333" s="4">
        <v>206687.97</v>
      </c>
    </row>
    <row r="334" spans="1:6" hidden="1" x14ac:dyDescent="0.2">
      <c r="A334">
        <v>2020</v>
      </c>
      <c r="B334" s="3" t="s">
        <v>294</v>
      </c>
      <c r="C334" s="3" t="s">
        <v>731</v>
      </c>
      <c r="D334" t="s">
        <v>875</v>
      </c>
      <c r="E334" s="4">
        <v>1.6</v>
      </c>
      <c r="F334" s="4">
        <v>319.88</v>
      </c>
    </row>
    <row r="335" spans="1:6" hidden="1" x14ac:dyDescent="0.2">
      <c r="A335">
        <v>2020</v>
      </c>
      <c r="B335" s="3" t="s">
        <v>294</v>
      </c>
      <c r="C335" s="3" t="s">
        <v>302</v>
      </c>
      <c r="D335" t="s">
        <v>303</v>
      </c>
      <c r="E335" s="4">
        <v>171000</v>
      </c>
      <c r="F335" s="4">
        <v>766882.94</v>
      </c>
    </row>
    <row r="336" spans="1:6" hidden="1" x14ac:dyDescent="0.2">
      <c r="A336">
        <v>2020</v>
      </c>
      <c r="B336" s="3" t="s">
        <v>294</v>
      </c>
      <c r="C336" s="3" t="s">
        <v>304</v>
      </c>
      <c r="D336" t="s">
        <v>305</v>
      </c>
      <c r="E336" s="4">
        <v>300000</v>
      </c>
      <c r="F336" s="4">
        <v>1124864.8</v>
      </c>
    </row>
    <row r="337" spans="1:6" hidden="1" x14ac:dyDescent="0.2">
      <c r="A337">
        <v>2020</v>
      </c>
      <c r="B337" s="3" t="s">
        <v>294</v>
      </c>
      <c r="C337" s="3" t="s">
        <v>306</v>
      </c>
      <c r="D337" t="s">
        <v>384</v>
      </c>
      <c r="E337" s="4">
        <v>220000</v>
      </c>
      <c r="F337" s="4">
        <v>1537772</v>
      </c>
    </row>
    <row r="338" spans="1:6" hidden="1" x14ac:dyDescent="0.2">
      <c r="A338">
        <v>2020</v>
      </c>
      <c r="B338" s="3" t="s">
        <v>294</v>
      </c>
      <c r="C338" s="3" t="s">
        <v>307</v>
      </c>
      <c r="D338" t="s">
        <v>308</v>
      </c>
      <c r="E338" s="4">
        <v>13800</v>
      </c>
      <c r="F338" s="4">
        <v>131357</v>
      </c>
    </row>
    <row r="339" spans="1:6" hidden="1" x14ac:dyDescent="0.2">
      <c r="A339">
        <v>2020</v>
      </c>
      <c r="B339" s="2" t="s">
        <v>294</v>
      </c>
      <c r="C339" s="3" t="s">
        <v>309</v>
      </c>
      <c r="D339" t="s">
        <v>310</v>
      </c>
      <c r="E339" s="4">
        <v>1800</v>
      </c>
      <c r="F339" s="4">
        <v>22123</v>
      </c>
    </row>
    <row r="340" spans="1:6" hidden="1" x14ac:dyDescent="0.2">
      <c r="A340">
        <v>2020</v>
      </c>
      <c r="B340" s="2" t="s">
        <v>311</v>
      </c>
      <c r="C340" s="3" t="s">
        <v>808</v>
      </c>
      <c r="D340" t="s">
        <v>887</v>
      </c>
      <c r="E340" s="4">
        <v>2006</v>
      </c>
      <c r="F340" s="4">
        <v>25777.1</v>
      </c>
    </row>
    <row r="341" spans="1:6" hidden="1" x14ac:dyDescent="0.2">
      <c r="A341">
        <v>2020</v>
      </c>
      <c r="B341" s="3" t="s">
        <v>312</v>
      </c>
      <c r="C341" s="3" t="s">
        <v>313</v>
      </c>
      <c r="D341" t="s">
        <v>271</v>
      </c>
      <c r="E341" s="4">
        <v>18000</v>
      </c>
      <c r="F341" s="4">
        <v>86942.62</v>
      </c>
    </row>
    <row r="342" spans="1:6" hidden="1" x14ac:dyDescent="0.2">
      <c r="A342">
        <v>2020</v>
      </c>
      <c r="B342" s="3" t="s">
        <v>312</v>
      </c>
      <c r="C342" s="3" t="s">
        <v>583</v>
      </c>
      <c r="D342" t="s">
        <v>43</v>
      </c>
      <c r="E342" s="4">
        <v>10000</v>
      </c>
      <c r="F342" s="4">
        <v>31855.58</v>
      </c>
    </row>
    <row r="343" spans="1:6" hidden="1" x14ac:dyDescent="0.2">
      <c r="A343">
        <v>2020</v>
      </c>
      <c r="B343" s="3" t="s">
        <v>312</v>
      </c>
      <c r="C343" s="3" t="s">
        <v>314</v>
      </c>
      <c r="D343" t="s">
        <v>125</v>
      </c>
      <c r="E343" s="4">
        <v>4008</v>
      </c>
      <c r="F343" s="4">
        <v>108241.97</v>
      </c>
    </row>
    <row r="344" spans="1:6" hidden="1" x14ac:dyDescent="0.2">
      <c r="A344">
        <v>2020</v>
      </c>
      <c r="B344" s="3" t="s">
        <v>312</v>
      </c>
      <c r="C344" s="3" t="s">
        <v>315</v>
      </c>
      <c r="D344" t="s">
        <v>145</v>
      </c>
      <c r="E344" s="4">
        <v>34000</v>
      </c>
      <c r="F344" s="4">
        <v>506143.18</v>
      </c>
    </row>
    <row r="345" spans="1:6" hidden="1" x14ac:dyDescent="0.2">
      <c r="A345">
        <v>2020</v>
      </c>
      <c r="B345" s="3" t="s">
        <v>312</v>
      </c>
      <c r="C345" s="3" t="s">
        <v>316</v>
      </c>
      <c r="D345" t="s">
        <v>68</v>
      </c>
      <c r="E345" s="4">
        <v>36300</v>
      </c>
      <c r="F345" s="4">
        <v>303767.77</v>
      </c>
    </row>
    <row r="346" spans="1:6" hidden="1" x14ac:dyDescent="0.2">
      <c r="A346">
        <v>2020</v>
      </c>
      <c r="B346" s="3" t="s">
        <v>312</v>
      </c>
      <c r="C346" s="3" t="s">
        <v>317</v>
      </c>
      <c r="D346" t="s">
        <v>171</v>
      </c>
      <c r="E346" s="4">
        <v>1400</v>
      </c>
      <c r="F346" s="4">
        <v>251707.16</v>
      </c>
    </row>
    <row r="347" spans="1:6" hidden="1" x14ac:dyDescent="0.2">
      <c r="A347">
        <v>2020</v>
      </c>
      <c r="B347" s="3" t="s">
        <v>312</v>
      </c>
      <c r="C347" s="3" t="s">
        <v>318</v>
      </c>
      <c r="D347" t="s">
        <v>144</v>
      </c>
      <c r="E347" s="4">
        <v>500</v>
      </c>
      <c r="F347" s="4">
        <v>14575.61</v>
      </c>
    </row>
    <row r="348" spans="1:6" hidden="1" x14ac:dyDescent="0.2">
      <c r="A348">
        <v>2020</v>
      </c>
      <c r="B348" s="3" t="s">
        <v>312</v>
      </c>
      <c r="C348" s="3" t="s">
        <v>319</v>
      </c>
      <c r="D348" t="s">
        <v>29</v>
      </c>
      <c r="E348" s="4">
        <v>1850</v>
      </c>
      <c r="F348" s="4">
        <v>267480.82</v>
      </c>
    </row>
    <row r="349" spans="1:6" hidden="1" x14ac:dyDescent="0.2">
      <c r="A349">
        <v>2020</v>
      </c>
      <c r="B349" s="3" t="s">
        <v>312</v>
      </c>
      <c r="C349" s="3" t="s">
        <v>585</v>
      </c>
      <c r="D349" t="s">
        <v>586</v>
      </c>
      <c r="E349" s="4">
        <v>1300</v>
      </c>
      <c r="F349" s="4">
        <v>59831.39</v>
      </c>
    </row>
    <row r="350" spans="1:6" hidden="1" x14ac:dyDescent="0.2">
      <c r="A350">
        <v>2020</v>
      </c>
      <c r="B350" s="3" t="s">
        <v>312</v>
      </c>
      <c r="C350" s="3" t="s">
        <v>321</v>
      </c>
      <c r="D350" t="s">
        <v>112</v>
      </c>
      <c r="E350" s="4">
        <v>1008</v>
      </c>
      <c r="F350" s="4">
        <v>85197.9</v>
      </c>
    </row>
    <row r="351" spans="1:6" hidden="1" x14ac:dyDescent="0.2">
      <c r="A351">
        <v>2020</v>
      </c>
      <c r="B351" s="3" t="s">
        <v>312</v>
      </c>
      <c r="C351" s="3" t="s">
        <v>587</v>
      </c>
      <c r="D351" t="s">
        <v>544</v>
      </c>
      <c r="E351" s="4">
        <v>504</v>
      </c>
      <c r="F351" s="4">
        <v>10584.03</v>
      </c>
    </row>
    <row r="352" spans="1:6" hidden="1" x14ac:dyDescent="0.2">
      <c r="A352">
        <v>2020</v>
      </c>
      <c r="B352" s="3" t="s">
        <v>312</v>
      </c>
      <c r="C352" s="3" t="s">
        <v>322</v>
      </c>
      <c r="D352" t="s">
        <v>150</v>
      </c>
      <c r="E352" s="4">
        <v>15004</v>
      </c>
      <c r="F352" s="4">
        <v>27919.38</v>
      </c>
    </row>
    <row r="353" spans="1:6" hidden="1" x14ac:dyDescent="0.2">
      <c r="A353">
        <v>2020</v>
      </c>
      <c r="B353" s="3" t="s">
        <v>312</v>
      </c>
      <c r="C353" s="3" t="s">
        <v>323</v>
      </c>
      <c r="D353" t="s">
        <v>120</v>
      </c>
      <c r="E353" s="4">
        <v>16000</v>
      </c>
      <c r="F353" s="4">
        <v>42400</v>
      </c>
    </row>
    <row r="354" spans="1:6" hidden="1" x14ac:dyDescent="0.2">
      <c r="A354">
        <v>2020</v>
      </c>
      <c r="B354" s="3" t="s">
        <v>312</v>
      </c>
      <c r="C354" s="3" t="s">
        <v>324</v>
      </c>
      <c r="D354" t="s">
        <v>60</v>
      </c>
      <c r="E354" s="4">
        <v>80000</v>
      </c>
      <c r="F354" s="4">
        <v>192000</v>
      </c>
    </row>
    <row r="355" spans="1:6" hidden="1" x14ac:dyDescent="0.2">
      <c r="A355">
        <v>2020</v>
      </c>
      <c r="B355" s="3" t="s">
        <v>312</v>
      </c>
      <c r="C355" s="3" t="s">
        <v>325</v>
      </c>
      <c r="D355" t="s">
        <v>413</v>
      </c>
      <c r="E355" s="4">
        <v>26300</v>
      </c>
      <c r="F355" s="4">
        <v>89252.55</v>
      </c>
    </row>
    <row r="356" spans="1:6" hidden="1" x14ac:dyDescent="0.2">
      <c r="A356">
        <v>2020</v>
      </c>
      <c r="B356" s="3" t="s">
        <v>312</v>
      </c>
      <c r="C356" s="3" t="s">
        <v>326</v>
      </c>
      <c r="D356" t="s">
        <v>888</v>
      </c>
      <c r="E356" s="4">
        <v>9000</v>
      </c>
      <c r="F356" s="4">
        <v>62944.68</v>
      </c>
    </row>
    <row r="357" spans="1:6" hidden="1" x14ac:dyDescent="0.2">
      <c r="A357">
        <v>2020</v>
      </c>
      <c r="B357" s="3" t="s">
        <v>312</v>
      </c>
      <c r="C357" s="3" t="s">
        <v>327</v>
      </c>
      <c r="D357" t="s">
        <v>588</v>
      </c>
      <c r="E357" s="4">
        <v>14000</v>
      </c>
      <c r="F357" s="4">
        <v>93940</v>
      </c>
    </row>
    <row r="358" spans="1:6" hidden="1" x14ac:dyDescent="0.2">
      <c r="A358">
        <v>2020</v>
      </c>
      <c r="B358" s="3" t="s">
        <v>312</v>
      </c>
      <c r="C358" s="3" t="s">
        <v>328</v>
      </c>
      <c r="D358" t="s">
        <v>889</v>
      </c>
      <c r="E358" s="4">
        <v>300</v>
      </c>
      <c r="F358" s="4">
        <v>6748.94</v>
      </c>
    </row>
    <row r="359" spans="1:6" hidden="1" x14ac:dyDescent="0.2">
      <c r="A359">
        <v>2020</v>
      </c>
      <c r="B359" s="3" t="s">
        <v>312</v>
      </c>
      <c r="C359" s="3" t="s">
        <v>329</v>
      </c>
      <c r="D359" t="s">
        <v>33</v>
      </c>
      <c r="E359" s="4">
        <v>16000</v>
      </c>
      <c r="F359" s="4">
        <v>30400</v>
      </c>
    </row>
    <row r="360" spans="1:6" hidden="1" x14ac:dyDescent="0.2">
      <c r="A360">
        <v>2020</v>
      </c>
      <c r="B360" s="3" t="s">
        <v>312</v>
      </c>
      <c r="C360" s="3" t="s">
        <v>330</v>
      </c>
      <c r="D360" t="s">
        <v>331</v>
      </c>
      <c r="E360" s="4">
        <v>1608</v>
      </c>
      <c r="F360" s="4">
        <v>120682</v>
      </c>
    </row>
    <row r="361" spans="1:6" hidden="1" x14ac:dyDescent="0.2">
      <c r="A361">
        <v>2020</v>
      </c>
      <c r="B361" s="3" t="s">
        <v>312</v>
      </c>
      <c r="C361" s="3" t="s">
        <v>332</v>
      </c>
      <c r="D361" t="s">
        <v>223</v>
      </c>
      <c r="E361" s="4">
        <v>14016</v>
      </c>
      <c r="F361" s="4">
        <v>89736.08</v>
      </c>
    </row>
    <row r="362" spans="1:6" hidden="1" x14ac:dyDescent="0.2">
      <c r="A362">
        <v>2020</v>
      </c>
      <c r="B362" s="3" t="s">
        <v>312</v>
      </c>
      <c r="C362" s="3" t="s">
        <v>333</v>
      </c>
      <c r="D362" t="s">
        <v>484</v>
      </c>
      <c r="E362" s="4">
        <v>4500</v>
      </c>
      <c r="F362" s="4">
        <v>161267.44</v>
      </c>
    </row>
    <row r="363" spans="1:6" hidden="1" x14ac:dyDescent="0.2">
      <c r="A363">
        <v>2020</v>
      </c>
      <c r="B363" s="3" t="s">
        <v>312</v>
      </c>
      <c r="C363" s="3" t="s">
        <v>334</v>
      </c>
      <c r="D363" t="s">
        <v>335</v>
      </c>
      <c r="E363" s="4">
        <v>8860</v>
      </c>
      <c r="F363" s="4">
        <v>130587.98</v>
      </c>
    </row>
    <row r="364" spans="1:6" hidden="1" x14ac:dyDescent="0.2">
      <c r="A364">
        <v>2020</v>
      </c>
      <c r="B364" s="3" t="s">
        <v>312</v>
      </c>
      <c r="C364" s="3" t="s">
        <v>336</v>
      </c>
      <c r="D364" t="s">
        <v>337</v>
      </c>
      <c r="E364" s="4">
        <v>2300</v>
      </c>
      <c r="F364" s="4">
        <v>71930.31</v>
      </c>
    </row>
    <row r="365" spans="1:6" hidden="1" x14ac:dyDescent="0.2">
      <c r="A365">
        <v>2020</v>
      </c>
      <c r="B365" s="3" t="s">
        <v>312</v>
      </c>
      <c r="C365" s="3" t="s">
        <v>338</v>
      </c>
      <c r="D365" t="s">
        <v>339</v>
      </c>
      <c r="E365" s="4">
        <v>3000</v>
      </c>
      <c r="F365" s="4">
        <v>26994.38</v>
      </c>
    </row>
    <row r="366" spans="1:6" hidden="1" x14ac:dyDescent="0.2">
      <c r="A366">
        <v>2020</v>
      </c>
      <c r="B366" s="3" t="s">
        <v>312</v>
      </c>
      <c r="C366" s="3" t="s">
        <v>340</v>
      </c>
      <c r="D366" t="s">
        <v>199</v>
      </c>
      <c r="E366" s="4">
        <v>21600</v>
      </c>
      <c r="F366" s="4">
        <v>53160</v>
      </c>
    </row>
    <row r="367" spans="1:6" hidden="1" x14ac:dyDescent="0.2">
      <c r="A367">
        <v>2020</v>
      </c>
      <c r="B367" s="3" t="s">
        <v>312</v>
      </c>
      <c r="C367" s="3" t="s">
        <v>341</v>
      </c>
      <c r="D367" t="s">
        <v>199</v>
      </c>
      <c r="E367" s="4">
        <v>32000</v>
      </c>
      <c r="F367" s="4">
        <v>64006.27</v>
      </c>
    </row>
    <row r="368" spans="1:6" hidden="1" x14ac:dyDescent="0.2">
      <c r="A368">
        <v>2020</v>
      </c>
      <c r="B368" s="2" t="s">
        <v>312</v>
      </c>
      <c r="C368" s="3" t="s">
        <v>342</v>
      </c>
      <c r="D368" t="s">
        <v>30</v>
      </c>
      <c r="E368" s="4">
        <v>3008</v>
      </c>
      <c r="F368" s="4">
        <v>84085.6</v>
      </c>
    </row>
    <row r="369" spans="1:6" hidden="1" x14ac:dyDescent="0.2">
      <c r="A369">
        <v>2020</v>
      </c>
      <c r="B369" s="3" t="s">
        <v>343</v>
      </c>
      <c r="C369" s="3" t="s">
        <v>8</v>
      </c>
      <c r="D369" t="s">
        <v>70</v>
      </c>
      <c r="E369" s="4">
        <v>102000</v>
      </c>
      <c r="F369" s="4">
        <v>203580</v>
      </c>
    </row>
    <row r="370" spans="1:6" hidden="1" x14ac:dyDescent="0.2">
      <c r="A370">
        <v>2020</v>
      </c>
      <c r="B370" s="3" t="s">
        <v>343</v>
      </c>
      <c r="C370" s="3" t="s">
        <v>8</v>
      </c>
      <c r="D370" t="s">
        <v>344</v>
      </c>
      <c r="E370" s="4">
        <v>36000</v>
      </c>
      <c r="F370" s="4">
        <v>66600</v>
      </c>
    </row>
    <row r="371" spans="1:6" hidden="1" x14ac:dyDescent="0.2">
      <c r="A371">
        <v>2020</v>
      </c>
      <c r="B371" s="3" t="s">
        <v>343</v>
      </c>
      <c r="C371" s="3" t="s">
        <v>8</v>
      </c>
      <c r="D371" t="s">
        <v>9</v>
      </c>
      <c r="E371" s="4">
        <v>178000</v>
      </c>
      <c r="F371" s="4">
        <v>364340</v>
      </c>
    </row>
    <row r="372" spans="1:6" hidden="1" x14ac:dyDescent="0.2">
      <c r="A372">
        <v>2020</v>
      </c>
      <c r="B372" s="3" t="s">
        <v>343</v>
      </c>
      <c r="C372" s="3" t="s">
        <v>10</v>
      </c>
      <c r="D372" t="s">
        <v>590</v>
      </c>
      <c r="E372" s="4">
        <v>72500</v>
      </c>
      <c r="F372" s="4">
        <v>171100</v>
      </c>
    </row>
    <row r="373" spans="1:6" x14ac:dyDescent="0.2">
      <c r="A373">
        <v>2020</v>
      </c>
      <c r="B373" s="3" t="s">
        <v>343</v>
      </c>
      <c r="C373" s="3" t="s">
        <v>10</v>
      </c>
      <c r="D373" t="s">
        <v>72</v>
      </c>
      <c r="E373" s="4">
        <v>4.3</v>
      </c>
      <c r="F373" s="4">
        <v>241.11</v>
      </c>
    </row>
    <row r="374" spans="1:6" hidden="1" x14ac:dyDescent="0.2">
      <c r="A374">
        <v>2020</v>
      </c>
      <c r="B374" s="3" t="s">
        <v>343</v>
      </c>
      <c r="C374" s="3" t="s">
        <v>11</v>
      </c>
      <c r="D374" t="s">
        <v>26</v>
      </c>
      <c r="E374" s="4">
        <v>804000</v>
      </c>
      <c r="F374" s="4">
        <v>6251648.9099999992</v>
      </c>
    </row>
    <row r="375" spans="1:6" x14ac:dyDescent="0.2">
      <c r="A375">
        <v>2020</v>
      </c>
      <c r="B375" s="3" t="s">
        <v>343</v>
      </c>
      <c r="C375" s="3" t="s">
        <v>11</v>
      </c>
      <c r="D375" t="s">
        <v>345</v>
      </c>
      <c r="E375" s="4">
        <v>10</v>
      </c>
      <c r="F375" s="4">
        <v>130.1</v>
      </c>
    </row>
    <row r="376" spans="1:6" hidden="1" x14ac:dyDescent="0.2">
      <c r="A376">
        <v>2020</v>
      </c>
      <c r="B376" s="3" t="s">
        <v>343</v>
      </c>
      <c r="C376" s="3" t="s">
        <v>809</v>
      </c>
      <c r="D376" t="s">
        <v>29</v>
      </c>
      <c r="E376" s="4">
        <v>1000</v>
      </c>
      <c r="F376" s="4">
        <v>102884.2</v>
      </c>
    </row>
    <row r="377" spans="1:6" hidden="1" x14ac:dyDescent="0.2">
      <c r="A377">
        <v>2020</v>
      </c>
      <c r="B377" s="3" t="s">
        <v>343</v>
      </c>
      <c r="C377" s="3" t="s">
        <v>128</v>
      </c>
      <c r="D377" t="s">
        <v>346</v>
      </c>
      <c r="E377" s="4">
        <v>5100</v>
      </c>
      <c r="F377" s="4">
        <v>547626.39</v>
      </c>
    </row>
    <row r="378" spans="1:6" hidden="1" x14ac:dyDescent="0.2">
      <c r="A378">
        <v>2020</v>
      </c>
      <c r="B378" s="3" t="s">
        <v>343</v>
      </c>
      <c r="C378" s="3" t="s">
        <v>13</v>
      </c>
      <c r="D378" t="s">
        <v>14</v>
      </c>
      <c r="E378" s="4">
        <v>202600.96000000002</v>
      </c>
      <c r="F378" s="4">
        <v>515692.49</v>
      </c>
    </row>
    <row r="379" spans="1:6" hidden="1" x14ac:dyDescent="0.2">
      <c r="A379">
        <v>2020</v>
      </c>
      <c r="B379" s="3" t="s">
        <v>343</v>
      </c>
      <c r="C379" s="3" t="s">
        <v>130</v>
      </c>
      <c r="D379" t="s">
        <v>131</v>
      </c>
      <c r="E379" s="4">
        <v>5700</v>
      </c>
      <c r="F379" s="4">
        <v>27755.16</v>
      </c>
    </row>
    <row r="380" spans="1:6" x14ac:dyDescent="0.2">
      <c r="A380">
        <v>2020</v>
      </c>
      <c r="B380" s="3" t="s">
        <v>343</v>
      </c>
      <c r="C380" s="3" t="s">
        <v>130</v>
      </c>
      <c r="D380" t="s">
        <v>347</v>
      </c>
      <c r="E380" s="4">
        <v>0.5</v>
      </c>
      <c r="F380" s="4">
        <v>26.02</v>
      </c>
    </row>
    <row r="381" spans="1:6" x14ac:dyDescent="0.2">
      <c r="A381">
        <v>2020</v>
      </c>
      <c r="B381" s="3" t="s">
        <v>343</v>
      </c>
      <c r="C381" s="3" t="s">
        <v>157</v>
      </c>
      <c r="D381" t="s">
        <v>348</v>
      </c>
      <c r="E381" s="4">
        <v>5.5</v>
      </c>
      <c r="F381" s="4">
        <v>135.15</v>
      </c>
    </row>
    <row r="382" spans="1:6" hidden="1" x14ac:dyDescent="0.2">
      <c r="A382">
        <v>2020</v>
      </c>
      <c r="B382" s="3" t="s">
        <v>343</v>
      </c>
      <c r="C382" s="3" t="s">
        <v>349</v>
      </c>
      <c r="D382" t="s">
        <v>350</v>
      </c>
      <c r="E382" s="4">
        <v>5000</v>
      </c>
      <c r="F382" s="4">
        <v>69801.08</v>
      </c>
    </row>
    <row r="383" spans="1:6" hidden="1" x14ac:dyDescent="0.2">
      <c r="A383">
        <v>2020</v>
      </c>
      <c r="B383" s="3" t="s">
        <v>343</v>
      </c>
      <c r="C383" s="3" t="s">
        <v>15</v>
      </c>
      <c r="D383" t="s">
        <v>87</v>
      </c>
      <c r="E383" s="4">
        <v>594000</v>
      </c>
      <c r="F383" s="4">
        <v>1960200</v>
      </c>
    </row>
    <row r="384" spans="1:6" hidden="1" x14ac:dyDescent="0.2">
      <c r="A384">
        <v>2020</v>
      </c>
      <c r="B384" s="3" t="s">
        <v>343</v>
      </c>
      <c r="C384" s="3" t="s">
        <v>15</v>
      </c>
      <c r="D384" t="s">
        <v>50</v>
      </c>
      <c r="E384" s="4">
        <v>612000</v>
      </c>
      <c r="F384" s="4">
        <v>2068560</v>
      </c>
    </row>
    <row r="385" spans="1:6" hidden="1" x14ac:dyDescent="0.2">
      <c r="A385">
        <v>2020</v>
      </c>
      <c r="B385" s="3" t="s">
        <v>343</v>
      </c>
      <c r="C385" s="3" t="s">
        <v>17</v>
      </c>
      <c r="D385" t="s">
        <v>388</v>
      </c>
      <c r="E385" s="4">
        <v>200000</v>
      </c>
      <c r="F385" s="4">
        <v>3255401.4099999997</v>
      </c>
    </row>
    <row r="386" spans="1:6" hidden="1" x14ac:dyDescent="0.2">
      <c r="A386">
        <v>2020</v>
      </c>
      <c r="B386" s="3" t="s">
        <v>343</v>
      </c>
      <c r="C386" s="3" t="s">
        <v>17</v>
      </c>
      <c r="D386" t="s">
        <v>389</v>
      </c>
      <c r="E386" s="4">
        <v>25</v>
      </c>
      <c r="F386" s="4">
        <v>400.25</v>
      </c>
    </row>
    <row r="387" spans="1:6" hidden="1" x14ac:dyDescent="0.2">
      <c r="A387">
        <v>2020</v>
      </c>
      <c r="B387" s="3" t="s">
        <v>343</v>
      </c>
      <c r="C387" s="3" t="s">
        <v>159</v>
      </c>
      <c r="D387" t="s">
        <v>600</v>
      </c>
      <c r="E387" s="4">
        <v>60000</v>
      </c>
      <c r="F387" s="4">
        <v>1569000</v>
      </c>
    </row>
    <row r="388" spans="1:6" hidden="1" x14ac:dyDescent="0.2">
      <c r="A388">
        <v>2020</v>
      </c>
      <c r="B388" s="3" t="s">
        <v>343</v>
      </c>
      <c r="C388" s="3" t="s">
        <v>159</v>
      </c>
      <c r="D388" t="s">
        <v>919</v>
      </c>
      <c r="E388" s="4">
        <v>1279.72</v>
      </c>
      <c r="F388" s="4">
        <v>47272.86</v>
      </c>
    </row>
    <row r="389" spans="1:6" hidden="1" x14ac:dyDescent="0.2">
      <c r="A389">
        <v>2020</v>
      </c>
      <c r="B389" s="3" t="s">
        <v>343</v>
      </c>
      <c r="C389" s="3" t="s">
        <v>351</v>
      </c>
      <c r="D389" t="s">
        <v>240</v>
      </c>
      <c r="E389" s="4">
        <v>10800</v>
      </c>
      <c r="F389" s="4">
        <v>337409.94</v>
      </c>
    </row>
    <row r="390" spans="1:6" hidden="1" x14ac:dyDescent="0.2">
      <c r="A390">
        <v>2020</v>
      </c>
      <c r="B390" s="3" t="s">
        <v>343</v>
      </c>
      <c r="C390" s="3" t="s">
        <v>18</v>
      </c>
      <c r="D390" t="s">
        <v>19</v>
      </c>
      <c r="E390" s="4">
        <v>758700</v>
      </c>
      <c r="F390" s="4">
        <v>1522285.2</v>
      </c>
    </row>
    <row r="391" spans="1:6" x14ac:dyDescent="0.2">
      <c r="A391">
        <v>2020</v>
      </c>
      <c r="B391" s="3" t="s">
        <v>343</v>
      </c>
      <c r="C391" s="3" t="s">
        <v>77</v>
      </c>
      <c r="D391" t="s">
        <v>352</v>
      </c>
      <c r="E391" s="4">
        <v>0.5</v>
      </c>
      <c r="F391" s="4">
        <v>130.1</v>
      </c>
    </row>
    <row r="392" spans="1:6" hidden="1" x14ac:dyDescent="0.2">
      <c r="A392">
        <v>2020</v>
      </c>
      <c r="B392" s="3" t="s">
        <v>343</v>
      </c>
      <c r="C392" s="3" t="s">
        <v>77</v>
      </c>
      <c r="D392" t="s">
        <v>353</v>
      </c>
      <c r="E392" s="4">
        <v>3000</v>
      </c>
      <c r="F392" s="4">
        <v>41327.410000000003</v>
      </c>
    </row>
    <row r="393" spans="1:6" hidden="1" x14ac:dyDescent="0.2">
      <c r="A393">
        <v>2020</v>
      </c>
      <c r="B393" s="3" t="s">
        <v>343</v>
      </c>
      <c r="C393" s="3" t="s">
        <v>79</v>
      </c>
      <c r="D393" t="s">
        <v>80</v>
      </c>
      <c r="E393" s="4">
        <v>10501</v>
      </c>
      <c r="F393" s="4">
        <v>29842.39</v>
      </c>
    </row>
    <row r="394" spans="1:6" x14ac:dyDescent="0.2">
      <c r="A394">
        <v>2020</v>
      </c>
      <c r="B394" s="3" t="s">
        <v>343</v>
      </c>
      <c r="C394" s="3" t="s">
        <v>79</v>
      </c>
      <c r="D394" t="s">
        <v>354</v>
      </c>
      <c r="E394" s="4">
        <v>1</v>
      </c>
      <c r="F394" s="4">
        <v>55.05</v>
      </c>
    </row>
    <row r="395" spans="1:6" x14ac:dyDescent="0.2">
      <c r="A395">
        <v>2020</v>
      </c>
      <c r="B395" s="3" t="s">
        <v>343</v>
      </c>
      <c r="C395" s="3" t="s">
        <v>810</v>
      </c>
      <c r="D395" t="s">
        <v>355</v>
      </c>
      <c r="E395" s="4">
        <v>3</v>
      </c>
      <c r="F395" s="4">
        <v>135.15</v>
      </c>
    </row>
    <row r="396" spans="1:6" hidden="1" x14ac:dyDescent="0.2">
      <c r="A396">
        <v>2020</v>
      </c>
      <c r="B396" s="3" t="s">
        <v>343</v>
      </c>
      <c r="C396" s="3" t="s">
        <v>20</v>
      </c>
      <c r="D396" t="s">
        <v>356</v>
      </c>
      <c r="E396" s="4">
        <v>160001</v>
      </c>
      <c r="F396" s="4">
        <v>1470121.01</v>
      </c>
    </row>
    <row r="397" spans="1:6" hidden="1" x14ac:dyDescent="0.2">
      <c r="A397">
        <v>2020</v>
      </c>
      <c r="B397" s="3" t="s">
        <v>343</v>
      </c>
      <c r="C397" s="3" t="s">
        <v>20</v>
      </c>
      <c r="D397" t="s">
        <v>357</v>
      </c>
      <c r="E397" s="4">
        <v>140000</v>
      </c>
      <c r="F397" s="4">
        <v>1301910.1100000001</v>
      </c>
    </row>
    <row r="398" spans="1:6" hidden="1" x14ac:dyDescent="0.2">
      <c r="A398">
        <v>2020</v>
      </c>
      <c r="B398" s="2" t="s">
        <v>343</v>
      </c>
      <c r="C398" s="3" t="s">
        <v>20</v>
      </c>
      <c r="D398" t="s">
        <v>358</v>
      </c>
      <c r="E398" s="4">
        <v>100000</v>
      </c>
      <c r="F398" s="4">
        <v>929000</v>
      </c>
    </row>
    <row r="399" spans="1:6" hidden="1" x14ac:dyDescent="0.2">
      <c r="A399">
        <v>2020</v>
      </c>
      <c r="B399" s="3" t="s">
        <v>359</v>
      </c>
      <c r="C399" s="3" t="s">
        <v>153</v>
      </c>
      <c r="D399" t="s">
        <v>43</v>
      </c>
      <c r="E399" s="4">
        <v>22005</v>
      </c>
      <c r="F399" s="4">
        <v>75917.25</v>
      </c>
    </row>
    <row r="400" spans="1:6" hidden="1" x14ac:dyDescent="0.2">
      <c r="A400">
        <v>2020</v>
      </c>
      <c r="B400" s="3" t="s">
        <v>359</v>
      </c>
      <c r="C400" s="3" t="s">
        <v>360</v>
      </c>
      <c r="D400" t="s">
        <v>87</v>
      </c>
      <c r="E400" s="4">
        <v>36720</v>
      </c>
      <c r="F400" s="4">
        <v>113832</v>
      </c>
    </row>
    <row r="401" spans="1:6" hidden="1" x14ac:dyDescent="0.2">
      <c r="A401">
        <v>2020</v>
      </c>
      <c r="B401" s="3" t="s">
        <v>359</v>
      </c>
      <c r="C401" s="3" t="s">
        <v>23</v>
      </c>
      <c r="D401" t="s">
        <v>413</v>
      </c>
      <c r="E401" s="4">
        <v>24480</v>
      </c>
      <c r="F401" s="4">
        <v>83232</v>
      </c>
    </row>
    <row r="402" spans="1:6" hidden="1" x14ac:dyDescent="0.2">
      <c r="A402">
        <v>2020</v>
      </c>
      <c r="B402" s="3" t="s">
        <v>359</v>
      </c>
      <c r="C402" s="3" t="s">
        <v>24</v>
      </c>
      <c r="D402" t="s">
        <v>455</v>
      </c>
      <c r="E402" s="4">
        <v>10000</v>
      </c>
      <c r="F402" s="4">
        <v>180000</v>
      </c>
    </row>
    <row r="403" spans="1:6" hidden="1" x14ac:dyDescent="0.2">
      <c r="A403">
        <v>2020</v>
      </c>
      <c r="B403" s="3" t="s">
        <v>359</v>
      </c>
      <c r="C403" s="3" t="s">
        <v>361</v>
      </c>
      <c r="D403" t="s">
        <v>384</v>
      </c>
      <c r="E403" s="4">
        <v>32000</v>
      </c>
      <c r="F403" s="4">
        <v>188800</v>
      </c>
    </row>
    <row r="404" spans="1:6" hidden="1" x14ac:dyDescent="0.2">
      <c r="A404">
        <v>2020</v>
      </c>
      <c r="B404" s="2" t="s">
        <v>359</v>
      </c>
      <c r="C404" s="3" t="s">
        <v>798</v>
      </c>
      <c r="D404" t="s">
        <v>97</v>
      </c>
      <c r="E404" s="4">
        <v>10000</v>
      </c>
      <c r="F404" s="4">
        <v>180000</v>
      </c>
    </row>
    <row r="405" spans="1:6" hidden="1" x14ac:dyDescent="0.2">
      <c r="A405">
        <v>2020</v>
      </c>
      <c r="B405" s="3" t="s">
        <v>362</v>
      </c>
      <c r="C405" s="3" t="s">
        <v>363</v>
      </c>
      <c r="D405" t="s">
        <v>364</v>
      </c>
      <c r="E405" s="4">
        <v>35800</v>
      </c>
      <c r="F405" s="4">
        <v>102649.45999999999</v>
      </c>
    </row>
    <row r="406" spans="1:6" hidden="1" x14ac:dyDescent="0.2">
      <c r="A406">
        <v>2020</v>
      </c>
      <c r="B406" s="3" t="s">
        <v>362</v>
      </c>
      <c r="C406" s="3" t="s">
        <v>365</v>
      </c>
      <c r="D406" t="s">
        <v>250</v>
      </c>
      <c r="E406" s="4">
        <v>39900</v>
      </c>
      <c r="F406" s="4">
        <v>216719.09999999998</v>
      </c>
    </row>
    <row r="407" spans="1:6" hidden="1" x14ac:dyDescent="0.2">
      <c r="A407">
        <v>2020</v>
      </c>
      <c r="B407" s="3" t="s">
        <v>362</v>
      </c>
      <c r="C407" s="3" t="s">
        <v>366</v>
      </c>
      <c r="D407" t="s">
        <v>226</v>
      </c>
      <c r="E407" s="4">
        <v>6510</v>
      </c>
      <c r="F407" s="4">
        <v>96935.31</v>
      </c>
    </row>
    <row r="408" spans="1:6" hidden="1" x14ac:dyDescent="0.2">
      <c r="A408">
        <v>2020</v>
      </c>
      <c r="B408" s="3" t="s">
        <v>362</v>
      </c>
      <c r="C408" s="3" t="s">
        <v>367</v>
      </c>
      <c r="D408" t="s">
        <v>368</v>
      </c>
      <c r="E408" s="4">
        <v>522697.6</v>
      </c>
      <c r="F408" s="4">
        <v>3257334.21</v>
      </c>
    </row>
    <row r="409" spans="1:6" hidden="1" x14ac:dyDescent="0.2">
      <c r="A409">
        <v>2020</v>
      </c>
      <c r="B409" s="3" t="s">
        <v>362</v>
      </c>
      <c r="C409" s="3" t="s">
        <v>811</v>
      </c>
      <c r="D409" t="s">
        <v>384</v>
      </c>
      <c r="E409" s="4">
        <v>569553.6</v>
      </c>
      <c r="F409" s="4">
        <v>4528392</v>
      </c>
    </row>
    <row r="410" spans="1:6" hidden="1" x14ac:dyDescent="0.2">
      <c r="A410">
        <v>2020</v>
      </c>
      <c r="B410" s="3" t="s">
        <v>362</v>
      </c>
      <c r="C410" s="3" t="s">
        <v>369</v>
      </c>
      <c r="D410" t="s">
        <v>370</v>
      </c>
      <c r="E410" s="4">
        <v>75200</v>
      </c>
      <c r="F410" s="4">
        <v>408800</v>
      </c>
    </row>
    <row r="411" spans="1:6" hidden="1" x14ac:dyDescent="0.2">
      <c r="A411">
        <v>2020</v>
      </c>
      <c r="B411" s="2" t="s">
        <v>362</v>
      </c>
      <c r="C411" s="3" t="s">
        <v>371</v>
      </c>
      <c r="D411" t="s">
        <v>372</v>
      </c>
      <c r="E411" s="4">
        <v>2500</v>
      </c>
      <c r="F411" s="4">
        <v>21400.19</v>
      </c>
    </row>
    <row r="412" spans="1:6" hidden="1" x14ac:dyDescent="0.2">
      <c r="A412">
        <v>2020</v>
      </c>
      <c r="B412" s="3" t="s">
        <v>373</v>
      </c>
      <c r="C412" s="3" t="s">
        <v>374</v>
      </c>
      <c r="D412" t="s">
        <v>617</v>
      </c>
      <c r="E412" s="4">
        <v>10000</v>
      </c>
      <c r="F412" s="4">
        <v>922570.48</v>
      </c>
    </row>
    <row r="413" spans="1:6" hidden="1" x14ac:dyDescent="0.2">
      <c r="A413">
        <v>2020</v>
      </c>
      <c r="B413" s="3" t="s">
        <v>373</v>
      </c>
      <c r="C413" s="3" t="s">
        <v>618</v>
      </c>
      <c r="D413" t="s">
        <v>337</v>
      </c>
      <c r="E413" s="4">
        <v>20000</v>
      </c>
      <c r="F413" s="4">
        <v>671385.13</v>
      </c>
    </row>
    <row r="414" spans="1:6" hidden="1" x14ac:dyDescent="0.2">
      <c r="A414">
        <v>2020</v>
      </c>
      <c r="B414" s="3" t="s">
        <v>373</v>
      </c>
      <c r="C414" s="3" t="s">
        <v>375</v>
      </c>
      <c r="D414" t="s">
        <v>413</v>
      </c>
      <c r="E414" s="4">
        <v>96000</v>
      </c>
      <c r="F414" s="4">
        <v>312000</v>
      </c>
    </row>
    <row r="415" spans="1:6" hidden="1" x14ac:dyDescent="0.2">
      <c r="A415">
        <v>2020</v>
      </c>
      <c r="B415" s="3" t="s">
        <v>373</v>
      </c>
      <c r="C415" s="3" t="s">
        <v>376</v>
      </c>
      <c r="D415" t="s">
        <v>377</v>
      </c>
      <c r="E415" s="4">
        <v>12000</v>
      </c>
      <c r="F415" s="4">
        <v>137040</v>
      </c>
    </row>
    <row r="416" spans="1:6" hidden="1" x14ac:dyDescent="0.2">
      <c r="A416">
        <v>2020</v>
      </c>
      <c r="B416" s="3" t="s">
        <v>373</v>
      </c>
      <c r="C416" s="3" t="s">
        <v>378</v>
      </c>
      <c r="D416" t="s">
        <v>43</v>
      </c>
      <c r="E416" s="4">
        <v>68400</v>
      </c>
      <c r="F416" s="4">
        <v>290016</v>
      </c>
    </row>
    <row r="417" spans="1:6" hidden="1" x14ac:dyDescent="0.2">
      <c r="A417">
        <v>2020</v>
      </c>
      <c r="B417" s="3" t="s">
        <v>373</v>
      </c>
      <c r="C417" s="3" t="s">
        <v>379</v>
      </c>
      <c r="D417" t="s">
        <v>384</v>
      </c>
      <c r="E417" s="4">
        <v>48000</v>
      </c>
      <c r="F417" s="4">
        <v>308640</v>
      </c>
    </row>
    <row r="418" spans="1:6" hidden="1" x14ac:dyDescent="0.2">
      <c r="A418">
        <v>2020</v>
      </c>
      <c r="B418" s="3" t="s">
        <v>373</v>
      </c>
      <c r="C418" s="3" t="s">
        <v>379</v>
      </c>
      <c r="D418" t="s">
        <v>384</v>
      </c>
      <c r="E418" s="4">
        <v>16000</v>
      </c>
      <c r="F418" s="4">
        <v>102880</v>
      </c>
    </row>
    <row r="419" spans="1:6" hidden="1" x14ac:dyDescent="0.2">
      <c r="A419">
        <v>2020</v>
      </c>
      <c r="B419" s="3" t="s">
        <v>373</v>
      </c>
      <c r="C419" s="3" t="s">
        <v>380</v>
      </c>
      <c r="D419" t="s">
        <v>199</v>
      </c>
      <c r="E419" s="4">
        <v>48000</v>
      </c>
      <c r="F419" s="4">
        <v>108000</v>
      </c>
    </row>
    <row r="420" spans="1:6" hidden="1" x14ac:dyDescent="0.2">
      <c r="A420">
        <v>2020</v>
      </c>
      <c r="B420" s="2" t="s">
        <v>373</v>
      </c>
      <c r="C420" s="3" t="s">
        <v>381</v>
      </c>
      <c r="D420" t="s">
        <v>382</v>
      </c>
      <c r="E420" s="4">
        <v>5000</v>
      </c>
      <c r="F420" s="4">
        <v>119929.52</v>
      </c>
    </row>
    <row r="421" spans="1:6" hidden="1" x14ac:dyDescent="0.2">
      <c r="A421">
        <v>2019</v>
      </c>
      <c r="B421" s="3" t="s">
        <v>5</v>
      </c>
      <c r="C421" s="3" t="s">
        <v>52</v>
      </c>
      <c r="D421" t="s">
        <v>384</v>
      </c>
      <c r="E421">
        <v>16000</v>
      </c>
      <c r="F421">
        <v>134400</v>
      </c>
    </row>
    <row r="422" spans="1:6" hidden="1" x14ac:dyDescent="0.2">
      <c r="A422">
        <v>2019</v>
      </c>
      <c r="B422" s="3" t="s">
        <v>5</v>
      </c>
      <c r="C422" s="3" t="s">
        <v>385</v>
      </c>
      <c r="D422" t="s">
        <v>6</v>
      </c>
      <c r="E422">
        <v>24000</v>
      </c>
      <c r="F422">
        <v>94560</v>
      </c>
    </row>
    <row r="423" spans="1:6" hidden="1" x14ac:dyDescent="0.2">
      <c r="A423">
        <v>2019</v>
      </c>
      <c r="B423" s="2" t="s">
        <v>5</v>
      </c>
      <c r="C423" s="3" t="s">
        <v>812</v>
      </c>
      <c r="D423" t="s">
        <v>6</v>
      </c>
      <c r="E423">
        <v>24000</v>
      </c>
      <c r="F423">
        <v>91680</v>
      </c>
    </row>
    <row r="424" spans="1:6" hidden="1" x14ac:dyDescent="0.2">
      <c r="A424">
        <v>2019</v>
      </c>
      <c r="B424" s="3" t="s">
        <v>7</v>
      </c>
      <c r="C424" s="3" t="s">
        <v>453</v>
      </c>
      <c r="D424" t="s">
        <v>909</v>
      </c>
      <c r="E424">
        <v>43520</v>
      </c>
      <c r="F424">
        <v>43302.400000000001</v>
      </c>
    </row>
    <row r="425" spans="1:6" hidden="1" x14ac:dyDescent="0.2">
      <c r="A425">
        <v>2019</v>
      </c>
      <c r="B425" s="3" t="s">
        <v>7</v>
      </c>
      <c r="C425" s="3" t="s">
        <v>8</v>
      </c>
      <c r="D425" t="s">
        <v>9</v>
      </c>
      <c r="E425">
        <v>23400</v>
      </c>
    </row>
    <row r="426" spans="1:6" hidden="1" x14ac:dyDescent="0.2">
      <c r="A426">
        <v>2019</v>
      </c>
      <c r="B426" s="3" t="s">
        <v>7</v>
      </c>
      <c r="C426" s="3" t="s">
        <v>10</v>
      </c>
      <c r="D426" t="s">
        <v>386</v>
      </c>
      <c r="E426">
        <v>33000</v>
      </c>
    </row>
    <row r="427" spans="1:6" hidden="1" x14ac:dyDescent="0.2">
      <c r="A427">
        <v>2019</v>
      </c>
      <c r="B427" s="3" t="s">
        <v>7</v>
      </c>
      <c r="C427" s="3" t="s">
        <v>13</v>
      </c>
      <c r="D427" t="s">
        <v>14</v>
      </c>
      <c r="E427">
        <v>87040</v>
      </c>
    </row>
    <row r="428" spans="1:6" hidden="1" x14ac:dyDescent="0.2">
      <c r="A428">
        <v>2019</v>
      </c>
      <c r="B428" s="3" t="s">
        <v>7</v>
      </c>
      <c r="C428" s="3" t="s">
        <v>387</v>
      </c>
      <c r="D428" t="s">
        <v>16</v>
      </c>
      <c r="E428">
        <v>18000</v>
      </c>
      <c r="F428">
        <v>71640</v>
      </c>
    </row>
    <row r="429" spans="1:6" hidden="1" x14ac:dyDescent="0.2">
      <c r="A429">
        <v>2019</v>
      </c>
      <c r="B429" s="3" t="s">
        <v>7</v>
      </c>
      <c r="C429" s="3" t="s">
        <v>15</v>
      </c>
      <c r="D429" t="s">
        <v>50</v>
      </c>
      <c r="E429">
        <v>18000</v>
      </c>
    </row>
    <row r="430" spans="1:6" hidden="1" x14ac:dyDescent="0.2">
      <c r="A430">
        <v>2019</v>
      </c>
      <c r="B430" s="3" t="s">
        <v>7</v>
      </c>
      <c r="C430" s="3" t="s">
        <v>15</v>
      </c>
      <c r="D430" t="s">
        <v>16</v>
      </c>
      <c r="E430">
        <v>604800</v>
      </c>
    </row>
    <row r="431" spans="1:6" hidden="1" x14ac:dyDescent="0.2">
      <c r="A431">
        <v>2019</v>
      </c>
      <c r="B431" s="3" t="s">
        <v>7</v>
      </c>
      <c r="C431" s="3" t="s">
        <v>17</v>
      </c>
      <c r="D431" t="s">
        <v>388</v>
      </c>
      <c r="E431">
        <v>2000</v>
      </c>
    </row>
    <row r="432" spans="1:6" hidden="1" x14ac:dyDescent="0.2">
      <c r="A432">
        <v>2019</v>
      </c>
      <c r="B432" s="3" t="s">
        <v>7</v>
      </c>
      <c r="C432" s="3" t="s">
        <v>17</v>
      </c>
      <c r="D432" t="s">
        <v>890</v>
      </c>
      <c r="E432">
        <v>2000</v>
      </c>
    </row>
    <row r="433" spans="1:6" hidden="1" x14ac:dyDescent="0.2">
      <c r="A433">
        <v>2019</v>
      </c>
      <c r="B433" s="3" t="s">
        <v>7</v>
      </c>
      <c r="C433" s="3" t="s">
        <v>17</v>
      </c>
      <c r="D433" t="s">
        <v>388</v>
      </c>
      <c r="E433">
        <v>14500</v>
      </c>
    </row>
    <row r="434" spans="1:6" hidden="1" x14ac:dyDescent="0.2">
      <c r="A434">
        <v>2019</v>
      </c>
      <c r="B434" s="3" t="s">
        <v>7</v>
      </c>
      <c r="C434" s="3" t="s">
        <v>17</v>
      </c>
      <c r="D434" t="s">
        <v>389</v>
      </c>
      <c r="E434">
        <v>12200</v>
      </c>
      <c r="F434">
        <v>154440</v>
      </c>
    </row>
    <row r="435" spans="1:6" hidden="1" x14ac:dyDescent="0.2">
      <c r="A435">
        <v>2019</v>
      </c>
      <c r="B435" s="3" t="s">
        <v>7</v>
      </c>
      <c r="C435" s="3" t="s">
        <v>390</v>
      </c>
      <c r="D435" t="s">
        <v>19</v>
      </c>
      <c r="E435">
        <v>299600</v>
      </c>
      <c r="F435">
        <v>769232</v>
      </c>
    </row>
    <row r="436" spans="1:6" hidden="1" x14ac:dyDescent="0.2">
      <c r="A436">
        <v>2019</v>
      </c>
      <c r="B436" s="2" t="s">
        <v>7</v>
      </c>
      <c r="C436" s="3" t="s">
        <v>18</v>
      </c>
      <c r="D436" t="s">
        <v>19</v>
      </c>
      <c r="E436">
        <v>569200</v>
      </c>
    </row>
    <row r="437" spans="1:6" hidden="1" x14ac:dyDescent="0.2">
      <c r="A437">
        <v>2019</v>
      </c>
      <c r="B437" s="3" t="s">
        <v>391</v>
      </c>
      <c r="C437" s="3" t="s">
        <v>782</v>
      </c>
      <c r="D437" t="s">
        <v>68</v>
      </c>
      <c r="E437">
        <v>8640</v>
      </c>
      <c r="F437">
        <v>75921.919999999998</v>
      </c>
    </row>
    <row r="438" spans="1:6" hidden="1" x14ac:dyDescent="0.2">
      <c r="A438">
        <v>2019</v>
      </c>
      <c r="B438" s="2" t="s">
        <v>391</v>
      </c>
      <c r="C438" s="3" t="s">
        <v>813</v>
      </c>
      <c r="D438" t="s">
        <v>392</v>
      </c>
      <c r="E438">
        <v>1280</v>
      </c>
      <c r="F438">
        <v>14446.08</v>
      </c>
    </row>
    <row r="439" spans="1:6" hidden="1" x14ac:dyDescent="0.2">
      <c r="A439">
        <v>2019</v>
      </c>
      <c r="B439" s="3" t="s">
        <v>27</v>
      </c>
      <c r="C439" s="3" t="s">
        <v>393</v>
      </c>
      <c r="D439" t="s">
        <v>199</v>
      </c>
      <c r="E439">
        <v>16000</v>
      </c>
      <c r="F439">
        <v>40000</v>
      </c>
    </row>
    <row r="440" spans="1:6" hidden="1" x14ac:dyDescent="0.2">
      <c r="A440">
        <v>2019</v>
      </c>
      <c r="B440" s="3" t="s">
        <v>27</v>
      </c>
      <c r="C440" s="3" t="s">
        <v>52</v>
      </c>
      <c r="D440" t="s">
        <v>384</v>
      </c>
      <c r="E440">
        <v>8000</v>
      </c>
      <c r="F440">
        <v>57599.67</v>
      </c>
    </row>
    <row r="441" spans="1:6" hidden="1" x14ac:dyDescent="0.2">
      <c r="A441">
        <v>2019</v>
      </c>
      <c r="B441" s="3" t="s">
        <v>27</v>
      </c>
      <c r="C441" s="3" t="s">
        <v>394</v>
      </c>
      <c r="D441" t="s">
        <v>28</v>
      </c>
      <c r="E441">
        <v>4080</v>
      </c>
      <c r="F441">
        <v>55798.87</v>
      </c>
    </row>
    <row r="442" spans="1:6" hidden="1" x14ac:dyDescent="0.2">
      <c r="A442">
        <v>2019</v>
      </c>
      <c r="B442" s="3" t="s">
        <v>27</v>
      </c>
      <c r="C442" s="3" t="s">
        <v>395</v>
      </c>
      <c r="D442" t="s">
        <v>30</v>
      </c>
      <c r="E442">
        <v>1000</v>
      </c>
      <c r="F442">
        <v>35198.26</v>
      </c>
    </row>
    <row r="443" spans="1:6" hidden="1" x14ac:dyDescent="0.2">
      <c r="A443">
        <v>2019</v>
      </c>
      <c r="B443" s="3" t="s">
        <v>27</v>
      </c>
      <c r="C443" s="3" t="s">
        <v>396</v>
      </c>
      <c r="D443" t="s">
        <v>31</v>
      </c>
      <c r="E443">
        <v>13000</v>
      </c>
      <c r="F443">
        <v>49400</v>
      </c>
    </row>
    <row r="444" spans="1:6" hidden="1" x14ac:dyDescent="0.2">
      <c r="A444">
        <v>2019</v>
      </c>
      <c r="B444" s="3" t="s">
        <v>27</v>
      </c>
      <c r="C444" s="3" t="s">
        <v>397</v>
      </c>
      <c r="D444" t="s">
        <v>398</v>
      </c>
      <c r="E444">
        <v>28172</v>
      </c>
      <c r="F444">
        <v>123189.34000000001</v>
      </c>
    </row>
    <row r="445" spans="1:6" hidden="1" x14ac:dyDescent="0.2">
      <c r="A445">
        <v>2019</v>
      </c>
      <c r="B445" s="3" t="s">
        <v>27</v>
      </c>
      <c r="C445" s="3" t="s">
        <v>212</v>
      </c>
      <c r="D445" t="s">
        <v>398</v>
      </c>
      <c r="E445">
        <v>16000</v>
      </c>
      <c r="F445">
        <v>65280</v>
      </c>
    </row>
    <row r="446" spans="1:6" hidden="1" x14ac:dyDescent="0.2">
      <c r="A446">
        <v>2019</v>
      </c>
      <c r="B446" s="3" t="s">
        <v>27</v>
      </c>
      <c r="C446" s="3" t="s">
        <v>399</v>
      </c>
      <c r="D446" t="s">
        <v>398</v>
      </c>
      <c r="E446">
        <v>16000</v>
      </c>
      <c r="F446">
        <v>80000</v>
      </c>
    </row>
    <row r="447" spans="1:6" hidden="1" x14ac:dyDescent="0.2">
      <c r="A447">
        <v>2019</v>
      </c>
      <c r="B447" s="3" t="s">
        <v>27</v>
      </c>
      <c r="C447" s="3" t="s">
        <v>400</v>
      </c>
      <c r="D447" t="s">
        <v>143</v>
      </c>
      <c r="E447">
        <v>3000</v>
      </c>
      <c r="F447">
        <v>41377.96</v>
      </c>
    </row>
    <row r="448" spans="1:6" hidden="1" x14ac:dyDescent="0.2">
      <c r="A448">
        <v>2019</v>
      </c>
      <c r="B448" s="2" t="s">
        <v>27</v>
      </c>
      <c r="C448" s="3" t="s">
        <v>401</v>
      </c>
      <c r="D448" t="s">
        <v>33</v>
      </c>
      <c r="E448">
        <v>32000</v>
      </c>
      <c r="F448">
        <v>64000</v>
      </c>
    </row>
    <row r="449" spans="1:6" hidden="1" x14ac:dyDescent="0.2">
      <c r="A449">
        <v>2019</v>
      </c>
      <c r="B449" s="3" t="s">
        <v>34</v>
      </c>
      <c r="C449" s="3" t="s">
        <v>35</v>
      </c>
      <c r="D449" t="s">
        <v>914</v>
      </c>
      <c r="E449">
        <v>78740</v>
      </c>
      <c r="F449">
        <v>303155.20000000001</v>
      </c>
    </row>
    <row r="450" spans="1:6" hidden="1" x14ac:dyDescent="0.2">
      <c r="A450">
        <v>2019</v>
      </c>
      <c r="B450" s="3" t="s">
        <v>34</v>
      </c>
      <c r="C450" s="3" t="s">
        <v>402</v>
      </c>
      <c r="D450" t="s">
        <v>477</v>
      </c>
      <c r="E450">
        <v>19260</v>
      </c>
      <c r="F450">
        <v>84083.23</v>
      </c>
    </row>
    <row r="451" spans="1:6" hidden="1" x14ac:dyDescent="0.2">
      <c r="A451">
        <v>2019</v>
      </c>
      <c r="B451" s="3" t="s">
        <v>34</v>
      </c>
      <c r="C451" s="3" t="s">
        <v>36</v>
      </c>
      <c r="D451" t="s">
        <v>37</v>
      </c>
      <c r="E451">
        <v>23370</v>
      </c>
      <c r="F451">
        <v>118018.5</v>
      </c>
    </row>
    <row r="452" spans="1:6" hidden="1" x14ac:dyDescent="0.2">
      <c r="A452">
        <v>2019</v>
      </c>
      <c r="B452" s="3" t="s">
        <v>34</v>
      </c>
      <c r="C452" s="3" t="s">
        <v>38</v>
      </c>
      <c r="D452" t="s">
        <v>39</v>
      </c>
      <c r="E452">
        <v>3000</v>
      </c>
      <c r="F452">
        <v>133331.57</v>
      </c>
    </row>
    <row r="453" spans="1:6" hidden="1" x14ac:dyDescent="0.2">
      <c r="A453">
        <v>2019</v>
      </c>
      <c r="B453" s="3" t="s">
        <v>34</v>
      </c>
      <c r="C453" s="3" t="s">
        <v>40</v>
      </c>
      <c r="D453" t="s">
        <v>199</v>
      </c>
      <c r="E453">
        <v>16000</v>
      </c>
      <c r="F453">
        <v>50720</v>
      </c>
    </row>
    <row r="454" spans="1:6" hidden="1" x14ac:dyDescent="0.2">
      <c r="A454">
        <v>2019</v>
      </c>
      <c r="B454" s="2" t="s">
        <v>34</v>
      </c>
      <c r="C454" s="3" t="s">
        <v>42</v>
      </c>
      <c r="D454" t="s">
        <v>43</v>
      </c>
      <c r="E454">
        <v>24000</v>
      </c>
      <c r="F454">
        <v>117840</v>
      </c>
    </row>
    <row r="455" spans="1:6" hidden="1" x14ac:dyDescent="0.2">
      <c r="A455">
        <v>2019</v>
      </c>
      <c r="B455" s="3" t="s">
        <v>403</v>
      </c>
      <c r="C455" s="3" t="s">
        <v>404</v>
      </c>
      <c r="D455" t="s">
        <v>405</v>
      </c>
      <c r="E455">
        <v>12000</v>
      </c>
      <c r="F455">
        <v>26700</v>
      </c>
    </row>
    <row r="456" spans="1:6" hidden="1" x14ac:dyDescent="0.2">
      <c r="A456">
        <v>2019</v>
      </c>
      <c r="B456" s="3" t="s">
        <v>403</v>
      </c>
      <c r="C456" s="3" t="s">
        <v>406</v>
      </c>
      <c r="D456" t="s">
        <v>143</v>
      </c>
      <c r="E456">
        <v>5000</v>
      </c>
      <c r="F456">
        <v>84200</v>
      </c>
    </row>
    <row r="457" spans="1:6" hidden="1" x14ac:dyDescent="0.2">
      <c r="A457">
        <v>2019</v>
      </c>
      <c r="B457" s="2" t="s">
        <v>403</v>
      </c>
      <c r="C457" s="3" t="s">
        <v>407</v>
      </c>
      <c r="D457" t="s">
        <v>408</v>
      </c>
      <c r="E457">
        <v>6000</v>
      </c>
      <c r="F457">
        <v>71100</v>
      </c>
    </row>
    <row r="458" spans="1:6" hidden="1" x14ac:dyDescent="0.2">
      <c r="A458">
        <v>2019</v>
      </c>
      <c r="B458" s="2" t="s">
        <v>44</v>
      </c>
      <c r="C458" s="3" t="s">
        <v>409</v>
      </c>
      <c r="D458" t="s">
        <v>171</v>
      </c>
      <c r="E458">
        <v>1500</v>
      </c>
      <c r="F458">
        <v>226789</v>
      </c>
    </row>
    <row r="459" spans="1:6" hidden="1" x14ac:dyDescent="0.2">
      <c r="A459">
        <v>2019</v>
      </c>
      <c r="B459" s="2" t="s">
        <v>46</v>
      </c>
      <c r="C459" s="3" t="s">
        <v>47</v>
      </c>
      <c r="D459" t="s">
        <v>48</v>
      </c>
      <c r="E459">
        <v>15.88</v>
      </c>
      <c r="F459">
        <v>1096.81</v>
      </c>
    </row>
    <row r="460" spans="1:6" hidden="1" x14ac:dyDescent="0.2">
      <c r="A460">
        <v>2019</v>
      </c>
      <c r="B460" s="3" t="s">
        <v>410</v>
      </c>
      <c r="C460" s="3" t="s">
        <v>15</v>
      </c>
      <c r="D460" t="s">
        <v>87</v>
      </c>
      <c r="E460">
        <v>27000</v>
      </c>
    </row>
    <row r="461" spans="1:6" hidden="1" x14ac:dyDescent="0.2">
      <c r="A461">
        <v>2019</v>
      </c>
      <c r="B461" s="2" t="s">
        <v>410</v>
      </c>
      <c r="C461" s="3" t="s">
        <v>18</v>
      </c>
      <c r="D461" t="s">
        <v>19</v>
      </c>
      <c r="E461">
        <v>110800</v>
      </c>
    </row>
    <row r="462" spans="1:6" hidden="1" x14ac:dyDescent="0.2">
      <c r="A462">
        <v>2019</v>
      </c>
      <c r="B462" s="3" t="s">
        <v>411</v>
      </c>
      <c r="C462" s="3" t="s">
        <v>814</v>
      </c>
      <c r="D462" t="s">
        <v>384</v>
      </c>
      <c r="E462">
        <v>16000</v>
      </c>
      <c r="F462">
        <v>129440</v>
      </c>
    </row>
    <row r="463" spans="1:6" hidden="1" x14ac:dyDescent="0.2">
      <c r="A463">
        <v>2019</v>
      </c>
      <c r="B463" s="2" t="s">
        <v>411</v>
      </c>
      <c r="C463" s="3" t="s">
        <v>412</v>
      </c>
      <c r="D463" t="s">
        <v>6</v>
      </c>
      <c r="E463">
        <v>24000</v>
      </c>
      <c r="F463">
        <v>96720</v>
      </c>
    </row>
    <row r="464" spans="1:6" hidden="1" x14ac:dyDescent="0.2">
      <c r="A464">
        <v>2019</v>
      </c>
      <c r="B464" s="3" t="s">
        <v>49</v>
      </c>
      <c r="C464" s="3" t="s">
        <v>453</v>
      </c>
      <c r="D464" t="s">
        <v>909</v>
      </c>
      <c r="E464">
        <v>12800</v>
      </c>
      <c r="F464">
        <v>14594.33</v>
      </c>
    </row>
    <row r="465" spans="1:6" hidden="1" x14ac:dyDescent="0.2">
      <c r="A465">
        <v>2019</v>
      </c>
      <c r="B465" s="3" t="s">
        <v>49</v>
      </c>
      <c r="C465" s="3" t="s">
        <v>13</v>
      </c>
      <c r="D465" t="s">
        <v>14</v>
      </c>
      <c r="E465">
        <v>108530</v>
      </c>
    </row>
    <row r="466" spans="1:6" hidden="1" x14ac:dyDescent="0.2">
      <c r="A466">
        <v>2019</v>
      </c>
      <c r="B466" s="3" t="s">
        <v>49</v>
      </c>
      <c r="C466" s="3" t="s">
        <v>23</v>
      </c>
      <c r="D466" t="s">
        <v>413</v>
      </c>
      <c r="E466">
        <v>20000</v>
      </c>
      <c r="F466">
        <v>78000</v>
      </c>
    </row>
    <row r="467" spans="1:6" hidden="1" x14ac:dyDescent="0.2">
      <c r="A467">
        <v>2019</v>
      </c>
      <c r="B467" s="3" t="s">
        <v>49</v>
      </c>
      <c r="C467" s="3" t="s">
        <v>15</v>
      </c>
      <c r="D467" t="s">
        <v>50</v>
      </c>
      <c r="E467">
        <v>168400</v>
      </c>
    </row>
    <row r="468" spans="1:6" hidden="1" x14ac:dyDescent="0.2">
      <c r="A468">
        <v>2019</v>
      </c>
      <c r="B468" s="3" t="s">
        <v>49</v>
      </c>
      <c r="C468" s="3" t="s">
        <v>18</v>
      </c>
      <c r="D468" t="s">
        <v>19</v>
      </c>
      <c r="E468">
        <v>492800</v>
      </c>
    </row>
    <row r="469" spans="1:6" hidden="1" x14ac:dyDescent="0.2">
      <c r="A469">
        <v>2019</v>
      </c>
      <c r="B469" s="3" t="s">
        <v>49</v>
      </c>
      <c r="C469" s="3" t="s">
        <v>414</v>
      </c>
      <c r="D469" t="s">
        <v>413</v>
      </c>
      <c r="E469">
        <v>48960</v>
      </c>
      <c r="F469">
        <v>215424</v>
      </c>
    </row>
    <row r="470" spans="1:6" hidden="1" x14ac:dyDescent="0.2">
      <c r="A470">
        <v>2019</v>
      </c>
      <c r="B470" s="2" t="s">
        <v>49</v>
      </c>
      <c r="C470" s="3" t="s">
        <v>723</v>
      </c>
      <c r="D470" t="s">
        <v>43</v>
      </c>
      <c r="E470">
        <v>84000</v>
      </c>
      <c r="F470">
        <v>407400</v>
      </c>
    </row>
    <row r="471" spans="1:6" hidden="1" x14ac:dyDescent="0.2">
      <c r="A471">
        <v>2019</v>
      </c>
      <c r="B471" s="3" t="s">
        <v>51</v>
      </c>
      <c r="C471" s="3" t="s">
        <v>45</v>
      </c>
      <c r="D471" t="s">
        <v>43</v>
      </c>
      <c r="E471">
        <v>21000</v>
      </c>
      <c r="F471">
        <v>102900</v>
      </c>
    </row>
    <row r="472" spans="1:6" hidden="1" x14ac:dyDescent="0.2">
      <c r="A472">
        <v>2019</v>
      </c>
      <c r="B472" s="3" t="s">
        <v>51</v>
      </c>
      <c r="C472" s="3" t="s">
        <v>23</v>
      </c>
      <c r="D472" t="s">
        <v>413</v>
      </c>
      <c r="E472">
        <v>57600</v>
      </c>
      <c r="F472">
        <v>236160</v>
      </c>
    </row>
    <row r="473" spans="1:6" hidden="1" x14ac:dyDescent="0.2">
      <c r="A473">
        <v>2019</v>
      </c>
      <c r="B473" s="2" t="s">
        <v>51</v>
      </c>
      <c r="C473" s="3" t="s">
        <v>415</v>
      </c>
      <c r="D473" t="s">
        <v>33</v>
      </c>
      <c r="E473">
        <v>80000</v>
      </c>
      <c r="F473">
        <v>170400</v>
      </c>
    </row>
    <row r="474" spans="1:6" hidden="1" x14ac:dyDescent="0.2">
      <c r="A474">
        <v>2019</v>
      </c>
      <c r="B474" s="3" t="s">
        <v>54</v>
      </c>
      <c r="C474" s="3" t="s">
        <v>55</v>
      </c>
      <c r="D474" t="s">
        <v>56</v>
      </c>
      <c r="E474">
        <v>538380</v>
      </c>
      <c r="F474">
        <v>1121753.2000000002</v>
      </c>
    </row>
    <row r="475" spans="1:6" hidden="1" x14ac:dyDescent="0.2">
      <c r="A475">
        <v>2019</v>
      </c>
      <c r="B475" s="3" t="s">
        <v>54</v>
      </c>
      <c r="C475" s="3" t="s">
        <v>57</v>
      </c>
      <c r="D475" t="s">
        <v>384</v>
      </c>
      <c r="E475">
        <v>109760</v>
      </c>
      <c r="F475">
        <v>928420.4</v>
      </c>
    </row>
    <row r="476" spans="1:6" hidden="1" x14ac:dyDescent="0.2">
      <c r="A476">
        <v>2019</v>
      </c>
      <c r="B476" s="3" t="s">
        <v>54</v>
      </c>
      <c r="C476" s="3" t="s">
        <v>59</v>
      </c>
      <c r="D476" t="s">
        <v>60</v>
      </c>
      <c r="E476">
        <v>268800</v>
      </c>
      <c r="F476">
        <v>683559.2</v>
      </c>
    </row>
    <row r="477" spans="1:6" hidden="1" x14ac:dyDescent="0.2">
      <c r="A477">
        <v>2019</v>
      </c>
      <c r="B477" s="3" t="s">
        <v>54</v>
      </c>
      <c r="C477" s="3" t="s">
        <v>61</v>
      </c>
      <c r="D477" t="s">
        <v>62</v>
      </c>
      <c r="E477">
        <v>728640</v>
      </c>
      <c r="F477">
        <v>1718356.56</v>
      </c>
    </row>
    <row r="478" spans="1:6" hidden="1" x14ac:dyDescent="0.2">
      <c r="A478">
        <v>2019</v>
      </c>
      <c r="B478" s="3" t="s">
        <v>54</v>
      </c>
      <c r="C478" s="3" t="s">
        <v>63</v>
      </c>
      <c r="D478" t="s">
        <v>398</v>
      </c>
      <c r="E478">
        <v>105120</v>
      </c>
      <c r="F478">
        <v>699780</v>
      </c>
    </row>
    <row r="479" spans="1:6" hidden="1" x14ac:dyDescent="0.2">
      <c r="A479">
        <v>2019</v>
      </c>
      <c r="B479" s="3" t="s">
        <v>54</v>
      </c>
      <c r="C479" s="3" t="s">
        <v>416</v>
      </c>
      <c r="D479" t="s">
        <v>123</v>
      </c>
      <c r="E479">
        <v>9520</v>
      </c>
      <c r="F479">
        <v>42935.199999999997</v>
      </c>
    </row>
    <row r="480" spans="1:6" hidden="1" x14ac:dyDescent="0.2">
      <c r="A480">
        <v>2019</v>
      </c>
      <c r="B480" s="3" t="s">
        <v>54</v>
      </c>
      <c r="C480" s="3" t="s">
        <v>66</v>
      </c>
      <c r="D480" t="s">
        <v>413</v>
      </c>
      <c r="E480">
        <v>342720</v>
      </c>
      <c r="F480">
        <v>1314338.2200000002</v>
      </c>
    </row>
    <row r="481" spans="1:6" hidden="1" x14ac:dyDescent="0.2">
      <c r="A481">
        <v>2019</v>
      </c>
      <c r="B481" s="2" t="s">
        <v>54</v>
      </c>
      <c r="C481" s="3" t="s">
        <v>67</v>
      </c>
      <c r="D481" t="s">
        <v>68</v>
      </c>
      <c r="E481">
        <v>17360</v>
      </c>
      <c r="F481">
        <v>139344</v>
      </c>
    </row>
    <row r="482" spans="1:6" hidden="1" x14ac:dyDescent="0.2">
      <c r="A482">
        <v>2019</v>
      </c>
      <c r="B482" s="3" t="s">
        <v>69</v>
      </c>
      <c r="C482" s="3" t="s">
        <v>8</v>
      </c>
      <c r="D482" t="s">
        <v>70</v>
      </c>
      <c r="E482">
        <v>22000</v>
      </c>
    </row>
    <row r="483" spans="1:6" hidden="1" x14ac:dyDescent="0.2">
      <c r="A483">
        <v>2019</v>
      </c>
      <c r="B483" s="3" t="s">
        <v>69</v>
      </c>
      <c r="C483" s="3" t="s">
        <v>8</v>
      </c>
      <c r="D483" t="s">
        <v>71</v>
      </c>
      <c r="E483">
        <v>40000</v>
      </c>
    </row>
    <row r="484" spans="1:6" hidden="1" x14ac:dyDescent="0.2">
      <c r="A484">
        <v>2019</v>
      </c>
      <c r="B484" s="3" t="s">
        <v>69</v>
      </c>
      <c r="C484" s="3" t="s">
        <v>417</v>
      </c>
      <c r="D484" t="s">
        <v>72</v>
      </c>
      <c r="E484">
        <v>1500</v>
      </c>
      <c r="F484">
        <v>4898.8</v>
      </c>
    </row>
    <row r="485" spans="1:6" hidden="1" x14ac:dyDescent="0.2">
      <c r="A485">
        <v>2019</v>
      </c>
      <c r="B485" s="3" t="s">
        <v>69</v>
      </c>
      <c r="C485" s="3" t="s">
        <v>10</v>
      </c>
      <c r="D485" t="s">
        <v>72</v>
      </c>
      <c r="E485">
        <v>2300</v>
      </c>
    </row>
    <row r="486" spans="1:6" hidden="1" x14ac:dyDescent="0.2">
      <c r="A486">
        <v>2019</v>
      </c>
      <c r="B486" s="3" t="s">
        <v>69</v>
      </c>
      <c r="C486" s="3" t="s">
        <v>11</v>
      </c>
      <c r="D486" t="s">
        <v>418</v>
      </c>
      <c r="E486">
        <v>34000</v>
      </c>
    </row>
    <row r="487" spans="1:6" hidden="1" x14ac:dyDescent="0.2">
      <c r="A487">
        <v>2019</v>
      </c>
      <c r="B487" s="3" t="s">
        <v>69</v>
      </c>
      <c r="C487" s="3" t="s">
        <v>11</v>
      </c>
      <c r="D487" t="s">
        <v>26</v>
      </c>
      <c r="E487">
        <v>32000</v>
      </c>
    </row>
    <row r="488" spans="1:6" hidden="1" x14ac:dyDescent="0.2">
      <c r="A488">
        <v>2019</v>
      </c>
      <c r="B488" s="3" t="s">
        <v>69</v>
      </c>
      <c r="C488" s="3" t="s">
        <v>13</v>
      </c>
      <c r="D488" t="s">
        <v>14</v>
      </c>
      <c r="E488">
        <v>134400</v>
      </c>
    </row>
    <row r="489" spans="1:6" hidden="1" x14ac:dyDescent="0.2">
      <c r="A489">
        <v>2019</v>
      </c>
      <c r="B489" s="3" t="s">
        <v>69</v>
      </c>
      <c r="C489" s="3" t="s">
        <v>73</v>
      </c>
      <c r="D489" t="s">
        <v>74</v>
      </c>
      <c r="E489">
        <v>9600.2000000000007</v>
      </c>
    </row>
    <row r="490" spans="1:6" x14ac:dyDescent="0.2">
      <c r="A490">
        <v>2019</v>
      </c>
      <c r="B490" s="3" t="s">
        <v>69</v>
      </c>
      <c r="C490" s="3" t="s">
        <v>157</v>
      </c>
      <c r="D490" t="s">
        <v>419</v>
      </c>
      <c r="E490">
        <v>15</v>
      </c>
    </row>
    <row r="491" spans="1:6" x14ac:dyDescent="0.2">
      <c r="A491">
        <v>2019</v>
      </c>
      <c r="B491" s="3" t="s">
        <v>69</v>
      </c>
      <c r="C491" s="3" t="s">
        <v>349</v>
      </c>
      <c r="D491" t="s">
        <v>420</v>
      </c>
      <c r="E491">
        <v>2</v>
      </c>
    </row>
    <row r="492" spans="1:6" hidden="1" x14ac:dyDescent="0.2">
      <c r="A492">
        <v>2019</v>
      </c>
      <c r="B492" s="3" t="s">
        <v>69</v>
      </c>
      <c r="C492" s="3" t="s">
        <v>15</v>
      </c>
      <c r="D492" t="s">
        <v>87</v>
      </c>
      <c r="E492">
        <v>17000</v>
      </c>
    </row>
    <row r="493" spans="1:6" hidden="1" x14ac:dyDescent="0.2">
      <c r="A493">
        <v>2019</v>
      </c>
      <c r="B493" s="3" t="s">
        <v>69</v>
      </c>
      <c r="C493" s="3" t="s">
        <v>15</v>
      </c>
      <c r="D493" t="s">
        <v>50</v>
      </c>
      <c r="E493">
        <v>275000</v>
      </c>
    </row>
    <row r="494" spans="1:6" x14ac:dyDescent="0.2">
      <c r="A494">
        <v>2019</v>
      </c>
      <c r="B494" s="3" t="s">
        <v>69</v>
      </c>
      <c r="C494" s="3" t="s">
        <v>17</v>
      </c>
      <c r="D494" t="s">
        <v>421</v>
      </c>
      <c r="E494">
        <v>1</v>
      </c>
    </row>
    <row r="495" spans="1:6" hidden="1" x14ac:dyDescent="0.2">
      <c r="A495">
        <v>2019</v>
      </c>
      <c r="B495" s="3" t="s">
        <v>69</v>
      </c>
      <c r="C495" s="3" t="s">
        <v>18</v>
      </c>
      <c r="D495" t="s">
        <v>19</v>
      </c>
      <c r="E495">
        <v>114600</v>
      </c>
    </row>
    <row r="496" spans="1:6" hidden="1" x14ac:dyDescent="0.2">
      <c r="A496">
        <v>2019</v>
      </c>
      <c r="B496" s="3" t="s">
        <v>69</v>
      </c>
      <c r="C496" s="3" t="s">
        <v>422</v>
      </c>
      <c r="D496" t="s">
        <v>80</v>
      </c>
      <c r="E496">
        <v>1500</v>
      </c>
      <c r="F496">
        <v>5756.87</v>
      </c>
    </row>
    <row r="497" spans="1:6" hidden="1" x14ac:dyDescent="0.2">
      <c r="A497">
        <v>2019</v>
      </c>
      <c r="B497" s="2" t="s">
        <v>69</v>
      </c>
      <c r="C497" s="3" t="s">
        <v>81</v>
      </c>
      <c r="D497" t="s">
        <v>420</v>
      </c>
      <c r="E497">
        <v>10000</v>
      </c>
      <c r="F497">
        <v>55300</v>
      </c>
    </row>
    <row r="498" spans="1:6" hidden="1" x14ac:dyDescent="0.2">
      <c r="A498">
        <v>2019</v>
      </c>
      <c r="B498" s="3" t="s">
        <v>423</v>
      </c>
      <c r="C498" s="3" t="s">
        <v>424</v>
      </c>
      <c r="D498" t="s">
        <v>909</v>
      </c>
      <c r="E498">
        <v>7680</v>
      </c>
      <c r="F498">
        <v>22907.91</v>
      </c>
    </row>
    <row r="499" spans="1:6" hidden="1" x14ac:dyDescent="0.2">
      <c r="A499">
        <v>2019</v>
      </c>
      <c r="B499" s="2" t="s">
        <v>423</v>
      </c>
      <c r="C499" s="3" t="s">
        <v>425</v>
      </c>
      <c r="D499" t="s">
        <v>184</v>
      </c>
      <c r="E499">
        <v>5000</v>
      </c>
      <c r="F499">
        <v>49627.64</v>
      </c>
    </row>
    <row r="500" spans="1:6" hidden="1" x14ac:dyDescent="0.2">
      <c r="A500">
        <v>2019</v>
      </c>
      <c r="B500" s="3" t="s">
        <v>82</v>
      </c>
      <c r="C500" s="3" t="s">
        <v>815</v>
      </c>
      <c r="D500" t="s">
        <v>413</v>
      </c>
      <c r="E500">
        <v>9500</v>
      </c>
      <c r="F500">
        <v>33675.96</v>
      </c>
    </row>
    <row r="501" spans="1:6" hidden="1" x14ac:dyDescent="0.2">
      <c r="A501">
        <v>2019</v>
      </c>
      <c r="B501" s="2" t="s">
        <v>82</v>
      </c>
      <c r="C501" s="3" t="s">
        <v>426</v>
      </c>
      <c r="D501" t="s">
        <v>398</v>
      </c>
      <c r="E501">
        <v>32000</v>
      </c>
      <c r="F501">
        <v>164691.20000000001</v>
      </c>
    </row>
    <row r="502" spans="1:6" hidden="1" x14ac:dyDescent="0.2">
      <c r="A502">
        <v>2019</v>
      </c>
      <c r="B502" s="3" t="s">
        <v>427</v>
      </c>
      <c r="C502" s="3" t="s">
        <v>363</v>
      </c>
      <c r="D502" t="s">
        <v>364</v>
      </c>
      <c r="E502">
        <v>6000</v>
      </c>
      <c r="F502">
        <v>18378.099999999999</v>
      </c>
    </row>
    <row r="503" spans="1:6" hidden="1" x14ac:dyDescent="0.2">
      <c r="A503">
        <v>2019</v>
      </c>
      <c r="B503" s="3" t="s">
        <v>427</v>
      </c>
      <c r="C503" s="3" t="s">
        <v>365</v>
      </c>
      <c r="D503" t="s">
        <v>250</v>
      </c>
      <c r="E503">
        <v>4000</v>
      </c>
      <c r="F503">
        <v>26546.15</v>
      </c>
    </row>
    <row r="504" spans="1:6" hidden="1" x14ac:dyDescent="0.2">
      <c r="A504">
        <v>2019</v>
      </c>
      <c r="B504" s="3" t="s">
        <v>427</v>
      </c>
      <c r="C504" s="3" t="s">
        <v>428</v>
      </c>
      <c r="D504" t="s">
        <v>429</v>
      </c>
      <c r="E504">
        <v>8000</v>
      </c>
      <c r="F504">
        <v>122880</v>
      </c>
    </row>
    <row r="505" spans="1:6" hidden="1" x14ac:dyDescent="0.2">
      <c r="A505">
        <v>2019</v>
      </c>
      <c r="B505" s="3" t="s">
        <v>427</v>
      </c>
      <c r="C505" s="3" t="s">
        <v>266</v>
      </c>
      <c r="D505" t="s">
        <v>33</v>
      </c>
      <c r="E505">
        <v>32000</v>
      </c>
      <c r="F505">
        <v>80960</v>
      </c>
    </row>
    <row r="506" spans="1:6" hidden="1" x14ac:dyDescent="0.2">
      <c r="A506">
        <v>2019</v>
      </c>
      <c r="B506" s="3" t="s">
        <v>427</v>
      </c>
      <c r="C506" s="3" t="s">
        <v>811</v>
      </c>
      <c r="D506" t="s">
        <v>384</v>
      </c>
      <c r="E506">
        <v>443910</v>
      </c>
      <c r="F506">
        <v>3282072.3100000005</v>
      </c>
    </row>
    <row r="507" spans="1:6" hidden="1" x14ac:dyDescent="0.2">
      <c r="A507">
        <v>2019</v>
      </c>
      <c r="B507" s="3" t="s">
        <v>427</v>
      </c>
      <c r="C507" s="3" t="s">
        <v>369</v>
      </c>
      <c r="D507" t="s">
        <v>370</v>
      </c>
      <c r="E507">
        <v>150780</v>
      </c>
      <c r="F507">
        <v>780680.4</v>
      </c>
    </row>
    <row r="508" spans="1:6" hidden="1" x14ac:dyDescent="0.2">
      <c r="A508">
        <v>2019</v>
      </c>
      <c r="B508" s="2" t="s">
        <v>427</v>
      </c>
      <c r="C508" s="3" t="s">
        <v>371</v>
      </c>
      <c r="D508" t="s">
        <v>372</v>
      </c>
      <c r="E508">
        <v>6000</v>
      </c>
      <c r="F508">
        <v>50412.15</v>
      </c>
    </row>
    <row r="509" spans="1:6" hidden="1" x14ac:dyDescent="0.2">
      <c r="A509">
        <v>2019</v>
      </c>
      <c r="B509" s="3" t="s">
        <v>83</v>
      </c>
      <c r="C509" s="3" t="s">
        <v>84</v>
      </c>
      <c r="D509" t="s">
        <v>43</v>
      </c>
      <c r="E509">
        <v>20000</v>
      </c>
      <c r="F509">
        <v>91800</v>
      </c>
    </row>
    <row r="510" spans="1:6" hidden="1" x14ac:dyDescent="0.2">
      <c r="A510">
        <v>2019</v>
      </c>
      <c r="B510" s="3" t="s">
        <v>83</v>
      </c>
      <c r="C510" s="3" t="s">
        <v>430</v>
      </c>
      <c r="D510" t="s">
        <v>418</v>
      </c>
      <c r="E510">
        <v>13200</v>
      </c>
      <c r="F510">
        <v>104280</v>
      </c>
    </row>
    <row r="511" spans="1:6" hidden="1" x14ac:dyDescent="0.2">
      <c r="A511">
        <v>2019</v>
      </c>
      <c r="B511" s="3" t="s">
        <v>83</v>
      </c>
      <c r="C511" s="3" t="s">
        <v>431</v>
      </c>
      <c r="D511" t="s">
        <v>432</v>
      </c>
      <c r="E511">
        <v>16000</v>
      </c>
      <c r="F511">
        <v>33440</v>
      </c>
    </row>
    <row r="512" spans="1:6" hidden="1" x14ac:dyDescent="0.2">
      <c r="A512">
        <v>2019</v>
      </c>
      <c r="B512" s="3" t="s">
        <v>83</v>
      </c>
      <c r="C512" s="3" t="s">
        <v>816</v>
      </c>
      <c r="D512" t="s">
        <v>87</v>
      </c>
      <c r="E512">
        <v>15000</v>
      </c>
      <c r="F512">
        <v>62848.99</v>
      </c>
    </row>
    <row r="513" spans="1:6" hidden="1" x14ac:dyDescent="0.2">
      <c r="A513">
        <v>2019</v>
      </c>
      <c r="B513" s="2" t="s">
        <v>83</v>
      </c>
      <c r="C513" s="3" t="s">
        <v>86</v>
      </c>
      <c r="D513" t="s">
        <v>87</v>
      </c>
      <c r="E513">
        <v>16000</v>
      </c>
      <c r="F513">
        <v>45440</v>
      </c>
    </row>
    <row r="514" spans="1:6" hidden="1" x14ac:dyDescent="0.2">
      <c r="A514">
        <v>2019</v>
      </c>
      <c r="B514" s="3" t="s">
        <v>88</v>
      </c>
      <c r="C514" s="3" t="s">
        <v>89</v>
      </c>
      <c r="D514" t="s">
        <v>90</v>
      </c>
      <c r="E514">
        <v>17274.5</v>
      </c>
      <c r="F514">
        <v>150200.01</v>
      </c>
    </row>
    <row r="515" spans="1:6" x14ac:dyDescent="0.2">
      <c r="A515">
        <v>2019</v>
      </c>
      <c r="B515" s="3" t="s">
        <v>88</v>
      </c>
      <c r="C515" s="3" t="s">
        <v>433</v>
      </c>
      <c r="D515" t="s">
        <v>92</v>
      </c>
      <c r="E515">
        <v>4</v>
      </c>
      <c r="F515">
        <v>48.06</v>
      </c>
    </row>
    <row r="516" spans="1:6" x14ac:dyDescent="0.2">
      <c r="A516">
        <v>2019</v>
      </c>
      <c r="B516" s="3" t="s">
        <v>88</v>
      </c>
      <c r="C516" s="3" t="s">
        <v>434</v>
      </c>
      <c r="D516" t="s">
        <v>94</v>
      </c>
      <c r="E516">
        <v>10</v>
      </c>
      <c r="F516">
        <v>200.56</v>
      </c>
    </row>
    <row r="517" spans="1:6" x14ac:dyDescent="0.2">
      <c r="A517">
        <v>2019</v>
      </c>
      <c r="B517" s="3" t="s">
        <v>88</v>
      </c>
      <c r="C517" s="3" t="s">
        <v>435</v>
      </c>
      <c r="D517" t="s">
        <v>96</v>
      </c>
      <c r="E517">
        <v>3</v>
      </c>
      <c r="F517">
        <v>198.6</v>
      </c>
    </row>
    <row r="518" spans="1:6" hidden="1" x14ac:dyDescent="0.2">
      <c r="A518">
        <v>2019</v>
      </c>
      <c r="B518" s="3" t="s">
        <v>88</v>
      </c>
      <c r="C518" s="3" t="s">
        <v>98</v>
      </c>
      <c r="D518" t="s">
        <v>99</v>
      </c>
      <c r="E518">
        <v>78550</v>
      </c>
      <c r="F518">
        <v>424665.12</v>
      </c>
    </row>
    <row r="519" spans="1:6" hidden="1" x14ac:dyDescent="0.2">
      <c r="A519">
        <v>2019</v>
      </c>
      <c r="B519" s="3" t="s">
        <v>88</v>
      </c>
      <c r="C519" s="3" t="s">
        <v>100</v>
      </c>
      <c r="D519" t="s">
        <v>101</v>
      </c>
      <c r="E519">
        <v>4940</v>
      </c>
      <c r="F519">
        <v>583994.03</v>
      </c>
    </row>
    <row r="520" spans="1:6" x14ac:dyDescent="0.2">
      <c r="A520">
        <v>2019</v>
      </c>
      <c r="B520" s="3" t="s">
        <v>88</v>
      </c>
      <c r="C520" s="3" t="s">
        <v>729</v>
      </c>
      <c r="D520" t="s">
        <v>85</v>
      </c>
      <c r="E520">
        <v>4</v>
      </c>
      <c r="F520">
        <v>276.06</v>
      </c>
    </row>
    <row r="521" spans="1:6" hidden="1" x14ac:dyDescent="0.2">
      <c r="A521">
        <v>2019</v>
      </c>
      <c r="B521" s="3" t="s">
        <v>88</v>
      </c>
      <c r="C521" s="3" t="s">
        <v>102</v>
      </c>
      <c r="D521" t="s">
        <v>103</v>
      </c>
      <c r="E521">
        <v>27566</v>
      </c>
      <c r="F521">
        <v>3294692.6399999997</v>
      </c>
    </row>
    <row r="522" spans="1:6" hidden="1" x14ac:dyDescent="0.2">
      <c r="A522">
        <v>2019</v>
      </c>
      <c r="B522" s="3" t="s">
        <v>88</v>
      </c>
      <c r="C522" s="3" t="s">
        <v>106</v>
      </c>
      <c r="D522" t="s">
        <v>107</v>
      </c>
      <c r="E522">
        <v>31900</v>
      </c>
      <c r="F522">
        <v>92247.01</v>
      </c>
    </row>
    <row r="523" spans="1:6" hidden="1" x14ac:dyDescent="0.2">
      <c r="A523">
        <v>2019</v>
      </c>
      <c r="B523" s="3" t="s">
        <v>88</v>
      </c>
      <c r="C523" s="3" t="s">
        <v>436</v>
      </c>
      <c r="D523" t="s">
        <v>437</v>
      </c>
      <c r="E523">
        <v>3009</v>
      </c>
      <c r="F523">
        <v>31065.07</v>
      </c>
    </row>
    <row r="524" spans="1:6" hidden="1" x14ac:dyDescent="0.2">
      <c r="A524">
        <v>2019</v>
      </c>
      <c r="B524" s="3" t="s">
        <v>88</v>
      </c>
      <c r="C524" s="3" t="s">
        <v>438</v>
      </c>
      <c r="D524" t="s">
        <v>439</v>
      </c>
      <c r="E524">
        <v>2600.5</v>
      </c>
      <c r="F524">
        <v>276668.04000000004</v>
      </c>
    </row>
    <row r="525" spans="1:6" x14ac:dyDescent="0.2">
      <c r="A525">
        <v>2019</v>
      </c>
      <c r="B525" s="3" t="s">
        <v>88</v>
      </c>
      <c r="C525" s="3" t="s">
        <v>817</v>
      </c>
      <c r="D525" t="s">
        <v>891</v>
      </c>
      <c r="E525">
        <v>0.15</v>
      </c>
      <c r="F525">
        <v>64.06</v>
      </c>
    </row>
    <row r="526" spans="1:6" x14ac:dyDescent="0.2">
      <c r="A526">
        <v>2019</v>
      </c>
      <c r="B526" s="2" t="s">
        <v>88</v>
      </c>
      <c r="C526" s="3" t="s">
        <v>818</v>
      </c>
      <c r="D526" t="s">
        <v>891</v>
      </c>
      <c r="E526">
        <v>0.25</v>
      </c>
      <c r="F526">
        <v>106.74</v>
      </c>
    </row>
    <row r="527" spans="1:6" x14ac:dyDescent="0.2">
      <c r="A527">
        <v>2019</v>
      </c>
      <c r="B527" s="3" t="s">
        <v>110</v>
      </c>
      <c r="C527" s="3" t="s">
        <v>440</v>
      </c>
      <c r="D527" t="s">
        <v>441</v>
      </c>
      <c r="E527">
        <v>1</v>
      </c>
      <c r="F527">
        <v>331.79</v>
      </c>
    </row>
    <row r="528" spans="1:6" x14ac:dyDescent="0.2">
      <c r="A528">
        <v>2019</v>
      </c>
      <c r="B528" s="3" t="s">
        <v>110</v>
      </c>
      <c r="C528" s="3" t="s">
        <v>442</v>
      </c>
      <c r="D528" t="s">
        <v>443</v>
      </c>
      <c r="E528">
        <v>1</v>
      </c>
      <c r="F528">
        <v>189.62</v>
      </c>
    </row>
    <row r="529" spans="1:6" hidden="1" x14ac:dyDescent="0.2">
      <c r="A529">
        <v>2019</v>
      </c>
      <c r="B529" s="3" t="s">
        <v>110</v>
      </c>
      <c r="C529" s="3" t="s">
        <v>111</v>
      </c>
      <c r="D529" t="s">
        <v>112</v>
      </c>
      <c r="E529">
        <v>800</v>
      </c>
      <c r="F529">
        <v>157312.41</v>
      </c>
    </row>
    <row r="530" spans="1:6" hidden="1" x14ac:dyDescent="0.2">
      <c r="A530">
        <v>2019</v>
      </c>
      <c r="B530" s="3" t="s">
        <v>110</v>
      </c>
      <c r="C530" s="3" t="s">
        <v>115</v>
      </c>
      <c r="D530" t="s">
        <v>116</v>
      </c>
      <c r="E530">
        <v>45260</v>
      </c>
      <c r="F530">
        <v>477934.08000000002</v>
      </c>
    </row>
    <row r="531" spans="1:6" hidden="1" x14ac:dyDescent="0.2">
      <c r="A531">
        <v>2019</v>
      </c>
      <c r="B531" s="3" t="s">
        <v>110</v>
      </c>
      <c r="C531" s="3" t="s">
        <v>444</v>
      </c>
      <c r="D531" t="s">
        <v>31</v>
      </c>
      <c r="E531">
        <v>368625</v>
      </c>
      <c r="F531">
        <v>1807148.0599999998</v>
      </c>
    </row>
    <row r="532" spans="1:6" hidden="1" x14ac:dyDescent="0.2">
      <c r="A532">
        <v>2019</v>
      </c>
      <c r="B532" s="3" t="s">
        <v>110</v>
      </c>
      <c r="C532" s="3" t="s">
        <v>445</v>
      </c>
      <c r="D532" t="s">
        <v>446</v>
      </c>
      <c r="E532">
        <v>142080</v>
      </c>
      <c r="F532">
        <v>556664.06000000006</v>
      </c>
    </row>
    <row r="533" spans="1:6" hidden="1" x14ac:dyDescent="0.2">
      <c r="A533">
        <v>2019</v>
      </c>
      <c r="B533" s="3" t="s">
        <v>110</v>
      </c>
      <c r="C533" s="3" t="s">
        <v>117</v>
      </c>
      <c r="D533" t="s">
        <v>118</v>
      </c>
      <c r="E533">
        <v>625920</v>
      </c>
      <c r="F533">
        <v>3297771.8200000003</v>
      </c>
    </row>
    <row r="534" spans="1:6" hidden="1" x14ac:dyDescent="0.2">
      <c r="A534">
        <v>2019</v>
      </c>
      <c r="B534" s="3" t="s">
        <v>110</v>
      </c>
      <c r="C534" s="3" t="s">
        <v>119</v>
      </c>
      <c r="D534" t="s">
        <v>120</v>
      </c>
      <c r="E534">
        <v>1702704.64</v>
      </c>
      <c r="F534">
        <v>6842094.4700000007</v>
      </c>
    </row>
    <row r="535" spans="1:6" hidden="1" x14ac:dyDescent="0.2">
      <c r="A535">
        <v>2019</v>
      </c>
      <c r="B535" s="2" t="s">
        <v>110</v>
      </c>
      <c r="C535" s="3" t="s">
        <v>447</v>
      </c>
      <c r="D535" t="s">
        <v>448</v>
      </c>
      <c r="E535">
        <v>1913325</v>
      </c>
      <c r="F535">
        <v>8935956.8200000022</v>
      </c>
    </row>
    <row r="536" spans="1:6" hidden="1" x14ac:dyDescent="0.2">
      <c r="A536">
        <v>2019</v>
      </c>
      <c r="B536" s="2" t="s">
        <v>449</v>
      </c>
      <c r="C536" s="3" t="s">
        <v>45</v>
      </c>
      <c r="D536" t="s">
        <v>43</v>
      </c>
      <c r="E536">
        <v>10500</v>
      </c>
      <c r="F536">
        <v>52290</v>
      </c>
    </row>
    <row r="537" spans="1:6" hidden="1" x14ac:dyDescent="0.2">
      <c r="A537">
        <v>2019</v>
      </c>
      <c r="B537" s="3" t="s">
        <v>122</v>
      </c>
      <c r="C537" s="3" t="s">
        <v>453</v>
      </c>
      <c r="D537" t="s">
        <v>909</v>
      </c>
      <c r="E537">
        <v>57600</v>
      </c>
      <c r="F537">
        <v>67104</v>
      </c>
    </row>
    <row r="538" spans="1:6" x14ac:dyDescent="0.2">
      <c r="A538">
        <v>2019</v>
      </c>
      <c r="B538" s="3" t="s">
        <v>122</v>
      </c>
      <c r="C538" s="3" t="s">
        <v>8</v>
      </c>
      <c r="D538" t="s">
        <v>70</v>
      </c>
      <c r="E538">
        <v>0.25</v>
      </c>
    </row>
    <row r="539" spans="1:6" hidden="1" x14ac:dyDescent="0.2">
      <c r="A539">
        <v>2019</v>
      </c>
      <c r="B539" s="3" t="s">
        <v>122</v>
      </c>
      <c r="C539" s="3" t="s">
        <v>8</v>
      </c>
      <c r="D539" t="s">
        <v>9</v>
      </c>
      <c r="E539">
        <v>300000</v>
      </c>
    </row>
    <row r="540" spans="1:6" hidden="1" x14ac:dyDescent="0.2">
      <c r="A540">
        <v>2019</v>
      </c>
      <c r="B540" s="3" t="s">
        <v>122</v>
      </c>
      <c r="C540" s="3" t="s">
        <v>153</v>
      </c>
      <c r="D540" t="s">
        <v>43</v>
      </c>
      <c r="E540">
        <v>96000</v>
      </c>
      <c r="F540">
        <v>465884.85</v>
      </c>
    </row>
    <row r="541" spans="1:6" hidden="1" x14ac:dyDescent="0.2">
      <c r="A541">
        <v>2019</v>
      </c>
      <c r="B541" s="3" t="s">
        <v>122</v>
      </c>
      <c r="C541" s="3" t="s">
        <v>10</v>
      </c>
      <c r="D541" t="s">
        <v>72</v>
      </c>
      <c r="E541">
        <v>26000</v>
      </c>
    </row>
    <row r="542" spans="1:6" hidden="1" x14ac:dyDescent="0.2">
      <c r="A542">
        <v>2019</v>
      </c>
      <c r="B542" s="3" t="s">
        <v>122</v>
      </c>
      <c r="C542" s="3" t="s">
        <v>11</v>
      </c>
      <c r="D542" t="s">
        <v>12</v>
      </c>
      <c r="E542">
        <v>108000</v>
      </c>
    </row>
    <row r="543" spans="1:6" hidden="1" x14ac:dyDescent="0.2">
      <c r="A543">
        <v>2019</v>
      </c>
      <c r="B543" s="3" t="s">
        <v>122</v>
      </c>
      <c r="C543" s="3" t="s">
        <v>450</v>
      </c>
      <c r="D543" t="s">
        <v>451</v>
      </c>
      <c r="E543">
        <v>2500</v>
      </c>
      <c r="F543">
        <v>8470.5300000000007</v>
      </c>
    </row>
    <row r="544" spans="1:6" hidden="1" x14ac:dyDescent="0.2">
      <c r="A544">
        <v>2019</v>
      </c>
      <c r="B544" s="3" t="s">
        <v>122</v>
      </c>
      <c r="C544" s="3" t="s">
        <v>13</v>
      </c>
      <c r="D544" t="s">
        <v>14</v>
      </c>
      <c r="E544">
        <v>87040</v>
      </c>
    </row>
    <row r="545" spans="1:6" hidden="1" x14ac:dyDescent="0.2">
      <c r="A545">
        <v>2019</v>
      </c>
      <c r="B545" s="3" t="s">
        <v>122</v>
      </c>
      <c r="C545" s="3" t="s">
        <v>73</v>
      </c>
      <c r="D545" t="s">
        <v>74</v>
      </c>
      <c r="E545">
        <v>96000</v>
      </c>
    </row>
    <row r="546" spans="1:6" hidden="1" x14ac:dyDescent="0.2">
      <c r="A546">
        <v>2019</v>
      </c>
      <c r="B546" s="3" t="s">
        <v>122</v>
      </c>
      <c r="C546" s="3" t="s">
        <v>130</v>
      </c>
      <c r="D546" t="s">
        <v>131</v>
      </c>
      <c r="E546">
        <v>30000</v>
      </c>
    </row>
    <row r="547" spans="1:6" hidden="1" x14ac:dyDescent="0.2">
      <c r="A547">
        <v>2019</v>
      </c>
      <c r="B547" s="3" t="s">
        <v>122</v>
      </c>
      <c r="C547" s="3" t="s">
        <v>452</v>
      </c>
      <c r="D547" t="s">
        <v>909</v>
      </c>
      <c r="E547">
        <v>43520</v>
      </c>
      <c r="F547">
        <v>48263.68</v>
      </c>
    </row>
    <row r="548" spans="1:6" hidden="1" x14ac:dyDescent="0.2">
      <c r="A548">
        <v>2019</v>
      </c>
      <c r="B548" s="3" t="s">
        <v>122</v>
      </c>
      <c r="C548" s="3" t="s">
        <v>156</v>
      </c>
      <c r="D548" t="s">
        <v>155</v>
      </c>
      <c r="E548">
        <v>3000</v>
      </c>
    </row>
    <row r="549" spans="1:6" hidden="1" x14ac:dyDescent="0.2">
      <c r="A549">
        <v>2019</v>
      </c>
      <c r="B549" s="3" t="s">
        <v>122</v>
      </c>
      <c r="C549" s="3" t="s">
        <v>349</v>
      </c>
      <c r="D549" t="s">
        <v>454</v>
      </c>
      <c r="E549">
        <v>12000</v>
      </c>
    </row>
    <row r="550" spans="1:6" hidden="1" x14ac:dyDescent="0.2">
      <c r="A550">
        <v>2019</v>
      </c>
      <c r="B550" s="3" t="s">
        <v>122</v>
      </c>
      <c r="C550" s="3" t="s">
        <v>15</v>
      </c>
      <c r="D550" t="s">
        <v>87</v>
      </c>
      <c r="E550">
        <v>10800</v>
      </c>
    </row>
    <row r="551" spans="1:6" hidden="1" x14ac:dyDescent="0.2">
      <c r="A551">
        <v>2019</v>
      </c>
      <c r="B551" s="3" t="s">
        <v>122</v>
      </c>
      <c r="C551" s="3" t="s">
        <v>15</v>
      </c>
      <c r="D551" t="s">
        <v>50</v>
      </c>
      <c r="E551">
        <v>667800</v>
      </c>
    </row>
    <row r="552" spans="1:6" hidden="1" x14ac:dyDescent="0.2">
      <c r="A552">
        <v>2019</v>
      </c>
      <c r="B552" s="3" t="s">
        <v>122</v>
      </c>
      <c r="C552" s="3" t="s">
        <v>17</v>
      </c>
      <c r="D552" t="s">
        <v>388</v>
      </c>
      <c r="E552">
        <v>10000</v>
      </c>
    </row>
    <row r="553" spans="1:6" hidden="1" x14ac:dyDescent="0.2">
      <c r="A553">
        <v>2019</v>
      </c>
      <c r="B553" s="3" t="s">
        <v>122</v>
      </c>
      <c r="C553" s="3" t="s">
        <v>17</v>
      </c>
      <c r="D553" t="s">
        <v>455</v>
      </c>
      <c r="E553">
        <v>3950</v>
      </c>
    </row>
    <row r="554" spans="1:6" hidden="1" x14ac:dyDescent="0.2">
      <c r="A554">
        <v>2019</v>
      </c>
      <c r="B554" s="3" t="s">
        <v>122</v>
      </c>
      <c r="C554" s="3" t="s">
        <v>17</v>
      </c>
      <c r="D554" t="s">
        <v>388</v>
      </c>
      <c r="E554">
        <v>10000</v>
      </c>
    </row>
    <row r="555" spans="1:6" x14ac:dyDescent="0.2">
      <c r="A555">
        <v>2019</v>
      </c>
      <c r="B555" s="3" t="s">
        <v>122</v>
      </c>
      <c r="C555" s="3" t="s">
        <v>17</v>
      </c>
      <c r="D555" t="s">
        <v>456</v>
      </c>
      <c r="E555">
        <v>2E-3</v>
      </c>
    </row>
    <row r="556" spans="1:6" hidden="1" x14ac:dyDescent="0.2">
      <c r="A556">
        <v>2019</v>
      </c>
      <c r="B556" s="3" t="s">
        <v>122</v>
      </c>
      <c r="C556" s="3" t="s">
        <v>457</v>
      </c>
      <c r="D556" t="s">
        <v>50</v>
      </c>
      <c r="E556">
        <v>144000</v>
      </c>
      <c r="F556">
        <v>607680</v>
      </c>
    </row>
    <row r="557" spans="1:6" hidden="1" x14ac:dyDescent="0.2">
      <c r="A557">
        <v>2019</v>
      </c>
      <c r="B557" s="3" t="s">
        <v>122</v>
      </c>
      <c r="C557" s="3" t="s">
        <v>458</v>
      </c>
      <c r="D557" t="s">
        <v>459</v>
      </c>
      <c r="E557">
        <v>10000</v>
      </c>
    </row>
    <row r="558" spans="1:6" hidden="1" x14ac:dyDescent="0.2">
      <c r="A558">
        <v>2019</v>
      </c>
      <c r="B558" s="3" t="s">
        <v>122</v>
      </c>
      <c r="C558" s="3" t="s">
        <v>351</v>
      </c>
      <c r="D558" t="s">
        <v>460</v>
      </c>
      <c r="E558">
        <v>4000</v>
      </c>
    </row>
    <row r="559" spans="1:6" hidden="1" x14ac:dyDescent="0.2">
      <c r="A559">
        <v>2019</v>
      </c>
      <c r="B559" s="3" t="s">
        <v>122</v>
      </c>
      <c r="C559" s="3" t="s">
        <v>461</v>
      </c>
      <c r="D559" t="s">
        <v>462</v>
      </c>
      <c r="E559">
        <v>3000</v>
      </c>
      <c r="F559">
        <v>15497.98</v>
      </c>
    </row>
    <row r="560" spans="1:6" hidden="1" x14ac:dyDescent="0.2">
      <c r="A560">
        <v>2019</v>
      </c>
      <c r="B560" s="3" t="s">
        <v>122</v>
      </c>
      <c r="C560" s="3" t="s">
        <v>390</v>
      </c>
      <c r="D560" t="s">
        <v>19</v>
      </c>
      <c r="E560">
        <v>250800</v>
      </c>
      <c r="F560">
        <v>589380</v>
      </c>
    </row>
    <row r="561" spans="1:6" hidden="1" x14ac:dyDescent="0.2">
      <c r="A561">
        <v>2019</v>
      </c>
      <c r="B561" s="3" t="s">
        <v>122</v>
      </c>
      <c r="C561" s="3" t="s">
        <v>18</v>
      </c>
      <c r="D561" t="s">
        <v>19</v>
      </c>
      <c r="E561">
        <v>355300</v>
      </c>
    </row>
    <row r="562" spans="1:6" x14ac:dyDescent="0.2">
      <c r="A562">
        <v>2019</v>
      </c>
      <c r="B562" s="2" t="s">
        <v>122</v>
      </c>
      <c r="C562" s="3" t="s">
        <v>819</v>
      </c>
      <c r="D562" t="s">
        <v>463</v>
      </c>
      <c r="E562">
        <v>0.01</v>
      </c>
    </row>
    <row r="563" spans="1:6" hidden="1" x14ac:dyDescent="0.2">
      <c r="A563">
        <v>2019</v>
      </c>
      <c r="B563" s="3" t="s">
        <v>146</v>
      </c>
      <c r="C563" s="3" t="s">
        <v>10</v>
      </c>
      <c r="D563" t="s">
        <v>72</v>
      </c>
      <c r="E563">
        <v>28000</v>
      </c>
    </row>
    <row r="564" spans="1:6" hidden="1" x14ac:dyDescent="0.2">
      <c r="A564">
        <v>2019</v>
      </c>
      <c r="B564" s="3" t="s">
        <v>146</v>
      </c>
      <c r="C564" s="3" t="s">
        <v>15</v>
      </c>
      <c r="D564" t="s">
        <v>50</v>
      </c>
      <c r="E564">
        <v>38000</v>
      </c>
    </row>
    <row r="565" spans="1:6" hidden="1" x14ac:dyDescent="0.2">
      <c r="A565">
        <v>2019</v>
      </c>
      <c r="B565" s="3" t="s">
        <v>146</v>
      </c>
      <c r="C565" s="3" t="s">
        <v>18</v>
      </c>
      <c r="D565" t="s">
        <v>19</v>
      </c>
      <c r="E565">
        <v>108000</v>
      </c>
    </row>
    <row r="566" spans="1:6" hidden="1" x14ac:dyDescent="0.2">
      <c r="A566">
        <v>2019</v>
      </c>
      <c r="B566" s="2" t="s">
        <v>146</v>
      </c>
      <c r="C566" s="3" t="s">
        <v>79</v>
      </c>
      <c r="D566" t="s">
        <v>80</v>
      </c>
      <c r="E566">
        <v>10000</v>
      </c>
    </row>
    <row r="567" spans="1:6" hidden="1" x14ac:dyDescent="0.2">
      <c r="A567">
        <v>2019</v>
      </c>
      <c r="B567" s="3" t="s">
        <v>464</v>
      </c>
      <c r="C567" s="3" t="s">
        <v>23</v>
      </c>
      <c r="D567" t="s">
        <v>413</v>
      </c>
      <c r="E567">
        <v>73440</v>
      </c>
      <c r="F567">
        <v>301104</v>
      </c>
    </row>
    <row r="568" spans="1:6" hidden="1" x14ac:dyDescent="0.2">
      <c r="A568">
        <v>2019</v>
      </c>
      <c r="B568" s="3" t="s">
        <v>464</v>
      </c>
      <c r="C568" s="3" t="s">
        <v>465</v>
      </c>
      <c r="D568" t="s">
        <v>413</v>
      </c>
      <c r="E568">
        <v>73440</v>
      </c>
      <c r="F568">
        <v>297432</v>
      </c>
    </row>
    <row r="569" spans="1:6" hidden="1" x14ac:dyDescent="0.2">
      <c r="A569">
        <v>2019</v>
      </c>
      <c r="B569" s="3" t="s">
        <v>464</v>
      </c>
      <c r="C569" s="3" t="s">
        <v>820</v>
      </c>
      <c r="D569" t="s">
        <v>413</v>
      </c>
      <c r="E569">
        <v>85680</v>
      </c>
      <c r="F569">
        <v>325584</v>
      </c>
    </row>
    <row r="570" spans="1:6" hidden="1" x14ac:dyDescent="0.2">
      <c r="A570">
        <v>2019</v>
      </c>
      <c r="B570" s="2" t="s">
        <v>464</v>
      </c>
      <c r="C570" s="3" t="s">
        <v>466</v>
      </c>
      <c r="D570" t="s">
        <v>199</v>
      </c>
      <c r="E570">
        <v>16000</v>
      </c>
      <c r="F570">
        <v>50474.85</v>
      </c>
    </row>
    <row r="571" spans="1:6" hidden="1" x14ac:dyDescent="0.2">
      <c r="A571">
        <v>2019</v>
      </c>
      <c r="B571" s="3" t="s">
        <v>468</v>
      </c>
      <c r="C571" s="3" t="s">
        <v>8</v>
      </c>
      <c r="D571" t="s">
        <v>9</v>
      </c>
      <c r="E571">
        <v>241200</v>
      </c>
    </row>
    <row r="572" spans="1:6" hidden="1" x14ac:dyDescent="0.2">
      <c r="A572">
        <v>2019</v>
      </c>
      <c r="B572" s="3" t="s">
        <v>468</v>
      </c>
      <c r="C572" s="3" t="s">
        <v>11</v>
      </c>
      <c r="D572" t="s">
        <v>12</v>
      </c>
      <c r="E572">
        <v>121200.55</v>
      </c>
    </row>
    <row r="573" spans="1:6" hidden="1" x14ac:dyDescent="0.2">
      <c r="A573">
        <v>2019</v>
      </c>
      <c r="B573" s="3" t="s">
        <v>468</v>
      </c>
      <c r="C573" s="3" t="s">
        <v>126</v>
      </c>
      <c r="D573" t="s">
        <v>127</v>
      </c>
      <c r="E573">
        <v>103.5</v>
      </c>
    </row>
    <row r="574" spans="1:6" hidden="1" x14ac:dyDescent="0.2">
      <c r="A574">
        <v>2019</v>
      </c>
      <c r="B574" s="3" t="s">
        <v>468</v>
      </c>
      <c r="C574" s="3" t="s">
        <v>13</v>
      </c>
      <c r="D574" t="s">
        <v>14</v>
      </c>
      <c r="E574">
        <v>234880</v>
      </c>
    </row>
    <row r="575" spans="1:6" hidden="1" x14ac:dyDescent="0.2">
      <c r="A575">
        <v>2019</v>
      </c>
      <c r="B575" s="3" t="s">
        <v>468</v>
      </c>
      <c r="C575" s="3" t="s">
        <v>154</v>
      </c>
      <c r="D575" t="s">
        <v>155</v>
      </c>
      <c r="E575">
        <v>1000</v>
      </c>
    </row>
    <row r="576" spans="1:6" x14ac:dyDescent="0.2">
      <c r="A576">
        <v>2019</v>
      </c>
      <c r="B576" s="3" t="s">
        <v>468</v>
      </c>
      <c r="C576" s="3" t="s">
        <v>349</v>
      </c>
      <c r="D576" t="s">
        <v>469</v>
      </c>
      <c r="E576">
        <v>3</v>
      </c>
    </row>
    <row r="577" spans="1:6" hidden="1" x14ac:dyDescent="0.2">
      <c r="A577">
        <v>2019</v>
      </c>
      <c r="B577" s="3" t="s">
        <v>468</v>
      </c>
      <c r="C577" s="3" t="s">
        <v>15</v>
      </c>
      <c r="D577" t="s">
        <v>50</v>
      </c>
      <c r="E577">
        <v>446400</v>
      </c>
    </row>
    <row r="578" spans="1:6" x14ac:dyDescent="0.2">
      <c r="A578">
        <v>2019</v>
      </c>
      <c r="B578" s="3" t="s">
        <v>468</v>
      </c>
      <c r="C578" s="3" t="s">
        <v>17</v>
      </c>
      <c r="D578" t="s">
        <v>388</v>
      </c>
      <c r="E578">
        <v>0.2</v>
      </c>
    </row>
    <row r="579" spans="1:6" hidden="1" x14ac:dyDescent="0.2">
      <c r="A579">
        <v>2019</v>
      </c>
      <c r="B579" s="3" t="s">
        <v>468</v>
      </c>
      <c r="C579" s="3" t="s">
        <v>17</v>
      </c>
      <c r="D579" t="s">
        <v>389</v>
      </c>
      <c r="E579">
        <v>5000</v>
      </c>
    </row>
    <row r="580" spans="1:6" x14ac:dyDescent="0.2">
      <c r="A580">
        <v>2019</v>
      </c>
      <c r="B580" s="3" t="s">
        <v>468</v>
      </c>
      <c r="C580" s="3" t="s">
        <v>470</v>
      </c>
      <c r="D580" t="s">
        <v>892</v>
      </c>
      <c r="E580">
        <v>3.5</v>
      </c>
    </row>
    <row r="581" spans="1:6" hidden="1" x14ac:dyDescent="0.2">
      <c r="A581">
        <v>2019</v>
      </c>
      <c r="B581" s="3" t="s">
        <v>468</v>
      </c>
      <c r="C581" s="3" t="s">
        <v>351</v>
      </c>
      <c r="D581" t="s">
        <v>471</v>
      </c>
      <c r="E581">
        <v>14000</v>
      </c>
    </row>
    <row r="582" spans="1:6" x14ac:dyDescent="0.2">
      <c r="A582">
        <v>2019</v>
      </c>
      <c r="B582" s="3" t="s">
        <v>468</v>
      </c>
      <c r="C582" s="3" t="s">
        <v>821</v>
      </c>
      <c r="D582" t="s">
        <v>472</v>
      </c>
      <c r="E582">
        <v>7</v>
      </c>
    </row>
    <row r="583" spans="1:6" hidden="1" x14ac:dyDescent="0.2">
      <c r="A583">
        <v>2019</v>
      </c>
      <c r="B583" s="3" t="s">
        <v>468</v>
      </c>
      <c r="C583" s="3" t="s">
        <v>18</v>
      </c>
      <c r="D583" t="s">
        <v>160</v>
      </c>
      <c r="E583">
        <v>998480</v>
      </c>
    </row>
    <row r="584" spans="1:6" hidden="1" x14ac:dyDescent="0.2">
      <c r="A584">
        <v>2019</v>
      </c>
      <c r="B584" s="3" t="s">
        <v>468</v>
      </c>
      <c r="C584" s="3" t="s">
        <v>77</v>
      </c>
      <c r="D584" t="s">
        <v>78</v>
      </c>
      <c r="E584">
        <v>1200</v>
      </c>
    </row>
    <row r="585" spans="1:6" x14ac:dyDescent="0.2">
      <c r="A585">
        <v>2019</v>
      </c>
      <c r="B585" s="2" t="s">
        <v>468</v>
      </c>
      <c r="C585" s="3" t="s">
        <v>20</v>
      </c>
      <c r="D585" t="s">
        <v>358</v>
      </c>
      <c r="E585">
        <v>5.5</v>
      </c>
    </row>
    <row r="586" spans="1:6" hidden="1" x14ac:dyDescent="0.2">
      <c r="A586">
        <v>2019</v>
      </c>
      <c r="B586" s="2" t="s">
        <v>147</v>
      </c>
      <c r="C586" s="3" t="s">
        <v>742</v>
      </c>
      <c r="D586" t="s">
        <v>420</v>
      </c>
      <c r="E586">
        <v>8500</v>
      </c>
      <c r="F586">
        <v>49555.23</v>
      </c>
    </row>
    <row r="587" spans="1:6" hidden="1" x14ac:dyDescent="0.2">
      <c r="A587">
        <v>2019</v>
      </c>
      <c r="B587" s="3" t="s">
        <v>164</v>
      </c>
      <c r="C587" s="3" t="s">
        <v>153</v>
      </c>
      <c r="D587" t="s">
        <v>43</v>
      </c>
      <c r="E587">
        <v>11400</v>
      </c>
      <c r="F587">
        <v>48222</v>
      </c>
    </row>
    <row r="588" spans="1:6" hidden="1" x14ac:dyDescent="0.2">
      <c r="A588">
        <v>2019</v>
      </c>
      <c r="B588" s="3" t="s">
        <v>164</v>
      </c>
      <c r="C588" s="3" t="s">
        <v>52</v>
      </c>
      <c r="D588" t="s">
        <v>384</v>
      </c>
      <c r="E588">
        <v>14400</v>
      </c>
      <c r="F588">
        <v>119520</v>
      </c>
    </row>
    <row r="589" spans="1:6" hidden="1" x14ac:dyDescent="0.2">
      <c r="A589">
        <v>2019</v>
      </c>
      <c r="B589" s="3" t="s">
        <v>164</v>
      </c>
      <c r="C589" s="3" t="s">
        <v>745</v>
      </c>
      <c r="D589" t="s">
        <v>384</v>
      </c>
      <c r="E589">
        <v>14400</v>
      </c>
      <c r="F589">
        <v>119520</v>
      </c>
    </row>
    <row r="590" spans="1:6" hidden="1" x14ac:dyDescent="0.2">
      <c r="A590">
        <v>2019</v>
      </c>
      <c r="B590" s="2" t="s">
        <v>164</v>
      </c>
      <c r="C590" s="3" t="s">
        <v>748</v>
      </c>
      <c r="D590" t="s">
        <v>398</v>
      </c>
      <c r="E590">
        <v>32000</v>
      </c>
      <c r="F590">
        <v>201600</v>
      </c>
    </row>
    <row r="591" spans="1:6" hidden="1" x14ac:dyDescent="0.2">
      <c r="A591">
        <v>2019</v>
      </c>
      <c r="B591" s="3" t="s">
        <v>166</v>
      </c>
      <c r="C591" s="3" t="s">
        <v>473</v>
      </c>
      <c r="D591" t="s">
        <v>474</v>
      </c>
      <c r="E591">
        <v>40000</v>
      </c>
      <c r="F591">
        <v>89600</v>
      </c>
    </row>
    <row r="592" spans="1:6" hidden="1" x14ac:dyDescent="0.2">
      <c r="A592">
        <v>2019</v>
      </c>
      <c r="B592" s="3" t="s">
        <v>166</v>
      </c>
      <c r="C592" s="3" t="s">
        <v>475</v>
      </c>
      <c r="D592" t="s">
        <v>60</v>
      </c>
      <c r="E592">
        <v>32000</v>
      </c>
      <c r="F592">
        <v>89600</v>
      </c>
    </row>
    <row r="593" spans="1:6" hidden="1" x14ac:dyDescent="0.2">
      <c r="A593">
        <v>2019</v>
      </c>
      <c r="B593" s="3" t="s">
        <v>166</v>
      </c>
      <c r="C593" s="3" t="s">
        <v>476</v>
      </c>
      <c r="D593" t="s">
        <v>477</v>
      </c>
      <c r="E593">
        <v>16000</v>
      </c>
      <c r="F593">
        <v>45600</v>
      </c>
    </row>
    <row r="594" spans="1:6" hidden="1" x14ac:dyDescent="0.2">
      <c r="A594">
        <v>2019</v>
      </c>
      <c r="B594" s="3" t="s">
        <v>166</v>
      </c>
      <c r="C594" s="3" t="s">
        <v>151</v>
      </c>
      <c r="D594" t="s">
        <v>60</v>
      </c>
      <c r="E594">
        <v>40000</v>
      </c>
      <c r="F594">
        <v>130640</v>
      </c>
    </row>
    <row r="595" spans="1:6" hidden="1" x14ac:dyDescent="0.2">
      <c r="A595">
        <v>2019</v>
      </c>
      <c r="B595" s="3" t="s">
        <v>166</v>
      </c>
      <c r="C595" s="3" t="s">
        <v>478</v>
      </c>
      <c r="D595" t="s">
        <v>421</v>
      </c>
      <c r="E595">
        <v>8000</v>
      </c>
      <c r="F595">
        <v>62400</v>
      </c>
    </row>
    <row r="596" spans="1:6" hidden="1" x14ac:dyDescent="0.2">
      <c r="A596">
        <v>2019</v>
      </c>
      <c r="B596" s="2" t="s">
        <v>166</v>
      </c>
      <c r="C596" s="3" t="s">
        <v>479</v>
      </c>
      <c r="D596" t="s">
        <v>413</v>
      </c>
      <c r="E596">
        <v>14400</v>
      </c>
      <c r="F596">
        <v>55440</v>
      </c>
    </row>
    <row r="597" spans="1:6" hidden="1" x14ac:dyDescent="0.2">
      <c r="A597">
        <v>2019</v>
      </c>
      <c r="B597" s="3" t="s">
        <v>480</v>
      </c>
      <c r="C597" s="3" t="s">
        <v>124</v>
      </c>
      <c r="D597" t="s">
        <v>125</v>
      </c>
      <c r="E597">
        <v>2000</v>
      </c>
      <c r="F597">
        <v>72400</v>
      </c>
    </row>
    <row r="598" spans="1:6" hidden="1" x14ac:dyDescent="0.2">
      <c r="A598">
        <v>2019</v>
      </c>
      <c r="B598" s="3" t="s">
        <v>480</v>
      </c>
      <c r="C598" s="3" t="s">
        <v>481</v>
      </c>
      <c r="D598" t="s">
        <v>876</v>
      </c>
      <c r="E598">
        <v>2000</v>
      </c>
      <c r="F598">
        <v>57000</v>
      </c>
    </row>
    <row r="599" spans="1:6" hidden="1" x14ac:dyDescent="0.2">
      <c r="A599">
        <v>2019</v>
      </c>
      <c r="B599" s="3" t="s">
        <v>480</v>
      </c>
      <c r="C599" s="3" t="s">
        <v>482</v>
      </c>
      <c r="D599" t="s">
        <v>68</v>
      </c>
      <c r="E599">
        <v>48000</v>
      </c>
      <c r="F599">
        <v>399461.12</v>
      </c>
    </row>
    <row r="600" spans="1:6" hidden="1" x14ac:dyDescent="0.2">
      <c r="A600">
        <v>2019</v>
      </c>
      <c r="B600" s="3" t="s">
        <v>480</v>
      </c>
      <c r="C600" s="3" t="s">
        <v>132</v>
      </c>
      <c r="D600" t="s">
        <v>133</v>
      </c>
      <c r="E600">
        <v>5500</v>
      </c>
      <c r="F600">
        <v>54322.080000000002</v>
      </c>
    </row>
    <row r="601" spans="1:6" hidden="1" x14ac:dyDescent="0.2">
      <c r="A601">
        <v>2019</v>
      </c>
      <c r="B601" s="3" t="s">
        <v>480</v>
      </c>
      <c r="C601" s="3" t="s">
        <v>483</v>
      </c>
      <c r="D601" t="s">
        <v>484</v>
      </c>
      <c r="E601">
        <v>5698</v>
      </c>
      <c r="F601">
        <v>183481.23</v>
      </c>
    </row>
    <row r="602" spans="1:6" hidden="1" x14ac:dyDescent="0.2">
      <c r="A602">
        <v>2019</v>
      </c>
      <c r="B602" s="3" t="s">
        <v>480</v>
      </c>
      <c r="C602" s="3" t="s">
        <v>138</v>
      </c>
      <c r="D602" t="s">
        <v>139</v>
      </c>
      <c r="E602">
        <v>1000</v>
      </c>
      <c r="F602">
        <v>35700</v>
      </c>
    </row>
    <row r="603" spans="1:6" hidden="1" x14ac:dyDescent="0.2">
      <c r="A603">
        <v>2019</v>
      </c>
      <c r="B603" s="3" t="s">
        <v>480</v>
      </c>
      <c r="C603" s="3" t="s">
        <v>485</v>
      </c>
      <c r="D603" t="s">
        <v>451</v>
      </c>
      <c r="E603">
        <v>1200</v>
      </c>
      <c r="F603">
        <v>17640</v>
      </c>
    </row>
    <row r="604" spans="1:6" hidden="1" x14ac:dyDescent="0.2">
      <c r="A604">
        <v>2019</v>
      </c>
      <c r="B604" s="2" t="s">
        <v>480</v>
      </c>
      <c r="C604" s="3" t="s">
        <v>486</v>
      </c>
      <c r="D604" t="s">
        <v>145</v>
      </c>
      <c r="E604">
        <v>8000</v>
      </c>
      <c r="F604">
        <v>120400</v>
      </c>
    </row>
    <row r="605" spans="1:6" hidden="1" x14ac:dyDescent="0.2">
      <c r="A605">
        <v>2019</v>
      </c>
      <c r="B605" s="3" t="s">
        <v>167</v>
      </c>
      <c r="C605" s="3" t="s">
        <v>452</v>
      </c>
      <c r="D605" t="s">
        <v>909</v>
      </c>
      <c r="E605">
        <v>341821.565</v>
      </c>
      <c r="F605">
        <v>1273983.6200000001</v>
      </c>
    </row>
    <row r="606" spans="1:6" hidden="1" x14ac:dyDescent="0.2">
      <c r="A606">
        <v>2019</v>
      </c>
      <c r="B606" s="3" t="s">
        <v>167</v>
      </c>
      <c r="C606" s="3" t="s">
        <v>487</v>
      </c>
      <c r="D606" t="s">
        <v>488</v>
      </c>
      <c r="E606">
        <v>64800</v>
      </c>
      <c r="F606">
        <v>238323.67</v>
      </c>
    </row>
    <row r="607" spans="1:6" hidden="1" x14ac:dyDescent="0.2">
      <c r="A607">
        <v>2019</v>
      </c>
      <c r="B607" s="3" t="s">
        <v>167</v>
      </c>
      <c r="C607" s="3" t="s">
        <v>489</v>
      </c>
      <c r="D607" t="s">
        <v>180</v>
      </c>
      <c r="E607">
        <v>19200</v>
      </c>
      <c r="F607">
        <v>613415.32000000007</v>
      </c>
    </row>
    <row r="608" spans="1:6" hidden="1" x14ac:dyDescent="0.2">
      <c r="A608">
        <v>2019</v>
      </c>
      <c r="B608" s="3" t="s">
        <v>167</v>
      </c>
      <c r="C608" s="3" t="s">
        <v>490</v>
      </c>
      <c r="D608" t="s">
        <v>893</v>
      </c>
      <c r="E608">
        <v>3200</v>
      </c>
      <c r="F608">
        <v>19478.259999999998</v>
      </c>
    </row>
    <row r="609" spans="1:6" hidden="1" x14ac:dyDescent="0.2">
      <c r="A609">
        <v>2019</v>
      </c>
      <c r="B609" s="3" t="s">
        <v>167</v>
      </c>
      <c r="C609" s="3" t="s">
        <v>168</v>
      </c>
      <c r="D609" t="s">
        <v>169</v>
      </c>
      <c r="E609">
        <v>66988</v>
      </c>
      <c r="F609">
        <v>400222.68999999994</v>
      </c>
    </row>
    <row r="610" spans="1:6" hidden="1" x14ac:dyDescent="0.2">
      <c r="A610">
        <v>2019</v>
      </c>
      <c r="B610" s="3" t="s">
        <v>167</v>
      </c>
      <c r="C610" s="3" t="s">
        <v>170</v>
      </c>
      <c r="D610" t="s">
        <v>171</v>
      </c>
      <c r="E610">
        <v>907.2</v>
      </c>
      <c r="F610">
        <v>228927.03</v>
      </c>
    </row>
    <row r="611" spans="1:6" hidden="1" x14ac:dyDescent="0.2">
      <c r="A611">
        <v>2019</v>
      </c>
      <c r="B611" s="3" t="s">
        <v>167</v>
      </c>
      <c r="C611" s="3" t="s">
        <v>172</v>
      </c>
      <c r="D611" t="s">
        <v>173</v>
      </c>
      <c r="E611">
        <v>135108</v>
      </c>
      <c r="F611">
        <v>1779682.68</v>
      </c>
    </row>
    <row r="612" spans="1:6" hidden="1" x14ac:dyDescent="0.2">
      <c r="A612">
        <v>2019</v>
      </c>
      <c r="B612" s="3" t="s">
        <v>167</v>
      </c>
      <c r="C612" s="3" t="s">
        <v>491</v>
      </c>
      <c r="D612" t="s">
        <v>60</v>
      </c>
      <c r="E612">
        <v>1218000</v>
      </c>
      <c r="F612">
        <v>4198240.42</v>
      </c>
    </row>
    <row r="613" spans="1:6" hidden="1" x14ac:dyDescent="0.2">
      <c r="A613">
        <v>2019</v>
      </c>
      <c r="B613" s="3" t="s">
        <v>167</v>
      </c>
      <c r="C613" s="3" t="s">
        <v>174</v>
      </c>
      <c r="D613" t="s">
        <v>175</v>
      </c>
      <c r="E613">
        <v>18400</v>
      </c>
      <c r="F613">
        <v>229434.01</v>
      </c>
    </row>
    <row r="614" spans="1:6" hidden="1" x14ac:dyDescent="0.2">
      <c r="A614">
        <v>2019</v>
      </c>
      <c r="B614" s="3" t="s">
        <v>167</v>
      </c>
      <c r="C614" s="3" t="s">
        <v>492</v>
      </c>
      <c r="D614" t="s">
        <v>493</v>
      </c>
      <c r="E614">
        <v>83460</v>
      </c>
      <c r="F614">
        <v>1119642.7999999998</v>
      </c>
    </row>
    <row r="615" spans="1:6" x14ac:dyDescent="0.2">
      <c r="A615">
        <v>2019</v>
      </c>
      <c r="B615" s="3" t="s">
        <v>167</v>
      </c>
      <c r="C615" s="3" t="s">
        <v>494</v>
      </c>
      <c r="D615" t="s">
        <v>495</v>
      </c>
      <c r="E615">
        <v>5</v>
      </c>
      <c r="F615">
        <v>99.15</v>
      </c>
    </row>
    <row r="616" spans="1:6" hidden="1" x14ac:dyDescent="0.2">
      <c r="A616">
        <v>2019</v>
      </c>
      <c r="B616" s="3" t="s">
        <v>167</v>
      </c>
      <c r="C616" s="3" t="s">
        <v>176</v>
      </c>
      <c r="D616" t="s">
        <v>29</v>
      </c>
      <c r="E616">
        <v>594</v>
      </c>
      <c r="F616">
        <v>116713.77</v>
      </c>
    </row>
    <row r="617" spans="1:6" hidden="1" x14ac:dyDescent="0.2">
      <c r="A617">
        <v>2019</v>
      </c>
      <c r="B617" s="3" t="s">
        <v>167</v>
      </c>
      <c r="C617" s="3" t="s">
        <v>177</v>
      </c>
      <c r="D617" t="s">
        <v>178</v>
      </c>
      <c r="E617">
        <v>5600</v>
      </c>
      <c r="F617">
        <v>108661.82999999999</v>
      </c>
    </row>
    <row r="618" spans="1:6" hidden="1" x14ac:dyDescent="0.2">
      <c r="A618">
        <v>2019</v>
      </c>
      <c r="B618" s="3" t="s">
        <v>167</v>
      </c>
      <c r="C618" s="3" t="s">
        <v>496</v>
      </c>
      <c r="D618" t="s">
        <v>497</v>
      </c>
      <c r="E618">
        <v>6966</v>
      </c>
      <c r="F618">
        <v>2111836.6</v>
      </c>
    </row>
    <row r="619" spans="1:6" hidden="1" x14ac:dyDescent="0.2">
      <c r="A619">
        <v>2019</v>
      </c>
      <c r="B619" s="3" t="s">
        <v>167</v>
      </c>
      <c r="C619" s="3" t="s">
        <v>498</v>
      </c>
      <c r="D619" t="s">
        <v>499</v>
      </c>
      <c r="E619">
        <v>10240</v>
      </c>
      <c r="F619">
        <v>100667.04</v>
      </c>
    </row>
    <row r="620" spans="1:6" hidden="1" x14ac:dyDescent="0.2">
      <c r="A620">
        <v>2019</v>
      </c>
      <c r="B620" s="3" t="s">
        <v>167</v>
      </c>
      <c r="C620" s="3" t="s">
        <v>500</v>
      </c>
      <c r="D620" t="s">
        <v>501</v>
      </c>
      <c r="E620">
        <v>108520</v>
      </c>
      <c r="F620">
        <v>1064789.56</v>
      </c>
    </row>
    <row r="621" spans="1:6" hidden="1" x14ac:dyDescent="0.2">
      <c r="A621">
        <v>2019</v>
      </c>
      <c r="B621" s="3" t="s">
        <v>167</v>
      </c>
      <c r="C621" s="3" t="s">
        <v>179</v>
      </c>
      <c r="D621" t="s">
        <v>180</v>
      </c>
      <c r="E621">
        <v>33600</v>
      </c>
      <c r="F621">
        <v>1066830.42</v>
      </c>
    </row>
    <row r="622" spans="1:6" x14ac:dyDescent="0.2">
      <c r="A622">
        <v>2019</v>
      </c>
      <c r="B622" s="2" t="s">
        <v>167</v>
      </c>
      <c r="C622" s="3" t="s">
        <v>181</v>
      </c>
      <c r="D622" t="s">
        <v>182</v>
      </c>
      <c r="E622">
        <v>4</v>
      </c>
      <c r="F622">
        <v>99.16</v>
      </c>
    </row>
    <row r="623" spans="1:6" hidden="1" x14ac:dyDescent="0.2">
      <c r="A623">
        <v>2019</v>
      </c>
      <c r="B623" s="3" t="s">
        <v>183</v>
      </c>
      <c r="C623" s="3" t="s">
        <v>502</v>
      </c>
      <c r="D623" t="s">
        <v>43</v>
      </c>
      <c r="E623">
        <v>43000</v>
      </c>
      <c r="F623">
        <v>197380</v>
      </c>
    </row>
    <row r="624" spans="1:6" hidden="1" x14ac:dyDescent="0.2">
      <c r="A624">
        <v>2019</v>
      </c>
      <c r="B624" s="3" t="s">
        <v>183</v>
      </c>
      <c r="C624" s="3" t="s">
        <v>822</v>
      </c>
      <c r="D624" t="s">
        <v>413</v>
      </c>
      <c r="E624">
        <v>35000</v>
      </c>
      <c r="F624">
        <v>135750</v>
      </c>
    </row>
    <row r="625" spans="1:6" hidden="1" x14ac:dyDescent="0.2">
      <c r="A625">
        <v>2019</v>
      </c>
      <c r="B625" s="3" t="s">
        <v>183</v>
      </c>
      <c r="C625" s="3" t="s">
        <v>503</v>
      </c>
      <c r="D625" t="s">
        <v>184</v>
      </c>
      <c r="E625">
        <v>12000</v>
      </c>
      <c r="F625">
        <v>127320.98000000001</v>
      </c>
    </row>
    <row r="626" spans="1:6" hidden="1" x14ac:dyDescent="0.2">
      <c r="A626">
        <v>2019</v>
      </c>
      <c r="B626" s="3" t="s">
        <v>183</v>
      </c>
      <c r="C626" s="3" t="s">
        <v>15</v>
      </c>
      <c r="D626" t="s">
        <v>87</v>
      </c>
      <c r="E626">
        <v>54000</v>
      </c>
    </row>
    <row r="627" spans="1:6" hidden="1" x14ac:dyDescent="0.2">
      <c r="A627">
        <v>2019</v>
      </c>
      <c r="B627" s="3" t="s">
        <v>183</v>
      </c>
      <c r="C627" s="3" t="s">
        <v>751</v>
      </c>
      <c r="D627" t="s">
        <v>33</v>
      </c>
      <c r="E627">
        <v>43200</v>
      </c>
      <c r="F627">
        <v>89424</v>
      </c>
    </row>
    <row r="628" spans="1:6" hidden="1" x14ac:dyDescent="0.2">
      <c r="A628">
        <v>2019</v>
      </c>
      <c r="B628" s="3" t="s">
        <v>183</v>
      </c>
      <c r="C628" s="3" t="s">
        <v>823</v>
      </c>
      <c r="D628" t="s">
        <v>33</v>
      </c>
      <c r="E628">
        <v>21600</v>
      </c>
      <c r="F628">
        <v>44712</v>
      </c>
    </row>
    <row r="629" spans="1:6" hidden="1" x14ac:dyDescent="0.2">
      <c r="A629">
        <v>2019</v>
      </c>
      <c r="B629" s="3" t="s">
        <v>183</v>
      </c>
      <c r="C629" s="3" t="s">
        <v>504</v>
      </c>
      <c r="D629" t="s">
        <v>678</v>
      </c>
      <c r="E629">
        <v>15560</v>
      </c>
      <c r="F629">
        <v>565318.48</v>
      </c>
    </row>
    <row r="630" spans="1:6" hidden="1" x14ac:dyDescent="0.2">
      <c r="A630">
        <v>2019</v>
      </c>
      <c r="B630" s="3" t="s">
        <v>183</v>
      </c>
      <c r="C630" s="3" t="s">
        <v>752</v>
      </c>
      <c r="D630" t="s">
        <v>398</v>
      </c>
      <c r="E630">
        <v>16000</v>
      </c>
      <c r="F630">
        <v>92000</v>
      </c>
    </row>
    <row r="631" spans="1:6" hidden="1" x14ac:dyDescent="0.2">
      <c r="A631">
        <v>2019</v>
      </c>
      <c r="B631" s="3" t="s">
        <v>183</v>
      </c>
      <c r="C631" s="3" t="s">
        <v>505</v>
      </c>
      <c r="D631" t="s">
        <v>143</v>
      </c>
      <c r="E631">
        <v>6000</v>
      </c>
      <c r="F631">
        <v>99000</v>
      </c>
    </row>
    <row r="632" spans="1:6" hidden="1" x14ac:dyDescent="0.2">
      <c r="A632">
        <v>2019</v>
      </c>
      <c r="B632" s="3" t="s">
        <v>183</v>
      </c>
      <c r="C632" s="3" t="s">
        <v>506</v>
      </c>
      <c r="D632" t="s">
        <v>384</v>
      </c>
      <c r="E632">
        <v>152000</v>
      </c>
      <c r="F632">
        <v>1183600</v>
      </c>
    </row>
    <row r="633" spans="1:6" hidden="1" x14ac:dyDescent="0.2">
      <c r="A633">
        <v>2019</v>
      </c>
      <c r="B633" s="3" t="s">
        <v>183</v>
      </c>
      <c r="C633" s="3" t="s">
        <v>824</v>
      </c>
      <c r="D633" t="s">
        <v>185</v>
      </c>
      <c r="E633">
        <v>63360</v>
      </c>
      <c r="F633">
        <v>214094.38</v>
      </c>
    </row>
    <row r="634" spans="1:6" hidden="1" x14ac:dyDescent="0.2">
      <c r="A634">
        <v>2019</v>
      </c>
      <c r="B634" s="2" t="s">
        <v>183</v>
      </c>
      <c r="C634" s="3" t="s">
        <v>824</v>
      </c>
      <c r="D634" t="s">
        <v>185</v>
      </c>
      <c r="E634">
        <v>44160</v>
      </c>
      <c r="F634">
        <v>148934.65000000002</v>
      </c>
    </row>
    <row r="635" spans="1:6" hidden="1" x14ac:dyDescent="0.2">
      <c r="A635">
        <v>2019</v>
      </c>
      <c r="B635" s="3" t="s">
        <v>186</v>
      </c>
      <c r="C635" s="3" t="s">
        <v>187</v>
      </c>
      <c r="D635" t="s">
        <v>899</v>
      </c>
      <c r="E635">
        <v>13720</v>
      </c>
      <c r="F635">
        <v>50230.270000000004</v>
      </c>
    </row>
    <row r="636" spans="1:6" hidden="1" x14ac:dyDescent="0.2">
      <c r="A636">
        <v>2019</v>
      </c>
      <c r="B636" s="3" t="s">
        <v>186</v>
      </c>
      <c r="C636" s="3" t="s">
        <v>188</v>
      </c>
      <c r="D636" t="s">
        <v>189</v>
      </c>
      <c r="E636">
        <v>6077.8</v>
      </c>
      <c r="F636">
        <v>22395.82</v>
      </c>
    </row>
    <row r="637" spans="1:6" hidden="1" x14ac:dyDescent="0.2">
      <c r="A637">
        <v>2019</v>
      </c>
      <c r="B637" s="2" t="s">
        <v>186</v>
      </c>
      <c r="C637" s="3" t="s">
        <v>507</v>
      </c>
      <c r="D637" t="s">
        <v>150</v>
      </c>
      <c r="E637">
        <v>10710</v>
      </c>
      <c r="F637">
        <v>25763.1</v>
      </c>
    </row>
    <row r="638" spans="1:6" hidden="1" x14ac:dyDescent="0.2">
      <c r="A638">
        <v>2019</v>
      </c>
      <c r="B638" s="2" t="s">
        <v>193</v>
      </c>
      <c r="C638" s="3" t="s">
        <v>15</v>
      </c>
      <c r="D638" t="s">
        <v>50</v>
      </c>
      <c r="E638">
        <v>20000</v>
      </c>
    </row>
    <row r="639" spans="1:6" hidden="1" x14ac:dyDescent="0.2">
      <c r="A639">
        <v>2019</v>
      </c>
      <c r="B639" s="2" t="s">
        <v>508</v>
      </c>
      <c r="C639" s="3" t="s">
        <v>825</v>
      </c>
      <c r="D639" t="s">
        <v>143</v>
      </c>
      <c r="E639">
        <v>4500</v>
      </c>
      <c r="F639">
        <v>57719.02</v>
      </c>
    </row>
    <row r="640" spans="1:6" hidden="1" x14ac:dyDescent="0.2">
      <c r="A640">
        <v>2019</v>
      </c>
      <c r="B640" s="3" t="s">
        <v>194</v>
      </c>
      <c r="C640" s="3" t="s">
        <v>100</v>
      </c>
      <c r="D640" t="s">
        <v>101</v>
      </c>
      <c r="E640">
        <v>720</v>
      </c>
      <c r="F640">
        <v>115293.6</v>
      </c>
    </row>
    <row r="641" spans="1:6" hidden="1" x14ac:dyDescent="0.2">
      <c r="A641">
        <v>2019</v>
      </c>
      <c r="B641" s="3" t="s">
        <v>194</v>
      </c>
      <c r="C641" s="3" t="s">
        <v>23</v>
      </c>
      <c r="D641" t="s">
        <v>413</v>
      </c>
      <c r="E641">
        <v>48960</v>
      </c>
      <c r="F641">
        <v>198288</v>
      </c>
    </row>
    <row r="642" spans="1:6" hidden="1" x14ac:dyDescent="0.2">
      <c r="A642">
        <v>2019</v>
      </c>
      <c r="B642" s="3" t="s">
        <v>194</v>
      </c>
      <c r="C642" s="3" t="s">
        <v>509</v>
      </c>
      <c r="D642" t="s">
        <v>510</v>
      </c>
      <c r="E642">
        <v>10000</v>
      </c>
      <c r="F642">
        <v>267000</v>
      </c>
    </row>
    <row r="643" spans="1:6" hidden="1" x14ac:dyDescent="0.2">
      <c r="A643">
        <v>2019</v>
      </c>
      <c r="B643" s="3" t="s">
        <v>194</v>
      </c>
      <c r="C643" s="3" t="s">
        <v>795</v>
      </c>
      <c r="D643" t="s">
        <v>120</v>
      </c>
      <c r="E643">
        <v>64000</v>
      </c>
      <c r="F643">
        <v>187520</v>
      </c>
    </row>
    <row r="644" spans="1:6" hidden="1" x14ac:dyDescent="0.2">
      <c r="A644">
        <v>2019</v>
      </c>
      <c r="B644" s="2" t="s">
        <v>194</v>
      </c>
      <c r="C644" s="3" t="s">
        <v>228</v>
      </c>
      <c r="D644" t="s">
        <v>384</v>
      </c>
      <c r="E644">
        <v>80000</v>
      </c>
      <c r="F644">
        <v>680800</v>
      </c>
    </row>
    <row r="645" spans="1:6" hidden="1" x14ac:dyDescent="0.2">
      <c r="A645">
        <v>2019</v>
      </c>
      <c r="B645" s="3" t="s">
        <v>200</v>
      </c>
      <c r="C645" s="3" t="s">
        <v>201</v>
      </c>
      <c r="D645" t="s">
        <v>413</v>
      </c>
      <c r="E645">
        <v>22240</v>
      </c>
      <c r="F645">
        <v>87486.19</v>
      </c>
    </row>
    <row r="646" spans="1:6" hidden="1" x14ac:dyDescent="0.2">
      <c r="A646">
        <v>2019</v>
      </c>
      <c r="B646" s="2" t="s">
        <v>200</v>
      </c>
      <c r="C646" s="3" t="s">
        <v>758</v>
      </c>
      <c r="D646" t="s">
        <v>33</v>
      </c>
      <c r="E646">
        <v>16000</v>
      </c>
      <c r="F646">
        <v>38400</v>
      </c>
    </row>
    <row r="647" spans="1:6" hidden="1" x14ac:dyDescent="0.2">
      <c r="A647">
        <v>2019</v>
      </c>
      <c r="B647" s="2" t="s">
        <v>511</v>
      </c>
      <c r="C647" s="3" t="s">
        <v>826</v>
      </c>
      <c r="D647" t="s">
        <v>33</v>
      </c>
      <c r="E647">
        <v>32000</v>
      </c>
      <c r="F647">
        <v>74240</v>
      </c>
    </row>
    <row r="648" spans="1:6" hidden="1" x14ac:dyDescent="0.2">
      <c r="A648">
        <v>2019</v>
      </c>
      <c r="B648" s="3" t="s">
        <v>202</v>
      </c>
      <c r="C648" s="3" t="s">
        <v>512</v>
      </c>
      <c r="D648" t="s">
        <v>199</v>
      </c>
      <c r="E648">
        <v>84480</v>
      </c>
      <c r="F648">
        <v>268705.32</v>
      </c>
    </row>
    <row r="649" spans="1:6" hidden="1" x14ac:dyDescent="0.2">
      <c r="A649">
        <v>2019</v>
      </c>
      <c r="B649" s="3" t="s">
        <v>202</v>
      </c>
      <c r="C649" s="3" t="s">
        <v>513</v>
      </c>
      <c r="D649" t="s">
        <v>514</v>
      </c>
      <c r="E649">
        <v>66400</v>
      </c>
      <c r="F649">
        <v>283176</v>
      </c>
    </row>
    <row r="650" spans="1:6" hidden="1" x14ac:dyDescent="0.2">
      <c r="A650">
        <v>2019</v>
      </c>
      <c r="B650" s="3" t="s">
        <v>202</v>
      </c>
      <c r="C650" s="3" t="s">
        <v>515</v>
      </c>
      <c r="D650" t="s">
        <v>43</v>
      </c>
      <c r="E650">
        <v>110400</v>
      </c>
      <c r="F650">
        <v>467610.14</v>
      </c>
    </row>
    <row r="651" spans="1:6" hidden="1" x14ac:dyDescent="0.2">
      <c r="A651">
        <v>2019</v>
      </c>
      <c r="B651" s="3" t="s">
        <v>202</v>
      </c>
      <c r="C651" s="3" t="s">
        <v>516</v>
      </c>
      <c r="D651" t="s">
        <v>171</v>
      </c>
      <c r="E651">
        <v>2500</v>
      </c>
      <c r="F651">
        <v>500486.54</v>
      </c>
    </row>
    <row r="652" spans="1:6" hidden="1" x14ac:dyDescent="0.2">
      <c r="A652">
        <v>2019</v>
      </c>
      <c r="B652" s="3" t="s">
        <v>202</v>
      </c>
      <c r="C652" s="3" t="s">
        <v>517</v>
      </c>
      <c r="D652" t="s">
        <v>29</v>
      </c>
      <c r="E652">
        <v>1500</v>
      </c>
      <c r="F652">
        <v>200102.23</v>
      </c>
    </row>
    <row r="653" spans="1:6" hidden="1" x14ac:dyDescent="0.2">
      <c r="A653">
        <v>2019</v>
      </c>
      <c r="B653" s="3" t="s">
        <v>202</v>
      </c>
      <c r="C653" s="3" t="s">
        <v>518</v>
      </c>
      <c r="D653" t="s">
        <v>384</v>
      </c>
      <c r="E653">
        <v>16000</v>
      </c>
      <c r="F653">
        <v>120488</v>
      </c>
    </row>
    <row r="654" spans="1:6" hidden="1" x14ac:dyDescent="0.2">
      <c r="A654">
        <v>2019</v>
      </c>
      <c r="B654" s="3" t="s">
        <v>202</v>
      </c>
      <c r="C654" s="3" t="s">
        <v>519</v>
      </c>
      <c r="D654" t="s">
        <v>26</v>
      </c>
      <c r="E654">
        <v>204000</v>
      </c>
      <c r="F654">
        <v>2207633.8200000003</v>
      </c>
    </row>
    <row r="655" spans="1:6" hidden="1" x14ac:dyDescent="0.2">
      <c r="A655">
        <v>2019</v>
      </c>
      <c r="B655" s="3" t="s">
        <v>202</v>
      </c>
      <c r="C655" s="3" t="s">
        <v>742</v>
      </c>
      <c r="D655" t="s">
        <v>420</v>
      </c>
      <c r="E655">
        <v>16000</v>
      </c>
      <c r="F655">
        <v>95200</v>
      </c>
    </row>
    <row r="656" spans="1:6" hidden="1" x14ac:dyDescent="0.2">
      <c r="A656">
        <v>2019</v>
      </c>
      <c r="B656" s="3" t="s">
        <v>202</v>
      </c>
      <c r="C656" s="3" t="s">
        <v>762</v>
      </c>
      <c r="D656" t="s">
        <v>150</v>
      </c>
      <c r="E656">
        <v>108000</v>
      </c>
      <c r="F656">
        <v>222480</v>
      </c>
    </row>
    <row r="657" spans="1:6" hidden="1" x14ac:dyDescent="0.2">
      <c r="A657">
        <v>2019</v>
      </c>
      <c r="B657" s="3" t="s">
        <v>202</v>
      </c>
      <c r="C657" s="3" t="s">
        <v>764</v>
      </c>
      <c r="D657" t="s">
        <v>60</v>
      </c>
      <c r="E657">
        <v>234000</v>
      </c>
      <c r="F657">
        <v>620460</v>
      </c>
    </row>
    <row r="658" spans="1:6" hidden="1" x14ac:dyDescent="0.2">
      <c r="A658">
        <v>2019</v>
      </c>
      <c r="B658" s="3" t="s">
        <v>202</v>
      </c>
      <c r="C658" s="3" t="s">
        <v>765</v>
      </c>
      <c r="D658" t="s">
        <v>37</v>
      </c>
      <c r="E658">
        <v>87920</v>
      </c>
      <c r="F658">
        <v>332896</v>
      </c>
    </row>
    <row r="659" spans="1:6" hidden="1" x14ac:dyDescent="0.2">
      <c r="A659">
        <v>2019</v>
      </c>
      <c r="B659" s="3" t="s">
        <v>202</v>
      </c>
      <c r="C659" s="3" t="s">
        <v>766</v>
      </c>
      <c r="D659" t="s">
        <v>62</v>
      </c>
      <c r="E659">
        <v>160000</v>
      </c>
      <c r="F659">
        <v>455520</v>
      </c>
    </row>
    <row r="660" spans="1:6" hidden="1" x14ac:dyDescent="0.2">
      <c r="A660">
        <v>2019</v>
      </c>
      <c r="B660" s="3" t="s">
        <v>202</v>
      </c>
      <c r="C660" s="3" t="s">
        <v>520</v>
      </c>
      <c r="D660" t="s">
        <v>915</v>
      </c>
      <c r="E660">
        <v>24480</v>
      </c>
      <c r="F660">
        <v>112608</v>
      </c>
    </row>
    <row r="661" spans="1:6" hidden="1" x14ac:dyDescent="0.2">
      <c r="A661">
        <v>2019</v>
      </c>
      <c r="B661" s="3" t="s">
        <v>202</v>
      </c>
      <c r="C661" s="3" t="s">
        <v>827</v>
      </c>
      <c r="D661" t="s">
        <v>910</v>
      </c>
      <c r="E661">
        <v>63360</v>
      </c>
      <c r="F661">
        <v>185479.74</v>
      </c>
    </row>
    <row r="662" spans="1:6" hidden="1" x14ac:dyDescent="0.2">
      <c r="A662">
        <v>2019</v>
      </c>
      <c r="B662" s="3" t="s">
        <v>202</v>
      </c>
      <c r="C662" s="3" t="s">
        <v>521</v>
      </c>
      <c r="D662" t="s">
        <v>26</v>
      </c>
      <c r="E662">
        <v>60000</v>
      </c>
      <c r="F662">
        <v>710864.4</v>
      </c>
    </row>
    <row r="663" spans="1:6" hidden="1" x14ac:dyDescent="0.2">
      <c r="A663">
        <v>2019</v>
      </c>
      <c r="B663" s="3" t="s">
        <v>202</v>
      </c>
      <c r="C663" s="3" t="s">
        <v>522</v>
      </c>
      <c r="D663" t="s">
        <v>523</v>
      </c>
      <c r="E663">
        <v>21120</v>
      </c>
      <c r="F663">
        <v>67159.38</v>
      </c>
    </row>
    <row r="664" spans="1:6" hidden="1" x14ac:dyDescent="0.2">
      <c r="A664">
        <v>2019</v>
      </c>
      <c r="B664" s="3" t="s">
        <v>202</v>
      </c>
      <c r="C664" s="3" t="s">
        <v>769</v>
      </c>
      <c r="D664" t="s">
        <v>33</v>
      </c>
      <c r="E664">
        <v>512000</v>
      </c>
      <c r="F664">
        <v>982400</v>
      </c>
    </row>
    <row r="665" spans="1:6" hidden="1" x14ac:dyDescent="0.2">
      <c r="A665">
        <v>2019</v>
      </c>
      <c r="B665" s="2" t="s">
        <v>202</v>
      </c>
      <c r="C665" s="3" t="s">
        <v>772</v>
      </c>
      <c r="D665" t="s">
        <v>524</v>
      </c>
      <c r="E665">
        <v>10000</v>
      </c>
      <c r="F665">
        <v>237500</v>
      </c>
    </row>
    <row r="666" spans="1:6" x14ac:dyDescent="0.2">
      <c r="A666">
        <v>2019</v>
      </c>
      <c r="B666" s="3" t="s">
        <v>208</v>
      </c>
      <c r="C666" s="3" t="s">
        <v>52</v>
      </c>
      <c r="D666" t="s">
        <v>384</v>
      </c>
      <c r="E666">
        <v>1</v>
      </c>
      <c r="F666">
        <v>109.03</v>
      </c>
    </row>
    <row r="667" spans="1:6" x14ac:dyDescent="0.2">
      <c r="A667">
        <v>2019</v>
      </c>
      <c r="B667" s="3" t="s">
        <v>208</v>
      </c>
      <c r="C667" s="3" t="s">
        <v>525</v>
      </c>
      <c r="D667" t="s">
        <v>526</v>
      </c>
      <c r="E667">
        <v>1</v>
      </c>
      <c r="F667">
        <v>163.54</v>
      </c>
    </row>
    <row r="668" spans="1:6" hidden="1" x14ac:dyDescent="0.2">
      <c r="A668">
        <v>2019</v>
      </c>
      <c r="B668" s="3" t="s">
        <v>208</v>
      </c>
      <c r="C668" s="3" t="s">
        <v>912</v>
      </c>
      <c r="D668" t="s">
        <v>171</v>
      </c>
      <c r="E668">
        <v>2</v>
      </c>
      <c r="F668">
        <v>350.73</v>
      </c>
    </row>
    <row r="669" spans="1:6" x14ac:dyDescent="0.2">
      <c r="A669">
        <v>2019</v>
      </c>
      <c r="B669" s="2" t="s">
        <v>208</v>
      </c>
      <c r="C669" s="3" t="s">
        <v>212</v>
      </c>
      <c r="D669" t="s">
        <v>398</v>
      </c>
      <c r="E669">
        <v>0.5</v>
      </c>
      <c r="F669">
        <v>10.050000000000001</v>
      </c>
    </row>
    <row r="670" spans="1:6" hidden="1" x14ac:dyDescent="0.2">
      <c r="A670">
        <v>2019</v>
      </c>
      <c r="B670" s="3" t="s">
        <v>224</v>
      </c>
      <c r="C670" s="3" t="s">
        <v>45</v>
      </c>
      <c r="D670" t="s">
        <v>43</v>
      </c>
      <c r="E670">
        <v>73500</v>
      </c>
      <c r="F670">
        <v>352800</v>
      </c>
    </row>
    <row r="671" spans="1:6" hidden="1" x14ac:dyDescent="0.2">
      <c r="A671">
        <v>2019</v>
      </c>
      <c r="B671" s="3" t="s">
        <v>224</v>
      </c>
      <c r="C671" s="3" t="s">
        <v>774</v>
      </c>
      <c r="D671" t="s">
        <v>226</v>
      </c>
      <c r="E671">
        <v>6048</v>
      </c>
      <c r="F671">
        <v>122169.60000000001</v>
      </c>
    </row>
    <row r="672" spans="1:6" hidden="1" x14ac:dyDescent="0.2">
      <c r="A672">
        <v>2019</v>
      </c>
      <c r="B672" s="3" t="s">
        <v>224</v>
      </c>
      <c r="C672" s="3" t="s">
        <v>227</v>
      </c>
      <c r="D672" t="s">
        <v>33</v>
      </c>
      <c r="E672">
        <v>48000</v>
      </c>
      <c r="F672">
        <v>108480</v>
      </c>
    </row>
    <row r="673" spans="1:6" hidden="1" x14ac:dyDescent="0.2">
      <c r="A673">
        <v>2019</v>
      </c>
      <c r="B673" s="3" t="s">
        <v>224</v>
      </c>
      <c r="C673" s="3" t="s">
        <v>228</v>
      </c>
      <c r="D673" t="s">
        <v>384</v>
      </c>
      <c r="E673">
        <v>32000</v>
      </c>
      <c r="F673">
        <v>272000</v>
      </c>
    </row>
    <row r="674" spans="1:6" hidden="1" x14ac:dyDescent="0.2">
      <c r="A674">
        <v>2019</v>
      </c>
      <c r="B674" s="2" t="s">
        <v>224</v>
      </c>
      <c r="C674" s="3" t="s">
        <v>775</v>
      </c>
      <c r="D674" t="s">
        <v>413</v>
      </c>
      <c r="E674">
        <v>367200</v>
      </c>
      <c r="F674">
        <v>1489627</v>
      </c>
    </row>
    <row r="675" spans="1:6" hidden="1" x14ac:dyDescent="0.2">
      <c r="A675">
        <v>2019</v>
      </c>
      <c r="B675" s="3" t="s">
        <v>229</v>
      </c>
      <c r="C675" s="3" t="s">
        <v>527</v>
      </c>
      <c r="D675" t="s">
        <v>43</v>
      </c>
      <c r="E675">
        <v>24000</v>
      </c>
      <c r="F675">
        <v>103440</v>
      </c>
    </row>
    <row r="676" spans="1:6" hidden="1" x14ac:dyDescent="0.2">
      <c r="A676">
        <v>2019</v>
      </c>
      <c r="B676" s="3" t="s">
        <v>229</v>
      </c>
      <c r="C676" s="3" t="s">
        <v>828</v>
      </c>
      <c r="D676" t="s">
        <v>420</v>
      </c>
      <c r="E676">
        <v>13140</v>
      </c>
      <c r="F676">
        <v>67200</v>
      </c>
    </row>
    <row r="677" spans="1:6" hidden="1" x14ac:dyDescent="0.2">
      <c r="A677">
        <v>2019</v>
      </c>
      <c r="B677" s="3" t="s">
        <v>229</v>
      </c>
      <c r="C677" s="3" t="s">
        <v>23</v>
      </c>
      <c r="D677" t="s">
        <v>413</v>
      </c>
      <c r="E677">
        <v>24480</v>
      </c>
      <c r="F677">
        <v>88128</v>
      </c>
    </row>
    <row r="678" spans="1:6" hidden="1" x14ac:dyDescent="0.2">
      <c r="A678">
        <v>2019</v>
      </c>
      <c r="B678" s="2" t="s">
        <v>229</v>
      </c>
      <c r="C678" s="3" t="s">
        <v>829</v>
      </c>
      <c r="D678" t="s">
        <v>384</v>
      </c>
      <c r="E678">
        <v>23000</v>
      </c>
      <c r="F678">
        <v>175359.5</v>
      </c>
    </row>
    <row r="679" spans="1:6" hidden="1" x14ac:dyDescent="0.2">
      <c r="A679">
        <v>2019</v>
      </c>
      <c r="B679" s="3" t="s">
        <v>230</v>
      </c>
      <c r="C679" s="3" t="s">
        <v>231</v>
      </c>
      <c r="D679" t="s">
        <v>199</v>
      </c>
      <c r="E679">
        <v>112000</v>
      </c>
      <c r="F679">
        <v>293230</v>
      </c>
    </row>
    <row r="680" spans="1:6" hidden="1" x14ac:dyDescent="0.2">
      <c r="A680">
        <v>2019</v>
      </c>
      <c r="B680" s="3" t="s">
        <v>230</v>
      </c>
      <c r="C680" s="3" t="s">
        <v>232</v>
      </c>
      <c r="D680" t="s">
        <v>43</v>
      </c>
      <c r="E680">
        <v>44000</v>
      </c>
      <c r="F680">
        <v>182600</v>
      </c>
    </row>
    <row r="681" spans="1:6" hidden="1" x14ac:dyDescent="0.2">
      <c r="A681">
        <v>2019</v>
      </c>
      <c r="B681" s="3" t="s">
        <v>230</v>
      </c>
      <c r="C681" s="3" t="s">
        <v>233</v>
      </c>
      <c r="D681" t="s">
        <v>29</v>
      </c>
      <c r="E681">
        <v>2000</v>
      </c>
      <c r="F681">
        <v>251413.08</v>
      </c>
    </row>
    <row r="682" spans="1:6" hidden="1" x14ac:dyDescent="0.2">
      <c r="A682">
        <v>2019</v>
      </c>
      <c r="B682" s="3" t="s">
        <v>230</v>
      </c>
      <c r="C682" s="3" t="s">
        <v>528</v>
      </c>
      <c r="D682" t="s">
        <v>68</v>
      </c>
      <c r="E682">
        <v>16000</v>
      </c>
      <c r="F682">
        <v>136000</v>
      </c>
    </row>
    <row r="683" spans="1:6" hidden="1" x14ac:dyDescent="0.2">
      <c r="A683">
        <v>2019</v>
      </c>
      <c r="B683" s="3" t="s">
        <v>230</v>
      </c>
      <c r="C683" s="3" t="s">
        <v>234</v>
      </c>
      <c r="D683" t="s">
        <v>384</v>
      </c>
      <c r="E683">
        <v>192000</v>
      </c>
      <c r="F683">
        <v>1736640</v>
      </c>
    </row>
    <row r="684" spans="1:6" hidden="1" x14ac:dyDescent="0.2">
      <c r="A684">
        <v>2019</v>
      </c>
      <c r="B684" s="3" t="s">
        <v>230</v>
      </c>
      <c r="C684" s="3" t="s">
        <v>235</v>
      </c>
      <c r="D684" t="s">
        <v>56</v>
      </c>
      <c r="E684">
        <v>672000</v>
      </c>
      <c r="F684">
        <v>1383360</v>
      </c>
    </row>
    <row r="685" spans="1:6" hidden="1" x14ac:dyDescent="0.2">
      <c r="A685">
        <v>2019</v>
      </c>
      <c r="B685" s="3" t="s">
        <v>230</v>
      </c>
      <c r="C685" s="3" t="s">
        <v>236</v>
      </c>
      <c r="D685" t="s">
        <v>484</v>
      </c>
      <c r="E685">
        <v>9000</v>
      </c>
      <c r="F685">
        <v>296979.01</v>
      </c>
    </row>
    <row r="686" spans="1:6" hidden="1" x14ac:dyDescent="0.2">
      <c r="A686">
        <v>2019</v>
      </c>
      <c r="B686" s="3" t="s">
        <v>230</v>
      </c>
      <c r="C686" s="3" t="s">
        <v>529</v>
      </c>
      <c r="D686" t="s">
        <v>907</v>
      </c>
      <c r="E686">
        <v>96000</v>
      </c>
      <c r="F686">
        <v>432000</v>
      </c>
    </row>
    <row r="687" spans="1:6" hidden="1" x14ac:dyDescent="0.2">
      <c r="A687">
        <v>2019</v>
      </c>
      <c r="B687" s="3" t="s">
        <v>230</v>
      </c>
      <c r="C687" s="3" t="s">
        <v>237</v>
      </c>
      <c r="D687" t="s">
        <v>150</v>
      </c>
      <c r="E687">
        <v>149400</v>
      </c>
      <c r="F687">
        <v>334000</v>
      </c>
    </row>
    <row r="688" spans="1:6" hidden="1" x14ac:dyDescent="0.2">
      <c r="A688">
        <v>2019</v>
      </c>
      <c r="B688" s="3" t="s">
        <v>230</v>
      </c>
      <c r="C688" s="3" t="s">
        <v>238</v>
      </c>
      <c r="D688" t="s">
        <v>413</v>
      </c>
      <c r="E688">
        <v>654600</v>
      </c>
      <c r="F688">
        <v>2217408</v>
      </c>
    </row>
    <row r="689" spans="1:6" hidden="1" x14ac:dyDescent="0.2">
      <c r="A689">
        <v>2019</v>
      </c>
      <c r="B689" s="3" t="s">
        <v>230</v>
      </c>
      <c r="C689" s="3" t="s">
        <v>239</v>
      </c>
      <c r="D689" t="s">
        <v>530</v>
      </c>
      <c r="E689">
        <v>6500</v>
      </c>
      <c r="F689">
        <v>166686.93</v>
      </c>
    </row>
    <row r="690" spans="1:6" hidden="1" x14ac:dyDescent="0.2">
      <c r="A690">
        <v>2019</v>
      </c>
      <c r="B690" s="3" t="s">
        <v>230</v>
      </c>
      <c r="C690" s="3" t="s">
        <v>241</v>
      </c>
      <c r="D690" t="s">
        <v>226</v>
      </c>
      <c r="E690">
        <v>12000</v>
      </c>
      <c r="F690">
        <v>195828.28</v>
      </c>
    </row>
    <row r="691" spans="1:6" hidden="1" x14ac:dyDescent="0.2">
      <c r="A691">
        <v>2019</v>
      </c>
      <c r="B691" s="3" t="s">
        <v>230</v>
      </c>
      <c r="C691" s="3" t="s">
        <v>531</v>
      </c>
      <c r="D691" t="s">
        <v>532</v>
      </c>
      <c r="E691">
        <v>4000</v>
      </c>
      <c r="F691">
        <v>135991.72</v>
      </c>
    </row>
    <row r="692" spans="1:6" hidden="1" x14ac:dyDescent="0.2">
      <c r="A692">
        <v>2019</v>
      </c>
      <c r="B692" s="3" t="s">
        <v>230</v>
      </c>
      <c r="C692" s="3" t="s">
        <v>242</v>
      </c>
      <c r="D692" t="s">
        <v>398</v>
      </c>
      <c r="E692">
        <v>16000</v>
      </c>
      <c r="F692">
        <v>96000</v>
      </c>
    </row>
    <row r="693" spans="1:6" hidden="1" x14ac:dyDescent="0.2">
      <c r="A693">
        <v>2019</v>
      </c>
      <c r="B693" s="3" t="s">
        <v>230</v>
      </c>
      <c r="C693" s="3" t="s">
        <v>243</v>
      </c>
      <c r="D693" t="s">
        <v>171</v>
      </c>
      <c r="E693">
        <v>1000</v>
      </c>
      <c r="F693">
        <v>188245.11</v>
      </c>
    </row>
    <row r="694" spans="1:6" hidden="1" x14ac:dyDescent="0.2">
      <c r="A694">
        <v>2019</v>
      </c>
      <c r="B694" s="3" t="s">
        <v>230</v>
      </c>
      <c r="C694" s="3" t="s">
        <v>244</v>
      </c>
      <c r="D694" t="s">
        <v>420</v>
      </c>
      <c r="E694">
        <v>15600</v>
      </c>
      <c r="F694">
        <v>101400</v>
      </c>
    </row>
    <row r="695" spans="1:6" hidden="1" x14ac:dyDescent="0.2">
      <c r="A695">
        <v>2019</v>
      </c>
      <c r="B695" s="2" t="s">
        <v>230</v>
      </c>
      <c r="C695" s="3" t="s">
        <v>783</v>
      </c>
      <c r="D695" t="s">
        <v>245</v>
      </c>
      <c r="E695">
        <v>16000</v>
      </c>
      <c r="F695">
        <v>192000</v>
      </c>
    </row>
    <row r="696" spans="1:6" hidden="1" x14ac:dyDescent="0.2">
      <c r="A696">
        <v>2019</v>
      </c>
      <c r="B696" s="3" t="s">
        <v>247</v>
      </c>
      <c r="C696" s="3" t="s">
        <v>533</v>
      </c>
      <c r="D696" t="s">
        <v>384</v>
      </c>
      <c r="E696">
        <v>17100</v>
      </c>
      <c r="F696">
        <v>173378.77</v>
      </c>
    </row>
    <row r="697" spans="1:6" hidden="1" x14ac:dyDescent="0.2">
      <c r="A697">
        <v>2019</v>
      </c>
      <c r="B697" s="3" t="s">
        <v>247</v>
      </c>
      <c r="C697" s="3" t="s">
        <v>534</v>
      </c>
      <c r="D697" t="s">
        <v>906</v>
      </c>
      <c r="E697">
        <v>7920</v>
      </c>
      <c r="F697">
        <v>36070.83</v>
      </c>
    </row>
    <row r="698" spans="1:6" hidden="1" x14ac:dyDescent="0.2">
      <c r="A698">
        <v>2019</v>
      </c>
      <c r="B698" s="2" t="s">
        <v>247</v>
      </c>
      <c r="C698" s="3" t="s">
        <v>535</v>
      </c>
      <c r="D698" t="s">
        <v>33</v>
      </c>
      <c r="E698">
        <v>112000</v>
      </c>
      <c r="F698">
        <v>257746.1</v>
      </c>
    </row>
    <row r="699" spans="1:6" hidden="1" x14ac:dyDescent="0.2">
      <c r="A699">
        <v>2019</v>
      </c>
      <c r="B699" s="3" t="s">
        <v>252</v>
      </c>
      <c r="C699" s="3" t="s">
        <v>536</v>
      </c>
      <c r="D699" t="s">
        <v>204</v>
      </c>
      <c r="E699">
        <v>1500</v>
      </c>
      <c r="F699">
        <v>61500.35</v>
      </c>
    </row>
    <row r="700" spans="1:6" hidden="1" x14ac:dyDescent="0.2">
      <c r="A700">
        <v>2019</v>
      </c>
      <c r="B700" s="2" t="s">
        <v>252</v>
      </c>
      <c r="C700" s="3" t="s">
        <v>537</v>
      </c>
      <c r="D700" t="s">
        <v>33</v>
      </c>
      <c r="E700">
        <v>32000</v>
      </c>
      <c r="F700">
        <v>91840</v>
      </c>
    </row>
    <row r="701" spans="1:6" hidden="1" x14ac:dyDescent="0.2">
      <c r="A701">
        <v>2019</v>
      </c>
      <c r="B701" s="3" t="s">
        <v>255</v>
      </c>
      <c r="C701" s="3" t="s">
        <v>830</v>
      </c>
      <c r="D701" t="s">
        <v>538</v>
      </c>
      <c r="E701">
        <v>20000</v>
      </c>
      <c r="F701">
        <v>536000.01</v>
      </c>
    </row>
    <row r="702" spans="1:6" hidden="1" x14ac:dyDescent="0.2">
      <c r="A702">
        <v>2019</v>
      </c>
      <c r="B702" s="3" t="s">
        <v>255</v>
      </c>
      <c r="C702" s="3" t="s">
        <v>13</v>
      </c>
      <c r="D702" t="s">
        <v>14</v>
      </c>
      <c r="E702">
        <v>76800</v>
      </c>
    </row>
    <row r="703" spans="1:6" hidden="1" x14ac:dyDescent="0.2">
      <c r="A703">
        <v>2019</v>
      </c>
      <c r="B703" s="3" t="s">
        <v>255</v>
      </c>
      <c r="C703" s="3" t="s">
        <v>15</v>
      </c>
      <c r="D703" t="s">
        <v>50</v>
      </c>
      <c r="E703">
        <v>108000</v>
      </c>
    </row>
    <row r="704" spans="1:6" hidden="1" x14ac:dyDescent="0.2">
      <c r="A704">
        <v>2019</v>
      </c>
      <c r="B704" s="3" t="s">
        <v>255</v>
      </c>
      <c r="C704" s="3" t="s">
        <v>831</v>
      </c>
      <c r="D704" t="s">
        <v>39</v>
      </c>
      <c r="E704">
        <v>2000</v>
      </c>
      <c r="F704">
        <v>110199.99</v>
      </c>
    </row>
    <row r="705" spans="1:6" hidden="1" x14ac:dyDescent="0.2">
      <c r="A705">
        <v>2019</v>
      </c>
      <c r="B705" s="3" t="s">
        <v>255</v>
      </c>
      <c r="C705" s="3" t="s">
        <v>832</v>
      </c>
      <c r="D705" t="s">
        <v>539</v>
      </c>
      <c r="E705">
        <v>17600</v>
      </c>
      <c r="F705">
        <v>46640</v>
      </c>
    </row>
    <row r="706" spans="1:6" hidden="1" x14ac:dyDescent="0.2">
      <c r="A706">
        <v>2019</v>
      </c>
      <c r="B706" s="3" t="s">
        <v>255</v>
      </c>
      <c r="C706" s="3" t="s">
        <v>18</v>
      </c>
      <c r="D706" t="s">
        <v>19</v>
      </c>
      <c r="E706">
        <v>105600</v>
      </c>
    </row>
    <row r="707" spans="1:6" hidden="1" x14ac:dyDescent="0.2">
      <c r="A707">
        <v>2019</v>
      </c>
      <c r="B707" s="3" t="s">
        <v>255</v>
      </c>
      <c r="C707" s="3" t="s">
        <v>18</v>
      </c>
      <c r="D707" t="s">
        <v>539</v>
      </c>
      <c r="E707">
        <v>53600</v>
      </c>
    </row>
    <row r="708" spans="1:6" hidden="1" x14ac:dyDescent="0.2">
      <c r="A708">
        <v>2019</v>
      </c>
      <c r="B708" s="3" t="s">
        <v>255</v>
      </c>
      <c r="C708" s="3" t="s">
        <v>540</v>
      </c>
      <c r="D708" t="s">
        <v>150</v>
      </c>
      <c r="E708">
        <v>16000</v>
      </c>
      <c r="F708">
        <v>39200</v>
      </c>
    </row>
    <row r="709" spans="1:6" hidden="1" x14ac:dyDescent="0.2">
      <c r="A709">
        <v>2019</v>
      </c>
      <c r="B709" s="2" t="s">
        <v>255</v>
      </c>
      <c r="C709" s="3" t="s">
        <v>256</v>
      </c>
      <c r="D709" t="s">
        <v>413</v>
      </c>
      <c r="E709">
        <v>54000</v>
      </c>
      <c r="F709">
        <v>217620</v>
      </c>
    </row>
    <row r="710" spans="1:6" hidden="1" x14ac:dyDescent="0.2">
      <c r="A710">
        <v>2019</v>
      </c>
      <c r="B710" s="3" t="s">
        <v>257</v>
      </c>
      <c r="C710" s="3" t="s">
        <v>45</v>
      </c>
      <c r="D710" t="s">
        <v>43</v>
      </c>
      <c r="E710">
        <v>10500</v>
      </c>
      <c r="F710">
        <v>52290</v>
      </c>
    </row>
    <row r="711" spans="1:6" hidden="1" x14ac:dyDescent="0.2">
      <c r="A711">
        <v>2019</v>
      </c>
      <c r="B711" s="2" t="s">
        <v>257</v>
      </c>
      <c r="C711" s="3" t="s">
        <v>541</v>
      </c>
      <c r="D711" t="s">
        <v>33</v>
      </c>
      <c r="E711">
        <v>17184</v>
      </c>
      <c r="F711">
        <v>38400</v>
      </c>
    </row>
    <row r="712" spans="1:6" hidden="1" x14ac:dyDescent="0.2">
      <c r="A712">
        <v>2019</v>
      </c>
      <c r="B712" s="3" t="s">
        <v>258</v>
      </c>
      <c r="C712" s="3" t="s">
        <v>259</v>
      </c>
      <c r="D712" t="s">
        <v>43</v>
      </c>
      <c r="E712">
        <v>45600</v>
      </c>
      <c r="F712">
        <v>183426</v>
      </c>
    </row>
    <row r="713" spans="1:6" hidden="1" x14ac:dyDescent="0.2">
      <c r="A713">
        <v>2019</v>
      </c>
      <c r="B713" s="3" t="s">
        <v>258</v>
      </c>
      <c r="C713" s="3" t="s">
        <v>542</v>
      </c>
      <c r="D713" t="s">
        <v>26</v>
      </c>
      <c r="E713">
        <v>4320</v>
      </c>
      <c r="F713">
        <v>51670.36</v>
      </c>
    </row>
    <row r="714" spans="1:6" hidden="1" x14ac:dyDescent="0.2">
      <c r="A714">
        <v>2019</v>
      </c>
      <c r="B714" s="3" t="s">
        <v>258</v>
      </c>
      <c r="C714" s="3" t="s">
        <v>543</v>
      </c>
      <c r="D714" t="s">
        <v>514</v>
      </c>
      <c r="E714">
        <v>11400</v>
      </c>
      <c r="F714">
        <v>50844</v>
      </c>
    </row>
    <row r="715" spans="1:6" hidden="1" x14ac:dyDescent="0.2">
      <c r="A715">
        <v>2019</v>
      </c>
      <c r="B715" s="3" t="s">
        <v>258</v>
      </c>
      <c r="C715" s="3" t="s">
        <v>149</v>
      </c>
      <c r="D715" t="s">
        <v>420</v>
      </c>
      <c r="E715">
        <v>36882.720000000001</v>
      </c>
      <c r="F715">
        <v>202471.22999999998</v>
      </c>
    </row>
    <row r="716" spans="1:6" hidden="1" x14ac:dyDescent="0.2">
      <c r="A716">
        <v>2019</v>
      </c>
      <c r="B716" s="3" t="s">
        <v>258</v>
      </c>
      <c r="C716" s="3" t="s">
        <v>263</v>
      </c>
      <c r="D716" t="s">
        <v>26</v>
      </c>
      <c r="E716">
        <v>28918.799999999999</v>
      </c>
      <c r="F716">
        <v>329077.79000000004</v>
      </c>
    </row>
    <row r="717" spans="1:6" hidden="1" x14ac:dyDescent="0.2">
      <c r="A717">
        <v>2019</v>
      </c>
      <c r="B717" s="3" t="s">
        <v>258</v>
      </c>
      <c r="C717" s="3" t="s">
        <v>264</v>
      </c>
      <c r="D717" t="s">
        <v>544</v>
      </c>
      <c r="E717">
        <v>2880</v>
      </c>
      <c r="F717">
        <v>64281.599999999999</v>
      </c>
    </row>
    <row r="718" spans="1:6" hidden="1" x14ac:dyDescent="0.2">
      <c r="A718">
        <v>2019</v>
      </c>
      <c r="B718" s="3" t="s">
        <v>258</v>
      </c>
      <c r="C718" s="3" t="s">
        <v>265</v>
      </c>
      <c r="D718" t="s">
        <v>29</v>
      </c>
      <c r="E718">
        <v>1120</v>
      </c>
      <c r="F718">
        <v>132159.99</v>
      </c>
    </row>
    <row r="719" spans="1:6" hidden="1" x14ac:dyDescent="0.2">
      <c r="A719">
        <v>2019</v>
      </c>
      <c r="B719" s="3" t="s">
        <v>258</v>
      </c>
      <c r="C719" s="3" t="s">
        <v>545</v>
      </c>
      <c r="D719" t="s">
        <v>681</v>
      </c>
      <c r="E719">
        <v>3960</v>
      </c>
      <c r="F719">
        <v>97891.199999999997</v>
      </c>
    </row>
    <row r="720" spans="1:6" hidden="1" x14ac:dyDescent="0.2">
      <c r="A720">
        <v>2019</v>
      </c>
      <c r="B720" s="3" t="s">
        <v>258</v>
      </c>
      <c r="C720" s="3" t="s">
        <v>266</v>
      </c>
      <c r="D720" t="s">
        <v>33</v>
      </c>
      <c r="E720">
        <v>46400</v>
      </c>
      <c r="F720">
        <v>93440</v>
      </c>
    </row>
    <row r="721" spans="1:6" hidden="1" x14ac:dyDescent="0.2">
      <c r="A721">
        <v>2019</v>
      </c>
      <c r="B721" s="3" t="s">
        <v>258</v>
      </c>
      <c r="C721" s="3" t="s">
        <v>267</v>
      </c>
      <c r="D721" t="s">
        <v>546</v>
      </c>
      <c r="E721">
        <v>17795.52</v>
      </c>
      <c r="F721">
        <v>56440.68</v>
      </c>
    </row>
    <row r="722" spans="1:6" hidden="1" x14ac:dyDescent="0.2">
      <c r="A722">
        <v>2019</v>
      </c>
      <c r="B722" s="3" t="s">
        <v>258</v>
      </c>
      <c r="C722" s="3" t="s">
        <v>547</v>
      </c>
      <c r="D722" t="s">
        <v>268</v>
      </c>
      <c r="E722">
        <v>4480</v>
      </c>
      <c r="F722">
        <v>55193.599999999999</v>
      </c>
    </row>
    <row r="723" spans="1:6" hidden="1" x14ac:dyDescent="0.2">
      <c r="A723">
        <v>2019</v>
      </c>
      <c r="B723" s="3" t="s">
        <v>258</v>
      </c>
      <c r="C723" s="3" t="s">
        <v>269</v>
      </c>
      <c r="D723" t="s">
        <v>37</v>
      </c>
      <c r="E723">
        <v>12000</v>
      </c>
      <c r="F723">
        <v>51720</v>
      </c>
    </row>
    <row r="724" spans="1:6" hidden="1" x14ac:dyDescent="0.2">
      <c r="A724">
        <v>2019</v>
      </c>
      <c r="B724" s="3" t="s">
        <v>258</v>
      </c>
      <c r="C724" s="3" t="s">
        <v>270</v>
      </c>
      <c r="D724" t="s">
        <v>120</v>
      </c>
      <c r="E724">
        <v>4000</v>
      </c>
      <c r="F724">
        <v>12280</v>
      </c>
    </row>
    <row r="725" spans="1:6" hidden="1" x14ac:dyDescent="0.2">
      <c r="A725">
        <v>2019</v>
      </c>
      <c r="B725" s="3" t="s">
        <v>258</v>
      </c>
      <c r="C725" s="3" t="s">
        <v>548</v>
      </c>
      <c r="D725" t="s">
        <v>271</v>
      </c>
      <c r="E725">
        <v>7200</v>
      </c>
      <c r="F725">
        <v>48960</v>
      </c>
    </row>
    <row r="726" spans="1:6" hidden="1" x14ac:dyDescent="0.2">
      <c r="A726">
        <v>2019</v>
      </c>
      <c r="B726" s="3" t="s">
        <v>258</v>
      </c>
      <c r="C726" s="3" t="s">
        <v>549</v>
      </c>
      <c r="D726" t="s">
        <v>271</v>
      </c>
      <c r="E726">
        <v>2391.12</v>
      </c>
      <c r="F726">
        <v>14558.48</v>
      </c>
    </row>
    <row r="727" spans="1:6" hidden="1" x14ac:dyDescent="0.2">
      <c r="A727">
        <v>2019</v>
      </c>
      <c r="B727" s="3" t="s">
        <v>258</v>
      </c>
      <c r="C727" s="3" t="s">
        <v>276</v>
      </c>
      <c r="D727" t="s">
        <v>550</v>
      </c>
      <c r="E727">
        <v>31680</v>
      </c>
      <c r="F727">
        <v>635826.18999999994</v>
      </c>
    </row>
    <row r="728" spans="1:6" hidden="1" x14ac:dyDescent="0.2">
      <c r="A728">
        <v>2019</v>
      </c>
      <c r="B728" s="2" t="s">
        <v>258</v>
      </c>
      <c r="C728" s="3" t="s">
        <v>277</v>
      </c>
      <c r="D728" t="s">
        <v>178</v>
      </c>
      <c r="E728">
        <v>2260</v>
      </c>
      <c r="F728">
        <v>45748.4</v>
      </c>
    </row>
    <row r="729" spans="1:6" x14ac:dyDescent="0.2">
      <c r="A729">
        <v>2019</v>
      </c>
      <c r="B729" s="3" t="s">
        <v>279</v>
      </c>
      <c r="C729" s="3" t="s">
        <v>280</v>
      </c>
      <c r="D729" t="s">
        <v>384</v>
      </c>
      <c r="E729">
        <v>1.95</v>
      </c>
      <c r="F729">
        <v>11.5</v>
      </c>
    </row>
    <row r="730" spans="1:6" x14ac:dyDescent="0.2">
      <c r="A730">
        <v>2019</v>
      </c>
      <c r="B730" s="3" t="s">
        <v>279</v>
      </c>
      <c r="C730" s="3" t="s">
        <v>551</v>
      </c>
      <c r="D730" t="s">
        <v>552</v>
      </c>
      <c r="E730">
        <v>1.97</v>
      </c>
      <c r="F730">
        <v>5.78</v>
      </c>
    </row>
    <row r="731" spans="1:6" hidden="1" x14ac:dyDescent="0.2">
      <c r="A731">
        <v>2019</v>
      </c>
      <c r="B731" s="3" t="s">
        <v>279</v>
      </c>
      <c r="C731" s="3" t="s">
        <v>690</v>
      </c>
      <c r="D731" t="s">
        <v>185</v>
      </c>
      <c r="E731">
        <v>57600</v>
      </c>
      <c r="F731">
        <v>172460.58000000002</v>
      </c>
    </row>
    <row r="732" spans="1:6" hidden="1" x14ac:dyDescent="0.2">
      <c r="A732">
        <v>2019</v>
      </c>
      <c r="B732" s="3" t="s">
        <v>279</v>
      </c>
      <c r="C732" s="3" t="s">
        <v>553</v>
      </c>
      <c r="D732" t="s">
        <v>413</v>
      </c>
      <c r="E732">
        <v>5400</v>
      </c>
      <c r="F732">
        <v>27507.53</v>
      </c>
    </row>
    <row r="733" spans="1:6" x14ac:dyDescent="0.2">
      <c r="A733">
        <v>2019</v>
      </c>
      <c r="B733" s="3" t="s">
        <v>279</v>
      </c>
      <c r="C733" s="3" t="s">
        <v>554</v>
      </c>
      <c r="D733" t="s">
        <v>555</v>
      </c>
      <c r="E733">
        <v>2.59</v>
      </c>
      <c r="F733">
        <v>9.43</v>
      </c>
    </row>
    <row r="734" spans="1:6" x14ac:dyDescent="0.2">
      <c r="A734">
        <v>2019</v>
      </c>
      <c r="B734" s="3" t="s">
        <v>279</v>
      </c>
      <c r="C734" s="3" t="s">
        <v>556</v>
      </c>
      <c r="D734" t="s">
        <v>557</v>
      </c>
      <c r="E734">
        <v>1.95</v>
      </c>
      <c r="F734">
        <v>5.52</v>
      </c>
    </row>
    <row r="735" spans="1:6" x14ac:dyDescent="0.2">
      <c r="A735">
        <v>2019</v>
      </c>
      <c r="B735" s="2" t="s">
        <v>279</v>
      </c>
      <c r="C735" s="3" t="s">
        <v>558</v>
      </c>
      <c r="D735" t="s">
        <v>559</v>
      </c>
      <c r="E735">
        <v>1.97</v>
      </c>
      <c r="F735">
        <v>6.43</v>
      </c>
    </row>
    <row r="736" spans="1:6" hidden="1" x14ac:dyDescent="0.2">
      <c r="A736">
        <v>2019</v>
      </c>
      <c r="B736" s="3" t="s">
        <v>560</v>
      </c>
      <c r="C736" s="3" t="s">
        <v>621</v>
      </c>
      <c r="D736" t="s">
        <v>384</v>
      </c>
      <c r="E736">
        <v>16000</v>
      </c>
      <c r="F736">
        <v>129440</v>
      </c>
    </row>
    <row r="737" spans="1:6" hidden="1" x14ac:dyDescent="0.2">
      <c r="A737">
        <v>2019</v>
      </c>
      <c r="B737" s="2" t="s">
        <v>560</v>
      </c>
      <c r="C737" s="3" t="s">
        <v>561</v>
      </c>
      <c r="D737" t="s">
        <v>33</v>
      </c>
      <c r="E737">
        <v>112000</v>
      </c>
      <c r="F737">
        <v>253120</v>
      </c>
    </row>
    <row r="738" spans="1:6" hidden="1" x14ac:dyDescent="0.2">
      <c r="A738">
        <v>2019</v>
      </c>
      <c r="B738" s="3" t="s">
        <v>562</v>
      </c>
      <c r="C738" s="3" t="s">
        <v>833</v>
      </c>
      <c r="D738" t="s">
        <v>384</v>
      </c>
      <c r="E738">
        <v>13000</v>
      </c>
      <c r="F738">
        <v>104260</v>
      </c>
    </row>
    <row r="739" spans="1:6" hidden="1" x14ac:dyDescent="0.2">
      <c r="A739">
        <v>2019</v>
      </c>
      <c r="B739" s="3" t="s">
        <v>562</v>
      </c>
      <c r="C739" s="3" t="s">
        <v>563</v>
      </c>
      <c r="D739" t="s">
        <v>150</v>
      </c>
      <c r="E739">
        <v>12000</v>
      </c>
      <c r="F739">
        <v>27720</v>
      </c>
    </row>
    <row r="740" spans="1:6" hidden="1" x14ac:dyDescent="0.2">
      <c r="A740">
        <v>2019</v>
      </c>
      <c r="B740" s="3" t="s">
        <v>562</v>
      </c>
      <c r="C740" s="3" t="s">
        <v>564</v>
      </c>
      <c r="D740" t="s">
        <v>6</v>
      </c>
      <c r="E740">
        <v>32000</v>
      </c>
      <c r="F740">
        <v>124160</v>
      </c>
    </row>
    <row r="741" spans="1:6" hidden="1" x14ac:dyDescent="0.2">
      <c r="A741">
        <v>2019</v>
      </c>
      <c r="B741" s="2" t="s">
        <v>562</v>
      </c>
      <c r="C741" s="3" t="s">
        <v>565</v>
      </c>
      <c r="D741" t="s">
        <v>33</v>
      </c>
      <c r="E741">
        <v>32000</v>
      </c>
      <c r="F741">
        <v>73920</v>
      </c>
    </row>
    <row r="742" spans="1:6" hidden="1" x14ac:dyDescent="0.2">
      <c r="A742">
        <v>2019</v>
      </c>
      <c r="B742" s="2" t="s">
        <v>566</v>
      </c>
      <c r="C742" s="3" t="s">
        <v>567</v>
      </c>
      <c r="D742" t="s">
        <v>384</v>
      </c>
      <c r="E742">
        <v>16000</v>
      </c>
      <c r="F742">
        <v>129440</v>
      </c>
    </row>
    <row r="743" spans="1:6" hidden="1" x14ac:dyDescent="0.2">
      <c r="A743">
        <v>2019</v>
      </c>
      <c r="B743" s="3" t="s">
        <v>281</v>
      </c>
      <c r="C743" s="3" t="s">
        <v>568</v>
      </c>
      <c r="D743" t="s">
        <v>6</v>
      </c>
      <c r="E743">
        <v>120000</v>
      </c>
      <c r="F743">
        <v>501120</v>
      </c>
    </row>
    <row r="744" spans="1:6" hidden="1" x14ac:dyDescent="0.2">
      <c r="A744">
        <v>2019</v>
      </c>
      <c r="B744" s="2" t="s">
        <v>281</v>
      </c>
      <c r="C744" s="3" t="s">
        <v>541</v>
      </c>
      <c r="D744" t="s">
        <v>33</v>
      </c>
      <c r="E744">
        <v>27000</v>
      </c>
      <c r="F744">
        <v>74520</v>
      </c>
    </row>
    <row r="745" spans="1:6" hidden="1" x14ac:dyDescent="0.2">
      <c r="A745">
        <v>2019</v>
      </c>
      <c r="B745" s="3" t="s">
        <v>282</v>
      </c>
      <c r="C745" s="3" t="s">
        <v>569</v>
      </c>
      <c r="D745" t="s">
        <v>43</v>
      </c>
      <c r="E745">
        <v>93600</v>
      </c>
      <c r="F745">
        <v>367848</v>
      </c>
    </row>
    <row r="746" spans="1:6" hidden="1" x14ac:dyDescent="0.2">
      <c r="A746">
        <v>2019</v>
      </c>
      <c r="B746" s="3" t="s">
        <v>282</v>
      </c>
      <c r="C746" s="3" t="s">
        <v>570</v>
      </c>
      <c r="D746" t="s">
        <v>384</v>
      </c>
      <c r="E746">
        <v>134000</v>
      </c>
      <c r="F746">
        <v>1083875.51</v>
      </c>
    </row>
    <row r="747" spans="1:6" hidden="1" x14ac:dyDescent="0.2">
      <c r="A747">
        <v>2019</v>
      </c>
      <c r="B747" s="3" t="s">
        <v>282</v>
      </c>
      <c r="C747" s="3" t="s">
        <v>806</v>
      </c>
      <c r="D747" t="s">
        <v>68</v>
      </c>
      <c r="E747">
        <v>13200</v>
      </c>
      <c r="F747">
        <v>104280</v>
      </c>
    </row>
    <row r="748" spans="1:6" hidden="1" x14ac:dyDescent="0.2">
      <c r="A748">
        <v>2019</v>
      </c>
      <c r="B748" s="3" t="s">
        <v>282</v>
      </c>
      <c r="C748" s="3" t="s">
        <v>571</v>
      </c>
      <c r="D748" t="s">
        <v>420</v>
      </c>
      <c r="E748">
        <v>13200</v>
      </c>
      <c r="F748">
        <v>87252</v>
      </c>
    </row>
    <row r="749" spans="1:6" hidden="1" x14ac:dyDescent="0.2">
      <c r="A749">
        <v>2019</v>
      </c>
      <c r="B749" s="3" t="s">
        <v>282</v>
      </c>
      <c r="C749" s="3" t="s">
        <v>284</v>
      </c>
      <c r="D749" t="s">
        <v>120</v>
      </c>
      <c r="E749">
        <v>80000</v>
      </c>
      <c r="F749">
        <v>237440</v>
      </c>
    </row>
    <row r="750" spans="1:6" hidden="1" x14ac:dyDescent="0.2">
      <c r="A750">
        <v>2019</v>
      </c>
      <c r="B750" s="3" t="s">
        <v>282</v>
      </c>
      <c r="C750" s="3" t="s">
        <v>285</v>
      </c>
      <c r="D750" t="s">
        <v>413</v>
      </c>
      <c r="E750">
        <v>224767</v>
      </c>
      <c r="F750">
        <v>808463.25</v>
      </c>
    </row>
    <row r="751" spans="1:6" hidden="1" x14ac:dyDescent="0.2">
      <c r="A751">
        <v>2019</v>
      </c>
      <c r="B751" s="3" t="s">
        <v>282</v>
      </c>
      <c r="C751" s="3" t="s">
        <v>572</v>
      </c>
      <c r="D751" t="s">
        <v>573</v>
      </c>
      <c r="E751">
        <v>74000</v>
      </c>
      <c r="F751">
        <v>987704.49</v>
      </c>
    </row>
    <row r="752" spans="1:6" hidden="1" x14ac:dyDescent="0.2">
      <c r="A752">
        <v>2019</v>
      </c>
      <c r="B752" s="3" t="s">
        <v>282</v>
      </c>
      <c r="C752" s="3" t="s">
        <v>834</v>
      </c>
      <c r="D752" t="s">
        <v>484</v>
      </c>
      <c r="E752">
        <v>3000</v>
      </c>
      <c r="F752">
        <v>98307.85</v>
      </c>
    </row>
    <row r="753" spans="1:6" hidden="1" x14ac:dyDescent="0.2">
      <c r="A753">
        <v>2019</v>
      </c>
      <c r="B753" s="2" t="s">
        <v>282</v>
      </c>
      <c r="C753" s="3" t="s">
        <v>574</v>
      </c>
      <c r="D753" t="s">
        <v>33</v>
      </c>
      <c r="E753">
        <v>640000</v>
      </c>
      <c r="F753">
        <v>1267200</v>
      </c>
    </row>
    <row r="754" spans="1:6" hidden="1" x14ac:dyDescent="0.2">
      <c r="A754">
        <v>2019</v>
      </c>
      <c r="B754" s="2" t="s">
        <v>575</v>
      </c>
      <c r="C754" s="3" t="s">
        <v>576</v>
      </c>
      <c r="D754" t="s">
        <v>577</v>
      </c>
      <c r="E754">
        <v>28840</v>
      </c>
      <c r="F754">
        <v>661710.91</v>
      </c>
    </row>
    <row r="755" spans="1:6" hidden="1" x14ac:dyDescent="0.2">
      <c r="A755">
        <v>2019</v>
      </c>
      <c r="B755" s="3" t="s">
        <v>287</v>
      </c>
      <c r="C755" s="3" t="s">
        <v>45</v>
      </c>
      <c r="D755" t="s">
        <v>43</v>
      </c>
      <c r="E755">
        <v>42000</v>
      </c>
      <c r="F755">
        <v>201600</v>
      </c>
    </row>
    <row r="756" spans="1:6" hidden="1" x14ac:dyDescent="0.2">
      <c r="A756">
        <v>2019</v>
      </c>
      <c r="B756" s="3" t="s">
        <v>287</v>
      </c>
      <c r="C756" s="3" t="s">
        <v>53</v>
      </c>
      <c r="D756" t="s">
        <v>33</v>
      </c>
      <c r="E756">
        <v>48000</v>
      </c>
      <c r="F756">
        <v>102240</v>
      </c>
    </row>
    <row r="757" spans="1:6" hidden="1" x14ac:dyDescent="0.2">
      <c r="A757">
        <v>2019</v>
      </c>
      <c r="B757" s="3" t="s">
        <v>287</v>
      </c>
      <c r="C757" s="3" t="s">
        <v>578</v>
      </c>
      <c r="D757" t="s">
        <v>384</v>
      </c>
      <c r="E757">
        <v>15200</v>
      </c>
      <c r="F757">
        <v>135680</v>
      </c>
    </row>
    <row r="758" spans="1:6" hidden="1" x14ac:dyDescent="0.2">
      <c r="A758">
        <v>2019</v>
      </c>
      <c r="B758" s="2" t="s">
        <v>287</v>
      </c>
      <c r="C758" s="3" t="s">
        <v>292</v>
      </c>
      <c r="D758" t="s">
        <v>398</v>
      </c>
      <c r="E758">
        <v>5760</v>
      </c>
      <c r="F758">
        <v>37445.4</v>
      </c>
    </row>
    <row r="759" spans="1:6" hidden="1" x14ac:dyDescent="0.2">
      <c r="A759">
        <v>2019</v>
      </c>
      <c r="B759" s="3" t="s">
        <v>294</v>
      </c>
      <c r="C759" s="3" t="s">
        <v>295</v>
      </c>
      <c r="D759" t="s">
        <v>271</v>
      </c>
      <c r="E759">
        <v>46800</v>
      </c>
      <c r="F759">
        <v>417396.16000000003</v>
      </c>
    </row>
    <row r="760" spans="1:6" hidden="1" x14ac:dyDescent="0.2">
      <c r="A760">
        <v>2019</v>
      </c>
      <c r="B760" s="3" t="s">
        <v>294</v>
      </c>
      <c r="C760" s="3" t="s">
        <v>296</v>
      </c>
      <c r="D760" t="s">
        <v>297</v>
      </c>
      <c r="E760">
        <v>58840</v>
      </c>
      <c r="F760">
        <v>479952</v>
      </c>
    </row>
    <row r="761" spans="1:6" hidden="1" x14ac:dyDescent="0.2">
      <c r="A761">
        <v>2019</v>
      </c>
      <c r="B761" s="3" t="s">
        <v>294</v>
      </c>
      <c r="C761" s="3" t="s">
        <v>298</v>
      </c>
      <c r="D761" t="s">
        <v>299</v>
      </c>
      <c r="E761">
        <v>796600</v>
      </c>
      <c r="F761">
        <v>2335590.7999999998</v>
      </c>
    </row>
    <row r="762" spans="1:6" hidden="1" x14ac:dyDescent="0.2">
      <c r="A762">
        <v>2019</v>
      </c>
      <c r="B762" s="3" t="s">
        <v>294</v>
      </c>
      <c r="C762" s="3" t="s">
        <v>300</v>
      </c>
      <c r="D762" t="s">
        <v>43</v>
      </c>
      <c r="E762">
        <v>558000</v>
      </c>
      <c r="F762">
        <v>2136031.4</v>
      </c>
    </row>
    <row r="763" spans="1:6" hidden="1" x14ac:dyDescent="0.2">
      <c r="A763">
        <v>2019</v>
      </c>
      <c r="B763" s="3" t="s">
        <v>294</v>
      </c>
      <c r="C763" s="3" t="s">
        <v>579</v>
      </c>
      <c r="D763" t="s">
        <v>43</v>
      </c>
      <c r="E763">
        <v>187200</v>
      </c>
      <c r="F763">
        <v>722185</v>
      </c>
    </row>
    <row r="764" spans="1:6" hidden="1" x14ac:dyDescent="0.2">
      <c r="A764">
        <v>2019</v>
      </c>
      <c r="B764" s="3" t="s">
        <v>294</v>
      </c>
      <c r="C764" s="3" t="s">
        <v>15</v>
      </c>
      <c r="D764" t="s">
        <v>50</v>
      </c>
      <c r="E764">
        <v>576000</v>
      </c>
    </row>
    <row r="765" spans="1:6" hidden="1" x14ac:dyDescent="0.2">
      <c r="A765">
        <v>2019</v>
      </c>
      <c r="B765" s="3" t="s">
        <v>294</v>
      </c>
      <c r="C765" s="3" t="s">
        <v>301</v>
      </c>
      <c r="D765" t="s">
        <v>546</v>
      </c>
      <c r="E765">
        <v>20400</v>
      </c>
      <c r="F765">
        <v>100948.29</v>
      </c>
    </row>
    <row r="766" spans="1:6" hidden="1" x14ac:dyDescent="0.2">
      <c r="A766">
        <v>2019</v>
      </c>
      <c r="B766" s="3" t="s">
        <v>294</v>
      </c>
      <c r="C766" s="3" t="s">
        <v>580</v>
      </c>
      <c r="D766" t="s">
        <v>581</v>
      </c>
      <c r="E766">
        <v>1908</v>
      </c>
      <c r="F766">
        <v>54264.31</v>
      </c>
    </row>
    <row r="767" spans="1:6" hidden="1" x14ac:dyDescent="0.2">
      <c r="A767">
        <v>2019</v>
      </c>
      <c r="B767" s="3" t="s">
        <v>294</v>
      </c>
      <c r="C767" s="3" t="s">
        <v>302</v>
      </c>
      <c r="D767" t="s">
        <v>303</v>
      </c>
      <c r="E767">
        <v>47800</v>
      </c>
      <c r="F767">
        <v>188590.33</v>
      </c>
    </row>
    <row r="768" spans="1:6" hidden="1" x14ac:dyDescent="0.2">
      <c r="A768">
        <v>2019</v>
      </c>
      <c r="B768" s="3" t="s">
        <v>294</v>
      </c>
      <c r="C768" s="3" t="s">
        <v>307</v>
      </c>
      <c r="D768" t="s">
        <v>308</v>
      </c>
      <c r="E768">
        <v>27600</v>
      </c>
      <c r="F768">
        <v>266570.59999999998</v>
      </c>
    </row>
    <row r="769" spans="1:6" hidden="1" x14ac:dyDescent="0.2">
      <c r="A769">
        <v>2019</v>
      </c>
      <c r="B769" s="2" t="s">
        <v>294</v>
      </c>
      <c r="C769" s="3" t="s">
        <v>582</v>
      </c>
      <c r="D769" t="s">
        <v>305</v>
      </c>
      <c r="E769">
        <v>100</v>
      </c>
      <c r="F769">
        <v>312.35000000000002</v>
      </c>
    </row>
    <row r="770" spans="1:6" hidden="1" x14ac:dyDescent="0.2">
      <c r="A770">
        <v>2019</v>
      </c>
      <c r="B770" s="3" t="s">
        <v>312</v>
      </c>
      <c r="C770" s="3" t="s">
        <v>313</v>
      </c>
      <c r="D770" t="s">
        <v>271</v>
      </c>
      <c r="E770">
        <v>18000</v>
      </c>
      <c r="F770">
        <v>91617.84</v>
      </c>
    </row>
    <row r="771" spans="1:6" hidden="1" x14ac:dyDescent="0.2">
      <c r="A771">
        <v>2019</v>
      </c>
      <c r="B771" s="3" t="s">
        <v>312</v>
      </c>
      <c r="C771" s="3" t="s">
        <v>583</v>
      </c>
      <c r="D771" t="s">
        <v>43</v>
      </c>
      <c r="E771">
        <v>10000</v>
      </c>
      <c r="F771">
        <v>46894.5</v>
      </c>
    </row>
    <row r="772" spans="1:6" hidden="1" x14ac:dyDescent="0.2">
      <c r="A772">
        <v>2019</v>
      </c>
      <c r="B772" s="3" t="s">
        <v>312</v>
      </c>
      <c r="C772" s="3" t="s">
        <v>314</v>
      </c>
      <c r="D772" t="s">
        <v>125</v>
      </c>
      <c r="E772">
        <v>4008</v>
      </c>
      <c r="F772">
        <v>109803.18</v>
      </c>
    </row>
    <row r="773" spans="1:6" hidden="1" x14ac:dyDescent="0.2">
      <c r="A773">
        <v>2019</v>
      </c>
      <c r="B773" s="3" t="s">
        <v>312</v>
      </c>
      <c r="C773" s="3" t="s">
        <v>315</v>
      </c>
      <c r="D773" t="s">
        <v>145</v>
      </c>
      <c r="E773">
        <v>40000</v>
      </c>
      <c r="F773">
        <v>536000</v>
      </c>
    </row>
    <row r="774" spans="1:6" hidden="1" x14ac:dyDescent="0.2">
      <c r="A774">
        <v>2019</v>
      </c>
      <c r="B774" s="3" t="s">
        <v>312</v>
      </c>
      <c r="C774" s="3" t="s">
        <v>316</v>
      </c>
      <c r="D774" t="s">
        <v>68</v>
      </c>
      <c r="E774">
        <v>43000</v>
      </c>
      <c r="F774">
        <v>335147.20999999996</v>
      </c>
    </row>
    <row r="775" spans="1:6" hidden="1" x14ac:dyDescent="0.2">
      <c r="A775">
        <v>2019</v>
      </c>
      <c r="B775" s="3" t="s">
        <v>312</v>
      </c>
      <c r="C775" s="3" t="s">
        <v>584</v>
      </c>
      <c r="D775" t="s">
        <v>171</v>
      </c>
      <c r="E775">
        <v>2000</v>
      </c>
      <c r="F775">
        <v>345999.5</v>
      </c>
    </row>
    <row r="776" spans="1:6" hidden="1" x14ac:dyDescent="0.2">
      <c r="A776">
        <v>2019</v>
      </c>
      <c r="B776" s="3" t="s">
        <v>312</v>
      </c>
      <c r="C776" s="3" t="s">
        <v>318</v>
      </c>
      <c r="D776" t="s">
        <v>144</v>
      </c>
      <c r="E776">
        <v>500</v>
      </c>
      <c r="F776">
        <v>14788.1</v>
      </c>
    </row>
    <row r="777" spans="1:6" hidden="1" x14ac:dyDescent="0.2">
      <c r="A777">
        <v>2019</v>
      </c>
      <c r="B777" s="3" t="s">
        <v>312</v>
      </c>
      <c r="C777" s="3" t="s">
        <v>319</v>
      </c>
      <c r="D777" t="s">
        <v>29</v>
      </c>
      <c r="E777">
        <v>500</v>
      </c>
      <c r="F777">
        <v>57394.5</v>
      </c>
    </row>
    <row r="778" spans="1:6" hidden="1" x14ac:dyDescent="0.2">
      <c r="A778">
        <v>2019</v>
      </c>
      <c r="B778" s="3" t="s">
        <v>312</v>
      </c>
      <c r="C778" s="3" t="s">
        <v>320</v>
      </c>
      <c r="D778" t="s">
        <v>392</v>
      </c>
      <c r="E778">
        <v>2000</v>
      </c>
      <c r="F778">
        <v>17282.919999999998</v>
      </c>
    </row>
    <row r="779" spans="1:6" hidden="1" x14ac:dyDescent="0.2">
      <c r="A779">
        <v>2019</v>
      </c>
      <c r="B779" s="3" t="s">
        <v>312</v>
      </c>
      <c r="C779" s="3" t="s">
        <v>585</v>
      </c>
      <c r="D779" t="s">
        <v>586</v>
      </c>
      <c r="E779">
        <v>1300</v>
      </c>
      <c r="F779">
        <v>84543.42</v>
      </c>
    </row>
    <row r="780" spans="1:6" hidden="1" x14ac:dyDescent="0.2">
      <c r="A780">
        <v>2019</v>
      </c>
      <c r="B780" s="3" t="s">
        <v>312</v>
      </c>
      <c r="C780" s="3" t="s">
        <v>321</v>
      </c>
      <c r="D780" t="s">
        <v>112</v>
      </c>
      <c r="E780">
        <v>1108</v>
      </c>
      <c r="F780">
        <v>101418.9</v>
      </c>
    </row>
    <row r="781" spans="1:6" hidden="1" x14ac:dyDescent="0.2">
      <c r="A781">
        <v>2019</v>
      </c>
      <c r="B781" s="3" t="s">
        <v>312</v>
      </c>
      <c r="C781" s="3" t="s">
        <v>587</v>
      </c>
      <c r="D781" t="s">
        <v>544</v>
      </c>
      <c r="E781">
        <v>1008</v>
      </c>
      <c r="F781">
        <v>23874.37</v>
      </c>
    </row>
    <row r="782" spans="1:6" hidden="1" x14ac:dyDescent="0.2">
      <c r="A782">
        <v>2019</v>
      </c>
      <c r="B782" s="3" t="s">
        <v>312</v>
      </c>
      <c r="C782" s="3" t="s">
        <v>322</v>
      </c>
      <c r="D782" t="s">
        <v>150</v>
      </c>
      <c r="E782">
        <v>45004</v>
      </c>
      <c r="F782">
        <v>96710.12</v>
      </c>
    </row>
    <row r="783" spans="1:6" hidden="1" x14ac:dyDescent="0.2">
      <c r="A783">
        <v>2019</v>
      </c>
      <c r="B783" s="3" t="s">
        <v>312</v>
      </c>
      <c r="C783" s="3" t="s">
        <v>323</v>
      </c>
      <c r="D783" t="s">
        <v>120</v>
      </c>
      <c r="E783">
        <v>32000</v>
      </c>
      <c r="F783">
        <v>96938.47</v>
      </c>
    </row>
    <row r="784" spans="1:6" hidden="1" x14ac:dyDescent="0.2">
      <c r="A784">
        <v>2019</v>
      </c>
      <c r="B784" s="3" t="s">
        <v>312</v>
      </c>
      <c r="C784" s="3" t="s">
        <v>324</v>
      </c>
      <c r="D784" t="s">
        <v>60</v>
      </c>
      <c r="E784">
        <v>96000</v>
      </c>
      <c r="F784">
        <v>263701.53000000003</v>
      </c>
    </row>
    <row r="785" spans="1:6" hidden="1" x14ac:dyDescent="0.2">
      <c r="A785">
        <v>2019</v>
      </c>
      <c r="B785" s="3" t="s">
        <v>312</v>
      </c>
      <c r="C785" s="3" t="s">
        <v>325</v>
      </c>
      <c r="D785" t="s">
        <v>413</v>
      </c>
      <c r="E785">
        <v>22160</v>
      </c>
      <c r="F785">
        <v>83100</v>
      </c>
    </row>
    <row r="786" spans="1:6" hidden="1" x14ac:dyDescent="0.2">
      <c r="A786">
        <v>2019</v>
      </c>
      <c r="B786" s="3" t="s">
        <v>312</v>
      </c>
      <c r="C786" s="3" t="s">
        <v>327</v>
      </c>
      <c r="D786" t="s">
        <v>588</v>
      </c>
      <c r="E786">
        <v>8000</v>
      </c>
      <c r="F786">
        <v>67616.52</v>
      </c>
    </row>
    <row r="787" spans="1:6" hidden="1" x14ac:dyDescent="0.2">
      <c r="A787">
        <v>2019</v>
      </c>
      <c r="B787" s="3" t="s">
        <v>312</v>
      </c>
      <c r="C787" s="3" t="s">
        <v>328</v>
      </c>
      <c r="D787" t="s">
        <v>889</v>
      </c>
      <c r="E787">
        <v>1000</v>
      </c>
      <c r="F787">
        <v>20889.04</v>
      </c>
    </row>
    <row r="788" spans="1:6" hidden="1" x14ac:dyDescent="0.2">
      <c r="A788">
        <v>2019</v>
      </c>
      <c r="B788" s="3" t="s">
        <v>312</v>
      </c>
      <c r="C788" s="3" t="s">
        <v>330</v>
      </c>
      <c r="D788" t="s">
        <v>331</v>
      </c>
      <c r="E788">
        <v>1008</v>
      </c>
      <c r="F788">
        <v>71673.42</v>
      </c>
    </row>
    <row r="789" spans="1:6" hidden="1" x14ac:dyDescent="0.2">
      <c r="A789">
        <v>2019</v>
      </c>
      <c r="B789" s="3" t="s">
        <v>312</v>
      </c>
      <c r="C789" s="3" t="s">
        <v>332</v>
      </c>
      <c r="D789" t="s">
        <v>223</v>
      </c>
      <c r="E789">
        <v>10939</v>
      </c>
      <c r="F789">
        <v>81656.899999999994</v>
      </c>
    </row>
    <row r="790" spans="1:6" hidden="1" x14ac:dyDescent="0.2">
      <c r="A790">
        <v>2019</v>
      </c>
      <c r="B790" s="3" t="s">
        <v>312</v>
      </c>
      <c r="C790" s="3" t="s">
        <v>333</v>
      </c>
      <c r="D790" t="s">
        <v>484</v>
      </c>
      <c r="E790">
        <v>11000</v>
      </c>
      <c r="F790">
        <v>360104.9</v>
      </c>
    </row>
    <row r="791" spans="1:6" hidden="1" x14ac:dyDescent="0.2">
      <c r="A791">
        <v>2019</v>
      </c>
      <c r="B791" s="3" t="s">
        <v>312</v>
      </c>
      <c r="C791" s="3" t="s">
        <v>336</v>
      </c>
      <c r="D791" t="s">
        <v>337</v>
      </c>
      <c r="E791">
        <v>3008</v>
      </c>
      <c r="F791">
        <v>105124.29000000001</v>
      </c>
    </row>
    <row r="792" spans="1:6" hidden="1" x14ac:dyDescent="0.2">
      <c r="A792">
        <v>2019</v>
      </c>
      <c r="B792" s="3" t="s">
        <v>312</v>
      </c>
      <c r="C792" s="3" t="s">
        <v>341</v>
      </c>
      <c r="D792" t="s">
        <v>199</v>
      </c>
      <c r="E792">
        <v>10000</v>
      </c>
      <c r="F792">
        <v>34502.080000000002</v>
      </c>
    </row>
    <row r="793" spans="1:6" hidden="1" x14ac:dyDescent="0.2">
      <c r="A793">
        <v>2019</v>
      </c>
      <c r="B793" s="3" t="s">
        <v>312</v>
      </c>
      <c r="C793" s="3" t="s">
        <v>589</v>
      </c>
      <c r="D793" t="s">
        <v>384</v>
      </c>
      <c r="E793">
        <v>14000</v>
      </c>
      <c r="F793">
        <v>124880</v>
      </c>
    </row>
    <row r="794" spans="1:6" hidden="1" x14ac:dyDescent="0.2">
      <c r="A794">
        <v>2019</v>
      </c>
      <c r="B794" s="2" t="s">
        <v>312</v>
      </c>
      <c r="C794" s="3" t="s">
        <v>342</v>
      </c>
      <c r="D794" t="s">
        <v>30</v>
      </c>
      <c r="E794">
        <v>5008</v>
      </c>
      <c r="F794">
        <v>218180.13999999998</v>
      </c>
    </row>
    <row r="795" spans="1:6" hidden="1" x14ac:dyDescent="0.2">
      <c r="A795">
        <v>2019</v>
      </c>
      <c r="B795" s="3" t="s">
        <v>343</v>
      </c>
      <c r="C795" s="3" t="s">
        <v>8</v>
      </c>
      <c r="D795" t="s">
        <v>70</v>
      </c>
      <c r="E795">
        <v>108000</v>
      </c>
      <c r="F795">
        <v>332640</v>
      </c>
    </row>
    <row r="796" spans="1:6" hidden="1" x14ac:dyDescent="0.2">
      <c r="A796">
        <v>2019</v>
      </c>
      <c r="B796" s="3" t="s">
        <v>343</v>
      </c>
      <c r="C796" s="3" t="s">
        <v>8</v>
      </c>
      <c r="D796" t="s">
        <v>70</v>
      </c>
      <c r="E796">
        <v>18000</v>
      </c>
    </row>
    <row r="797" spans="1:6" hidden="1" x14ac:dyDescent="0.2">
      <c r="A797">
        <v>2019</v>
      </c>
      <c r="B797" s="3" t="s">
        <v>343</v>
      </c>
      <c r="C797" s="3" t="s">
        <v>8</v>
      </c>
      <c r="D797" t="s">
        <v>344</v>
      </c>
      <c r="E797">
        <v>16200</v>
      </c>
    </row>
    <row r="798" spans="1:6" hidden="1" x14ac:dyDescent="0.2">
      <c r="A798">
        <v>2019</v>
      </c>
      <c r="B798" s="3" t="s">
        <v>343</v>
      </c>
      <c r="C798" s="3" t="s">
        <v>8</v>
      </c>
      <c r="D798" t="s">
        <v>9</v>
      </c>
      <c r="E798">
        <v>308000</v>
      </c>
    </row>
    <row r="799" spans="1:6" hidden="1" x14ac:dyDescent="0.2">
      <c r="A799">
        <v>2019</v>
      </c>
      <c r="B799" s="3" t="s">
        <v>343</v>
      </c>
      <c r="C799" s="3" t="s">
        <v>10</v>
      </c>
      <c r="D799" t="s">
        <v>590</v>
      </c>
      <c r="E799">
        <v>106250</v>
      </c>
    </row>
    <row r="800" spans="1:6" x14ac:dyDescent="0.2">
      <c r="A800">
        <v>2019</v>
      </c>
      <c r="B800" s="3" t="s">
        <v>343</v>
      </c>
      <c r="C800" s="3" t="s">
        <v>835</v>
      </c>
      <c r="D800" t="s">
        <v>591</v>
      </c>
      <c r="E800">
        <v>2</v>
      </c>
    </row>
    <row r="801" spans="1:6" x14ac:dyDescent="0.2">
      <c r="A801">
        <v>2019</v>
      </c>
      <c r="B801" s="3" t="s">
        <v>343</v>
      </c>
      <c r="C801" s="3" t="s">
        <v>836</v>
      </c>
      <c r="D801" t="s">
        <v>592</v>
      </c>
      <c r="E801">
        <v>4</v>
      </c>
    </row>
    <row r="802" spans="1:6" hidden="1" x14ac:dyDescent="0.2">
      <c r="A802">
        <v>2019</v>
      </c>
      <c r="B802" s="3" t="s">
        <v>343</v>
      </c>
      <c r="C802" s="3" t="s">
        <v>542</v>
      </c>
      <c r="D802" t="s">
        <v>26</v>
      </c>
      <c r="E802">
        <v>426000</v>
      </c>
      <c r="F802">
        <v>4332115.8499999996</v>
      </c>
    </row>
    <row r="803" spans="1:6" x14ac:dyDescent="0.2">
      <c r="A803">
        <v>2019</v>
      </c>
      <c r="B803" s="3" t="s">
        <v>343</v>
      </c>
      <c r="C803" s="3" t="s">
        <v>11</v>
      </c>
      <c r="D803" t="s">
        <v>418</v>
      </c>
      <c r="E803">
        <v>1</v>
      </c>
    </row>
    <row r="804" spans="1:6" hidden="1" x14ac:dyDescent="0.2">
      <c r="A804">
        <v>2019</v>
      </c>
      <c r="B804" s="3" t="s">
        <v>343</v>
      </c>
      <c r="C804" s="3" t="s">
        <v>11</v>
      </c>
      <c r="D804" t="s">
        <v>26</v>
      </c>
      <c r="E804">
        <v>934001</v>
      </c>
    </row>
    <row r="805" spans="1:6" x14ac:dyDescent="0.2">
      <c r="A805">
        <v>2019</v>
      </c>
      <c r="B805" s="3" t="s">
        <v>343</v>
      </c>
      <c r="C805" s="3" t="s">
        <v>11</v>
      </c>
      <c r="D805" t="s">
        <v>593</v>
      </c>
      <c r="E805">
        <v>1</v>
      </c>
    </row>
    <row r="806" spans="1:6" x14ac:dyDescent="0.2">
      <c r="A806">
        <v>2019</v>
      </c>
      <c r="B806" s="3" t="s">
        <v>343</v>
      </c>
      <c r="C806" s="3" t="s">
        <v>11</v>
      </c>
      <c r="D806" t="s">
        <v>894</v>
      </c>
      <c r="E806">
        <v>10</v>
      </c>
    </row>
    <row r="807" spans="1:6" hidden="1" x14ac:dyDescent="0.2">
      <c r="A807">
        <v>2019</v>
      </c>
      <c r="B807" s="3" t="s">
        <v>343</v>
      </c>
      <c r="C807" s="5" t="s">
        <v>128</v>
      </c>
      <c r="D807" t="s">
        <v>29</v>
      </c>
      <c r="E807">
        <v>1500</v>
      </c>
      <c r="F807">
        <v>167328.01999999999</v>
      </c>
    </row>
    <row r="808" spans="1:6" x14ac:dyDescent="0.2">
      <c r="A808">
        <v>2019</v>
      </c>
      <c r="B808" s="3" t="s">
        <v>343</v>
      </c>
      <c r="C808" s="3" t="s">
        <v>128</v>
      </c>
      <c r="D808" t="s">
        <v>594</v>
      </c>
      <c r="E808">
        <v>0.6</v>
      </c>
    </row>
    <row r="809" spans="1:6" hidden="1" x14ac:dyDescent="0.2">
      <c r="A809">
        <v>2019</v>
      </c>
      <c r="B809" s="3" t="s">
        <v>343</v>
      </c>
      <c r="C809" s="3" t="s">
        <v>128</v>
      </c>
      <c r="D809" t="s">
        <v>346</v>
      </c>
      <c r="E809">
        <v>1600</v>
      </c>
    </row>
    <row r="810" spans="1:6" hidden="1" x14ac:dyDescent="0.2">
      <c r="A810">
        <v>2019</v>
      </c>
      <c r="B810" s="3" t="s">
        <v>343</v>
      </c>
      <c r="C810" s="3" t="s">
        <v>13</v>
      </c>
      <c r="D810" t="s">
        <v>14</v>
      </c>
      <c r="E810">
        <v>706560</v>
      </c>
    </row>
    <row r="811" spans="1:6" hidden="1" x14ac:dyDescent="0.2">
      <c r="A811">
        <v>2019</v>
      </c>
      <c r="B811" s="3" t="s">
        <v>343</v>
      </c>
      <c r="C811" s="3" t="s">
        <v>73</v>
      </c>
      <c r="D811" t="s">
        <v>74</v>
      </c>
      <c r="E811">
        <v>59520</v>
      </c>
    </row>
    <row r="812" spans="1:6" hidden="1" x14ac:dyDescent="0.2">
      <c r="A812">
        <v>2019</v>
      </c>
      <c r="B812" s="3" t="s">
        <v>343</v>
      </c>
      <c r="C812" s="3" t="s">
        <v>130</v>
      </c>
      <c r="D812" t="s">
        <v>131</v>
      </c>
      <c r="E812">
        <v>11800</v>
      </c>
    </row>
    <row r="813" spans="1:6" x14ac:dyDescent="0.2">
      <c r="A813">
        <v>2019</v>
      </c>
      <c r="B813" s="3" t="s">
        <v>343</v>
      </c>
      <c r="C813" s="3" t="s">
        <v>595</v>
      </c>
      <c r="D813" t="s">
        <v>596</v>
      </c>
      <c r="E813">
        <v>1</v>
      </c>
    </row>
    <row r="814" spans="1:6" hidden="1" x14ac:dyDescent="0.2">
      <c r="A814">
        <v>2019</v>
      </c>
      <c r="B814" s="3" t="s">
        <v>343</v>
      </c>
      <c r="C814" s="3" t="s">
        <v>349</v>
      </c>
      <c r="D814" t="s">
        <v>350</v>
      </c>
      <c r="E814">
        <v>29500</v>
      </c>
    </row>
    <row r="815" spans="1:6" x14ac:dyDescent="0.2">
      <c r="A815">
        <v>2019</v>
      </c>
      <c r="B815" s="3" t="s">
        <v>343</v>
      </c>
      <c r="C815" s="3" t="s">
        <v>15</v>
      </c>
      <c r="D815" t="s">
        <v>87</v>
      </c>
      <c r="E815">
        <v>2.1</v>
      </c>
    </row>
    <row r="816" spans="1:6" x14ac:dyDescent="0.2">
      <c r="A816">
        <v>2019</v>
      </c>
      <c r="B816" s="3" t="s">
        <v>343</v>
      </c>
      <c r="C816" s="3" t="s">
        <v>15</v>
      </c>
      <c r="D816" t="s">
        <v>895</v>
      </c>
      <c r="E816">
        <v>1</v>
      </c>
    </row>
    <row r="817" spans="1:6" hidden="1" x14ac:dyDescent="0.2">
      <c r="A817">
        <v>2019</v>
      </c>
      <c r="B817" s="3" t="s">
        <v>343</v>
      </c>
      <c r="C817" s="3" t="s">
        <v>15</v>
      </c>
      <c r="D817" t="s">
        <v>50</v>
      </c>
      <c r="E817">
        <v>1794000</v>
      </c>
    </row>
    <row r="818" spans="1:6" hidden="1" x14ac:dyDescent="0.2">
      <c r="A818">
        <v>2019</v>
      </c>
      <c r="B818" s="3" t="s">
        <v>343</v>
      </c>
      <c r="C818" s="3" t="s">
        <v>597</v>
      </c>
      <c r="D818" t="s">
        <v>598</v>
      </c>
      <c r="E818">
        <v>6800</v>
      </c>
      <c r="F818">
        <v>7730.66</v>
      </c>
    </row>
    <row r="819" spans="1:6" x14ac:dyDescent="0.2">
      <c r="A819">
        <v>2019</v>
      </c>
      <c r="B819" s="3" t="s">
        <v>343</v>
      </c>
      <c r="C819" s="3" t="s">
        <v>17</v>
      </c>
      <c r="D819" t="s">
        <v>388</v>
      </c>
      <c r="E819">
        <v>2</v>
      </c>
    </row>
    <row r="820" spans="1:6" hidden="1" x14ac:dyDescent="0.2">
      <c r="A820">
        <v>2019</v>
      </c>
      <c r="B820" s="3" t="s">
        <v>343</v>
      </c>
      <c r="C820" s="3" t="s">
        <v>17</v>
      </c>
      <c r="D820" t="s">
        <v>388</v>
      </c>
      <c r="E820">
        <v>91100</v>
      </c>
    </row>
    <row r="821" spans="1:6" x14ac:dyDescent="0.2">
      <c r="A821">
        <v>2019</v>
      </c>
      <c r="B821" s="3" t="s">
        <v>343</v>
      </c>
      <c r="C821" s="3" t="s">
        <v>458</v>
      </c>
      <c r="D821" t="s">
        <v>599</v>
      </c>
      <c r="E821">
        <v>1</v>
      </c>
    </row>
    <row r="822" spans="1:6" hidden="1" x14ac:dyDescent="0.2">
      <c r="A822">
        <v>2019</v>
      </c>
      <c r="B822" s="3" t="s">
        <v>343</v>
      </c>
      <c r="C822" s="3" t="s">
        <v>458</v>
      </c>
      <c r="D822" t="s">
        <v>459</v>
      </c>
      <c r="E822">
        <v>83000</v>
      </c>
    </row>
    <row r="823" spans="1:6" hidden="1" x14ac:dyDescent="0.2">
      <c r="A823">
        <v>2019</v>
      </c>
      <c r="B823" s="3" t="s">
        <v>343</v>
      </c>
      <c r="C823" s="3" t="s">
        <v>159</v>
      </c>
      <c r="D823" t="s">
        <v>600</v>
      </c>
      <c r="E823">
        <v>10000</v>
      </c>
      <c r="F823">
        <v>333694.27</v>
      </c>
    </row>
    <row r="824" spans="1:6" hidden="1" x14ac:dyDescent="0.2">
      <c r="A824">
        <v>2019</v>
      </c>
      <c r="B824" s="3" t="s">
        <v>343</v>
      </c>
      <c r="C824" s="3" t="s">
        <v>351</v>
      </c>
      <c r="D824" t="s">
        <v>460</v>
      </c>
      <c r="E824">
        <v>10800</v>
      </c>
    </row>
    <row r="825" spans="1:6" hidden="1" x14ac:dyDescent="0.2">
      <c r="A825">
        <v>2019</v>
      </c>
      <c r="B825" s="3" t="s">
        <v>343</v>
      </c>
      <c r="C825" s="3" t="s">
        <v>601</v>
      </c>
      <c r="D825" t="s">
        <v>455</v>
      </c>
      <c r="E825">
        <v>1</v>
      </c>
      <c r="F825">
        <v>29.05</v>
      </c>
    </row>
    <row r="826" spans="1:6" hidden="1" x14ac:dyDescent="0.2">
      <c r="A826">
        <v>2019</v>
      </c>
      <c r="B826" s="3" t="s">
        <v>343</v>
      </c>
      <c r="C826" s="3" t="s">
        <v>18</v>
      </c>
      <c r="D826" t="s">
        <v>19</v>
      </c>
      <c r="E826">
        <v>881720</v>
      </c>
    </row>
    <row r="827" spans="1:6" hidden="1" x14ac:dyDescent="0.2">
      <c r="A827">
        <v>2019</v>
      </c>
      <c r="B827" s="3" t="s">
        <v>343</v>
      </c>
      <c r="C827" s="3" t="s">
        <v>77</v>
      </c>
      <c r="D827" t="s">
        <v>353</v>
      </c>
      <c r="E827">
        <v>10000</v>
      </c>
    </row>
    <row r="828" spans="1:6" x14ac:dyDescent="0.2">
      <c r="A828">
        <v>2019</v>
      </c>
      <c r="B828" s="3" t="s">
        <v>343</v>
      </c>
      <c r="C828" s="3" t="s">
        <v>602</v>
      </c>
      <c r="D828" t="s">
        <v>603</v>
      </c>
      <c r="E828">
        <v>1</v>
      </c>
    </row>
    <row r="829" spans="1:6" hidden="1" x14ac:dyDescent="0.2">
      <c r="A829">
        <v>2019</v>
      </c>
      <c r="B829" s="3" t="s">
        <v>343</v>
      </c>
      <c r="C829" s="3" t="s">
        <v>79</v>
      </c>
      <c r="D829" t="s">
        <v>604</v>
      </c>
      <c r="E829">
        <v>24500</v>
      </c>
    </row>
    <row r="830" spans="1:6" x14ac:dyDescent="0.2">
      <c r="A830">
        <v>2019</v>
      </c>
      <c r="B830" s="3" t="s">
        <v>343</v>
      </c>
      <c r="C830" s="3" t="s">
        <v>605</v>
      </c>
      <c r="D830" t="s">
        <v>606</v>
      </c>
      <c r="E830">
        <v>1</v>
      </c>
    </row>
    <row r="831" spans="1:6" hidden="1" x14ac:dyDescent="0.2">
      <c r="A831">
        <v>2019</v>
      </c>
      <c r="B831" s="3" t="s">
        <v>343</v>
      </c>
      <c r="C831" s="3" t="s">
        <v>607</v>
      </c>
      <c r="D831" t="s">
        <v>26</v>
      </c>
      <c r="E831">
        <v>120000</v>
      </c>
      <c r="F831">
        <v>1359545.8900000001</v>
      </c>
    </row>
    <row r="832" spans="1:6" hidden="1" x14ac:dyDescent="0.2">
      <c r="A832">
        <v>2019</v>
      </c>
      <c r="B832" s="3" t="s">
        <v>343</v>
      </c>
      <c r="C832" s="3" t="s">
        <v>608</v>
      </c>
      <c r="D832" t="s">
        <v>609</v>
      </c>
      <c r="E832">
        <v>20000</v>
      </c>
    </row>
    <row r="833" spans="1:6" hidden="1" x14ac:dyDescent="0.2">
      <c r="A833">
        <v>2019</v>
      </c>
      <c r="B833" s="2" t="s">
        <v>343</v>
      </c>
      <c r="C833" s="3" t="s">
        <v>20</v>
      </c>
      <c r="D833" t="s">
        <v>358</v>
      </c>
      <c r="E833">
        <v>100000</v>
      </c>
    </row>
    <row r="834" spans="1:6" hidden="1" x14ac:dyDescent="0.2">
      <c r="A834">
        <v>2019</v>
      </c>
      <c r="B834" s="3" t="s">
        <v>359</v>
      </c>
      <c r="C834" s="3" t="s">
        <v>52</v>
      </c>
      <c r="D834" t="s">
        <v>384</v>
      </c>
      <c r="E834">
        <v>10000</v>
      </c>
      <c r="F834">
        <v>73198</v>
      </c>
    </row>
    <row r="835" spans="1:6" hidden="1" x14ac:dyDescent="0.2">
      <c r="A835">
        <v>2019</v>
      </c>
      <c r="B835" s="3" t="s">
        <v>359</v>
      </c>
      <c r="C835" s="3" t="s">
        <v>610</v>
      </c>
      <c r="D835" t="s">
        <v>413</v>
      </c>
      <c r="E835">
        <v>24480</v>
      </c>
      <c r="F835">
        <v>90576</v>
      </c>
    </row>
    <row r="836" spans="1:6" hidden="1" x14ac:dyDescent="0.2">
      <c r="A836">
        <v>2019</v>
      </c>
      <c r="B836" s="3" t="s">
        <v>359</v>
      </c>
      <c r="C836" s="3" t="s">
        <v>611</v>
      </c>
      <c r="D836" t="s">
        <v>896</v>
      </c>
      <c r="E836">
        <v>20000</v>
      </c>
      <c r="F836">
        <v>395000</v>
      </c>
    </row>
    <row r="837" spans="1:6" hidden="1" x14ac:dyDescent="0.2">
      <c r="A837">
        <v>2019</v>
      </c>
      <c r="B837" s="3" t="s">
        <v>359</v>
      </c>
      <c r="C837" s="3" t="s">
        <v>361</v>
      </c>
      <c r="D837" t="s">
        <v>384</v>
      </c>
      <c r="E837">
        <v>15500</v>
      </c>
      <c r="F837">
        <v>113165.51</v>
      </c>
    </row>
    <row r="838" spans="1:6" hidden="1" x14ac:dyDescent="0.2">
      <c r="A838">
        <v>2019</v>
      </c>
      <c r="B838" s="2" t="s">
        <v>359</v>
      </c>
      <c r="C838" s="3" t="s">
        <v>361</v>
      </c>
      <c r="D838" t="s">
        <v>384</v>
      </c>
      <c r="E838">
        <v>12000</v>
      </c>
      <c r="F838">
        <v>106800</v>
      </c>
    </row>
    <row r="839" spans="1:6" hidden="1" x14ac:dyDescent="0.2">
      <c r="A839">
        <v>2019</v>
      </c>
      <c r="B839" s="3" t="s">
        <v>612</v>
      </c>
      <c r="C839" s="3" t="s">
        <v>366</v>
      </c>
      <c r="D839" t="s">
        <v>226</v>
      </c>
      <c r="E839">
        <v>5375</v>
      </c>
      <c r="F839">
        <v>80775</v>
      </c>
    </row>
    <row r="840" spans="1:6" hidden="1" x14ac:dyDescent="0.2">
      <c r="A840">
        <v>2019</v>
      </c>
      <c r="B840" s="3" t="s">
        <v>612</v>
      </c>
      <c r="C840" s="3" t="s">
        <v>613</v>
      </c>
      <c r="D840" t="s">
        <v>368</v>
      </c>
      <c r="E840">
        <v>18048</v>
      </c>
      <c r="F840">
        <v>109863</v>
      </c>
    </row>
    <row r="841" spans="1:6" hidden="1" x14ac:dyDescent="0.2">
      <c r="A841">
        <v>2019</v>
      </c>
      <c r="B841" s="3" t="s">
        <v>612</v>
      </c>
      <c r="C841" s="3" t="s">
        <v>367</v>
      </c>
      <c r="D841" t="s">
        <v>368</v>
      </c>
      <c r="E841">
        <v>144227.20000000001</v>
      </c>
      <c r="F841">
        <v>1124533.71</v>
      </c>
    </row>
    <row r="842" spans="1:6" hidden="1" x14ac:dyDescent="0.2">
      <c r="A842">
        <v>2019</v>
      </c>
      <c r="B842" s="3" t="s">
        <v>612</v>
      </c>
      <c r="C842" s="3" t="s">
        <v>614</v>
      </c>
      <c r="D842" t="s">
        <v>615</v>
      </c>
      <c r="E842">
        <v>50</v>
      </c>
      <c r="F842">
        <v>62.02</v>
      </c>
    </row>
    <row r="843" spans="1:6" hidden="1" x14ac:dyDescent="0.2">
      <c r="A843">
        <v>2019</v>
      </c>
      <c r="B843" s="2" t="s">
        <v>612</v>
      </c>
      <c r="C843" s="3" t="s">
        <v>616</v>
      </c>
      <c r="D843" t="s">
        <v>474</v>
      </c>
      <c r="E843">
        <v>23540</v>
      </c>
      <c r="F843">
        <v>71006.5</v>
      </c>
    </row>
    <row r="844" spans="1:6" hidden="1" x14ac:dyDescent="0.2">
      <c r="A844">
        <v>2019</v>
      </c>
      <c r="B844" s="3" t="s">
        <v>373</v>
      </c>
      <c r="C844" s="3" t="s">
        <v>153</v>
      </c>
      <c r="D844" t="s">
        <v>43</v>
      </c>
      <c r="E844">
        <v>46000</v>
      </c>
      <c r="F844">
        <v>220800</v>
      </c>
    </row>
    <row r="845" spans="1:6" hidden="1" x14ac:dyDescent="0.2">
      <c r="A845">
        <v>2019</v>
      </c>
      <c r="B845" s="3" t="s">
        <v>373</v>
      </c>
      <c r="C845" s="3" t="s">
        <v>374</v>
      </c>
      <c r="D845" t="s">
        <v>617</v>
      </c>
      <c r="E845">
        <v>6000</v>
      </c>
      <c r="F845">
        <v>553577.36</v>
      </c>
    </row>
    <row r="846" spans="1:6" hidden="1" x14ac:dyDescent="0.2">
      <c r="A846">
        <v>2019</v>
      </c>
      <c r="B846" s="3" t="s">
        <v>373</v>
      </c>
      <c r="C846" s="3" t="s">
        <v>618</v>
      </c>
      <c r="D846" t="s">
        <v>337</v>
      </c>
      <c r="E846">
        <v>20000</v>
      </c>
      <c r="F846">
        <v>670000</v>
      </c>
    </row>
    <row r="847" spans="1:6" hidden="1" x14ac:dyDescent="0.2">
      <c r="A847">
        <v>2019</v>
      </c>
      <c r="B847" s="3" t="s">
        <v>373</v>
      </c>
      <c r="C847" s="3" t="s">
        <v>375</v>
      </c>
      <c r="D847" t="s">
        <v>413</v>
      </c>
      <c r="E847">
        <v>216000</v>
      </c>
      <c r="F847">
        <v>831600</v>
      </c>
    </row>
    <row r="848" spans="1:6" hidden="1" x14ac:dyDescent="0.2">
      <c r="A848">
        <v>2019</v>
      </c>
      <c r="B848" s="3" t="s">
        <v>373</v>
      </c>
      <c r="C848" s="3" t="s">
        <v>376</v>
      </c>
      <c r="D848" t="s">
        <v>377</v>
      </c>
      <c r="E848">
        <v>5000</v>
      </c>
      <c r="F848">
        <v>53422.64</v>
      </c>
    </row>
    <row r="849" spans="1:6" hidden="1" x14ac:dyDescent="0.2">
      <c r="A849">
        <v>2019</v>
      </c>
      <c r="B849" s="2" t="s">
        <v>373</v>
      </c>
      <c r="C849" s="3" t="s">
        <v>619</v>
      </c>
      <c r="D849" t="s">
        <v>384</v>
      </c>
      <c r="E849">
        <v>43200</v>
      </c>
      <c r="F849">
        <v>375408</v>
      </c>
    </row>
    <row r="850" spans="1:6" hidden="1" x14ac:dyDescent="0.2">
      <c r="A850">
        <v>2018</v>
      </c>
      <c r="B850" s="5" t="s">
        <v>5</v>
      </c>
      <c r="C850" s="5" t="s">
        <v>621</v>
      </c>
      <c r="D850" t="s">
        <v>384</v>
      </c>
      <c r="E850">
        <v>10000</v>
      </c>
      <c r="F850">
        <v>86065.81</v>
      </c>
    </row>
    <row r="851" spans="1:6" hidden="1" x14ac:dyDescent="0.2">
      <c r="A851">
        <v>2018</v>
      </c>
      <c r="B851" s="5" t="s">
        <v>5</v>
      </c>
      <c r="C851" s="5" t="s">
        <v>385</v>
      </c>
      <c r="D851" t="s">
        <v>6</v>
      </c>
      <c r="E851">
        <v>58000</v>
      </c>
      <c r="F851">
        <v>225660</v>
      </c>
    </row>
    <row r="852" spans="1:6" hidden="1" x14ac:dyDescent="0.2">
      <c r="A852">
        <v>2018</v>
      </c>
      <c r="B852" s="6" t="s">
        <v>5</v>
      </c>
      <c r="C852" s="3" t="s">
        <v>794</v>
      </c>
      <c r="D852" t="s">
        <v>413</v>
      </c>
      <c r="E852">
        <v>21000</v>
      </c>
      <c r="F852">
        <v>88284.21</v>
      </c>
    </row>
    <row r="853" spans="1:6" hidden="1" x14ac:dyDescent="0.2">
      <c r="A853">
        <v>2018</v>
      </c>
      <c r="B853" s="6" t="s">
        <v>7</v>
      </c>
      <c r="C853" s="5" t="s">
        <v>18</v>
      </c>
      <c r="D853" t="s">
        <v>19</v>
      </c>
      <c r="E853">
        <v>105600</v>
      </c>
      <c r="F853">
        <v>347276.67000000004</v>
      </c>
    </row>
    <row r="854" spans="1:6" hidden="1" x14ac:dyDescent="0.2">
      <c r="A854">
        <v>2018</v>
      </c>
      <c r="B854" s="5" t="s">
        <v>622</v>
      </c>
      <c r="C854" s="5" t="s">
        <v>374</v>
      </c>
      <c r="D854" t="s">
        <v>617</v>
      </c>
      <c r="E854">
        <v>750</v>
      </c>
      <c r="F854">
        <v>68885.64</v>
      </c>
    </row>
    <row r="855" spans="1:6" hidden="1" x14ac:dyDescent="0.2">
      <c r="A855">
        <v>2018</v>
      </c>
      <c r="B855" s="6" t="s">
        <v>622</v>
      </c>
      <c r="C855" s="5" t="s">
        <v>618</v>
      </c>
      <c r="D855" t="s">
        <v>337</v>
      </c>
      <c r="E855">
        <v>2000</v>
      </c>
      <c r="F855">
        <v>67148.19</v>
      </c>
    </row>
    <row r="856" spans="1:6" hidden="1" x14ac:dyDescent="0.2">
      <c r="A856">
        <v>2018</v>
      </c>
      <c r="B856" s="6" t="s">
        <v>25</v>
      </c>
      <c r="C856" s="5" t="s">
        <v>537</v>
      </c>
      <c r="D856" t="s">
        <v>33</v>
      </c>
      <c r="E856">
        <v>16000</v>
      </c>
      <c r="F856">
        <v>49440</v>
      </c>
    </row>
    <row r="857" spans="1:6" hidden="1" x14ac:dyDescent="0.2">
      <c r="A857">
        <v>2018</v>
      </c>
      <c r="B857" s="5" t="s">
        <v>27</v>
      </c>
      <c r="C857" s="5" t="s">
        <v>623</v>
      </c>
      <c r="D857" t="s">
        <v>29</v>
      </c>
      <c r="E857">
        <v>1000</v>
      </c>
      <c r="F857">
        <v>81610.94</v>
      </c>
    </row>
    <row r="858" spans="1:6" hidden="1" x14ac:dyDescent="0.2">
      <c r="A858">
        <v>2018</v>
      </c>
      <c r="B858" s="5" t="s">
        <v>27</v>
      </c>
      <c r="C858" s="5" t="s">
        <v>396</v>
      </c>
      <c r="D858" t="s">
        <v>31</v>
      </c>
      <c r="E858">
        <v>13000</v>
      </c>
      <c r="F858">
        <v>39000</v>
      </c>
    </row>
    <row r="859" spans="1:6" hidden="1" x14ac:dyDescent="0.2">
      <c r="A859">
        <v>2018</v>
      </c>
      <c r="B859" s="5" t="s">
        <v>27</v>
      </c>
      <c r="C859" s="5" t="s">
        <v>400</v>
      </c>
      <c r="D859" t="s">
        <v>143</v>
      </c>
      <c r="E859">
        <v>6000</v>
      </c>
      <c r="F859">
        <v>60000</v>
      </c>
    </row>
    <row r="860" spans="1:6" hidden="1" x14ac:dyDescent="0.2">
      <c r="A860">
        <v>2018</v>
      </c>
      <c r="B860" s="6" t="s">
        <v>27</v>
      </c>
      <c r="C860" s="5" t="s">
        <v>401</v>
      </c>
      <c r="D860" t="s">
        <v>33</v>
      </c>
      <c r="E860">
        <v>16000</v>
      </c>
      <c r="F860">
        <v>36000</v>
      </c>
    </row>
    <row r="861" spans="1:6" hidden="1" x14ac:dyDescent="0.2">
      <c r="A861">
        <v>2018</v>
      </c>
      <c r="B861" s="6" t="s">
        <v>625</v>
      </c>
      <c r="C861" s="5" t="s">
        <v>624</v>
      </c>
      <c r="D861" t="s">
        <v>143</v>
      </c>
      <c r="E861">
        <v>2500</v>
      </c>
      <c r="F861">
        <v>36250</v>
      </c>
    </row>
    <row r="862" spans="1:6" hidden="1" x14ac:dyDescent="0.2">
      <c r="A862">
        <v>2018</v>
      </c>
      <c r="B862" s="5" t="s">
        <v>34</v>
      </c>
      <c r="C862" s="5" t="s">
        <v>626</v>
      </c>
      <c r="D862" t="s">
        <v>384</v>
      </c>
      <c r="E862">
        <v>16000</v>
      </c>
      <c r="F862">
        <v>132800</v>
      </c>
    </row>
    <row r="863" spans="1:6" hidden="1" x14ac:dyDescent="0.2">
      <c r="A863">
        <v>2018</v>
      </c>
      <c r="B863" s="5" t="s">
        <v>34</v>
      </c>
      <c r="C863" s="3" t="s">
        <v>35</v>
      </c>
      <c r="D863" t="s">
        <v>914</v>
      </c>
      <c r="E863">
        <v>50030</v>
      </c>
      <c r="F863">
        <v>252267.5</v>
      </c>
    </row>
    <row r="864" spans="1:6" hidden="1" x14ac:dyDescent="0.2">
      <c r="A864">
        <v>2018</v>
      </c>
      <c r="B864" s="5" t="s">
        <v>34</v>
      </c>
      <c r="C864" s="5" t="s">
        <v>41</v>
      </c>
      <c r="D864" t="s">
        <v>530</v>
      </c>
      <c r="E864">
        <v>7000</v>
      </c>
      <c r="F864">
        <v>197400</v>
      </c>
    </row>
    <row r="865" spans="1:6" hidden="1" x14ac:dyDescent="0.2">
      <c r="A865">
        <v>2018</v>
      </c>
      <c r="B865" s="6" t="s">
        <v>34</v>
      </c>
      <c r="C865" s="5" t="s">
        <v>627</v>
      </c>
      <c r="D865" t="s">
        <v>144</v>
      </c>
      <c r="E865">
        <v>4000</v>
      </c>
      <c r="F865">
        <v>115990</v>
      </c>
    </row>
    <row r="866" spans="1:6" hidden="1" x14ac:dyDescent="0.2">
      <c r="A866">
        <v>2018</v>
      </c>
      <c r="B866" s="6" t="s">
        <v>628</v>
      </c>
      <c r="C866" s="5" t="s">
        <v>629</v>
      </c>
      <c r="D866" t="s">
        <v>462</v>
      </c>
      <c r="E866">
        <v>5120</v>
      </c>
      <c r="F866">
        <v>24719.100000000002</v>
      </c>
    </row>
    <row r="867" spans="1:6" hidden="1" x14ac:dyDescent="0.2">
      <c r="A867">
        <v>2018</v>
      </c>
      <c r="B867" s="6" t="s">
        <v>44</v>
      </c>
      <c r="C867" s="5" t="s">
        <v>45</v>
      </c>
      <c r="D867" t="s">
        <v>43</v>
      </c>
      <c r="E867">
        <v>175350</v>
      </c>
      <c r="F867">
        <v>785085</v>
      </c>
    </row>
    <row r="868" spans="1:6" hidden="1" x14ac:dyDescent="0.2">
      <c r="A868">
        <v>2018</v>
      </c>
      <c r="B868" s="5" t="s">
        <v>410</v>
      </c>
      <c r="C868" s="3" t="s">
        <v>8</v>
      </c>
      <c r="D868" t="s">
        <v>70</v>
      </c>
      <c r="E868">
        <v>38000</v>
      </c>
      <c r="F868">
        <v>131212.03</v>
      </c>
    </row>
    <row r="869" spans="1:6" hidden="1" x14ac:dyDescent="0.2">
      <c r="A869">
        <v>2018</v>
      </c>
      <c r="B869" s="5" t="s">
        <v>410</v>
      </c>
      <c r="C869" s="5" t="s">
        <v>630</v>
      </c>
      <c r="D869" t="s">
        <v>384</v>
      </c>
      <c r="E869">
        <v>4800</v>
      </c>
      <c r="F869">
        <v>38605.78</v>
      </c>
    </row>
    <row r="870" spans="1:6" hidden="1" x14ac:dyDescent="0.2">
      <c r="A870">
        <v>2018</v>
      </c>
      <c r="B870" s="5" t="s">
        <v>410</v>
      </c>
      <c r="C870" s="5" t="s">
        <v>13</v>
      </c>
      <c r="D870" t="s">
        <v>14</v>
      </c>
      <c r="E870">
        <v>108800</v>
      </c>
      <c r="F870">
        <v>125030.76</v>
      </c>
    </row>
    <row r="871" spans="1:6" hidden="1" x14ac:dyDescent="0.2">
      <c r="A871">
        <v>2018</v>
      </c>
      <c r="B871" s="5" t="s">
        <v>410</v>
      </c>
      <c r="C871" s="5" t="s">
        <v>15</v>
      </c>
      <c r="D871" t="s">
        <v>631</v>
      </c>
      <c r="E871">
        <v>297600</v>
      </c>
      <c r="F871">
        <v>1381945.29</v>
      </c>
    </row>
    <row r="872" spans="1:6" hidden="1" x14ac:dyDescent="0.2">
      <c r="A872">
        <v>2018</v>
      </c>
      <c r="B872" s="6" t="s">
        <v>410</v>
      </c>
      <c r="C872" s="5" t="s">
        <v>18</v>
      </c>
      <c r="D872" t="s">
        <v>19</v>
      </c>
      <c r="E872">
        <v>371580</v>
      </c>
      <c r="F872">
        <v>1381872.8399999999</v>
      </c>
    </row>
    <row r="873" spans="1:6" hidden="1" x14ac:dyDescent="0.2">
      <c r="A873">
        <v>2018</v>
      </c>
      <c r="B873" s="5" t="s">
        <v>411</v>
      </c>
      <c r="C873" s="5" t="s">
        <v>814</v>
      </c>
      <c r="D873" t="s">
        <v>384</v>
      </c>
      <c r="E873">
        <v>12000</v>
      </c>
      <c r="F873">
        <v>101400</v>
      </c>
    </row>
    <row r="874" spans="1:6" hidden="1" x14ac:dyDescent="0.2">
      <c r="A874">
        <v>2018</v>
      </c>
      <c r="B874" s="6" t="s">
        <v>411</v>
      </c>
      <c r="C874" s="5" t="s">
        <v>837</v>
      </c>
      <c r="D874" t="s">
        <v>6</v>
      </c>
      <c r="E874">
        <v>12240</v>
      </c>
      <c r="F874">
        <v>52142.400000000001</v>
      </c>
    </row>
    <row r="875" spans="1:6" hidden="1" x14ac:dyDescent="0.2">
      <c r="A875">
        <v>2018</v>
      </c>
      <c r="B875" s="5" t="s">
        <v>49</v>
      </c>
      <c r="C875" s="5" t="s">
        <v>13</v>
      </c>
      <c r="D875" t="s">
        <v>632</v>
      </c>
      <c r="E875">
        <v>38400</v>
      </c>
      <c r="F875">
        <v>54193.919999999998</v>
      </c>
    </row>
    <row r="876" spans="1:6" hidden="1" x14ac:dyDescent="0.2">
      <c r="A876">
        <v>2018</v>
      </c>
      <c r="B876" s="5" t="s">
        <v>49</v>
      </c>
      <c r="C876" s="5" t="s">
        <v>13</v>
      </c>
      <c r="D876" t="s">
        <v>14</v>
      </c>
      <c r="E876">
        <v>38400</v>
      </c>
      <c r="F876">
        <v>49159.68</v>
      </c>
    </row>
    <row r="877" spans="1:6" hidden="1" x14ac:dyDescent="0.2">
      <c r="A877">
        <v>2018</v>
      </c>
      <c r="B877" s="5" t="s">
        <v>49</v>
      </c>
      <c r="C877" s="5" t="s">
        <v>15</v>
      </c>
      <c r="D877" t="s">
        <v>50</v>
      </c>
      <c r="E877">
        <v>90000</v>
      </c>
      <c r="F877">
        <v>481320</v>
      </c>
    </row>
    <row r="878" spans="1:6" hidden="1" x14ac:dyDescent="0.2">
      <c r="A878">
        <v>2018</v>
      </c>
      <c r="B878" s="5" t="s">
        <v>49</v>
      </c>
      <c r="C878" s="5" t="s">
        <v>15</v>
      </c>
      <c r="D878" t="s">
        <v>631</v>
      </c>
      <c r="E878">
        <v>198000</v>
      </c>
      <c r="F878">
        <v>948240</v>
      </c>
    </row>
    <row r="879" spans="1:6" hidden="1" x14ac:dyDescent="0.2">
      <c r="A879">
        <v>2018</v>
      </c>
      <c r="B879" s="5" t="s">
        <v>49</v>
      </c>
      <c r="C879" s="5" t="s">
        <v>18</v>
      </c>
      <c r="D879" t="s">
        <v>19</v>
      </c>
      <c r="E879">
        <v>369600</v>
      </c>
      <c r="F879">
        <v>1356080</v>
      </c>
    </row>
    <row r="880" spans="1:6" hidden="1" x14ac:dyDescent="0.2">
      <c r="A880">
        <v>2018</v>
      </c>
      <c r="B880" s="5" t="s">
        <v>49</v>
      </c>
      <c r="C880" s="5" t="s">
        <v>18</v>
      </c>
      <c r="D880" t="s">
        <v>539</v>
      </c>
      <c r="E880">
        <v>54000</v>
      </c>
      <c r="F880">
        <v>204120</v>
      </c>
    </row>
    <row r="881" spans="1:6" hidden="1" x14ac:dyDescent="0.2">
      <c r="A881">
        <v>2018</v>
      </c>
      <c r="B881" s="5" t="s">
        <v>49</v>
      </c>
      <c r="C881" s="3" t="s">
        <v>414</v>
      </c>
      <c r="D881" t="s">
        <v>413</v>
      </c>
      <c r="E881">
        <v>110160</v>
      </c>
      <c r="F881">
        <v>487886.4</v>
      </c>
    </row>
    <row r="882" spans="1:6" hidden="1" x14ac:dyDescent="0.2">
      <c r="A882">
        <v>2018</v>
      </c>
      <c r="B882" s="6" t="s">
        <v>49</v>
      </c>
      <c r="C882" s="5" t="s">
        <v>723</v>
      </c>
      <c r="D882" t="s">
        <v>43</v>
      </c>
      <c r="E882">
        <v>63000</v>
      </c>
      <c r="F882">
        <v>313740.25</v>
      </c>
    </row>
    <row r="883" spans="1:6" hidden="1" x14ac:dyDescent="0.2">
      <c r="A883">
        <v>2018</v>
      </c>
      <c r="B883" s="5" t="s">
        <v>51</v>
      </c>
      <c r="C883" s="5" t="s">
        <v>45</v>
      </c>
      <c r="D883" t="s">
        <v>43</v>
      </c>
      <c r="E883">
        <v>42000</v>
      </c>
      <c r="F883">
        <v>198350</v>
      </c>
    </row>
    <row r="884" spans="1:6" hidden="1" x14ac:dyDescent="0.2">
      <c r="A884">
        <v>2018</v>
      </c>
      <c r="B884" s="5" t="s">
        <v>51</v>
      </c>
      <c r="C884" s="5" t="s">
        <v>838</v>
      </c>
      <c r="D884" t="s">
        <v>418</v>
      </c>
      <c r="E884">
        <v>9000</v>
      </c>
      <c r="F884">
        <v>74520</v>
      </c>
    </row>
    <row r="885" spans="1:6" hidden="1" x14ac:dyDescent="0.2">
      <c r="A885">
        <v>2018</v>
      </c>
      <c r="B885" s="6" t="s">
        <v>51</v>
      </c>
      <c r="C885" s="3" t="s">
        <v>53</v>
      </c>
      <c r="D885" t="s">
        <v>33</v>
      </c>
      <c r="E885">
        <v>48000</v>
      </c>
      <c r="F885">
        <v>143040</v>
      </c>
    </row>
    <row r="886" spans="1:6" hidden="1" x14ac:dyDescent="0.2">
      <c r="A886">
        <v>2018</v>
      </c>
      <c r="B886" s="5" t="s">
        <v>54</v>
      </c>
      <c r="C886" s="5" t="s">
        <v>55</v>
      </c>
      <c r="D886" t="s">
        <v>56</v>
      </c>
      <c r="E886">
        <v>743040</v>
      </c>
      <c r="F886">
        <v>1763396.21</v>
      </c>
    </row>
    <row r="887" spans="1:6" hidden="1" x14ac:dyDescent="0.2">
      <c r="A887">
        <v>2018</v>
      </c>
      <c r="B887" s="5" t="s">
        <v>54</v>
      </c>
      <c r="C887" s="5" t="s">
        <v>724</v>
      </c>
      <c r="D887" t="s">
        <v>43</v>
      </c>
      <c r="E887">
        <v>241500</v>
      </c>
      <c r="F887">
        <v>1247450.8</v>
      </c>
    </row>
    <row r="888" spans="1:6" hidden="1" x14ac:dyDescent="0.2">
      <c r="A888">
        <v>2018</v>
      </c>
      <c r="B888" s="5" t="s">
        <v>54</v>
      </c>
      <c r="C888" s="5" t="s">
        <v>57</v>
      </c>
      <c r="D888" t="s">
        <v>384</v>
      </c>
      <c r="E888">
        <v>208000</v>
      </c>
      <c r="F888">
        <v>1719692</v>
      </c>
    </row>
    <row r="889" spans="1:6" hidden="1" x14ac:dyDescent="0.2">
      <c r="A889">
        <v>2018</v>
      </c>
      <c r="B889" s="5" t="s">
        <v>54</v>
      </c>
      <c r="C889" s="5" t="s">
        <v>726</v>
      </c>
      <c r="D889" t="s">
        <v>633</v>
      </c>
      <c r="E889">
        <v>59520</v>
      </c>
      <c r="F889">
        <v>146592</v>
      </c>
    </row>
    <row r="890" spans="1:6" hidden="1" x14ac:dyDescent="0.2">
      <c r="A890">
        <v>2018</v>
      </c>
      <c r="B890" s="5" t="s">
        <v>54</v>
      </c>
      <c r="C890" s="3" t="s">
        <v>59</v>
      </c>
      <c r="D890" t="s">
        <v>60</v>
      </c>
      <c r="E890">
        <v>230400</v>
      </c>
      <c r="F890">
        <v>664162.24</v>
      </c>
    </row>
    <row r="891" spans="1:6" x14ac:dyDescent="0.2">
      <c r="A891">
        <v>2018</v>
      </c>
      <c r="B891" s="5" t="s">
        <v>54</v>
      </c>
      <c r="C891" s="5" t="s">
        <v>17</v>
      </c>
      <c r="D891" t="s">
        <v>455</v>
      </c>
      <c r="E891">
        <v>1</v>
      </c>
      <c r="F891">
        <v>65.5</v>
      </c>
    </row>
    <row r="892" spans="1:6" hidden="1" x14ac:dyDescent="0.2">
      <c r="A892">
        <v>2018</v>
      </c>
      <c r="B892" s="5" t="s">
        <v>54</v>
      </c>
      <c r="C892" s="5" t="s">
        <v>61</v>
      </c>
      <c r="D892" t="s">
        <v>62</v>
      </c>
      <c r="E892">
        <v>737920</v>
      </c>
      <c r="F892">
        <v>1984534.5</v>
      </c>
    </row>
    <row r="893" spans="1:6" hidden="1" x14ac:dyDescent="0.2">
      <c r="A893">
        <v>2018</v>
      </c>
      <c r="B893" s="5" t="s">
        <v>54</v>
      </c>
      <c r="C893" s="5" t="s">
        <v>63</v>
      </c>
      <c r="D893" t="s">
        <v>398</v>
      </c>
      <c r="E893">
        <v>10950</v>
      </c>
      <c r="F893">
        <v>85696.55</v>
      </c>
    </row>
    <row r="894" spans="1:6" hidden="1" x14ac:dyDescent="0.2">
      <c r="A894">
        <v>2018</v>
      </c>
      <c r="B894" s="5" t="s">
        <v>54</v>
      </c>
      <c r="C894" s="5" t="s">
        <v>728</v>
      </c>
      <c r="D894" t="s">
        <v>65</v>
      </c>
      <c r="E894">
        <v>22000</v>
      </c>
      <c r="F894">
        <v>254898.74</v>
      </c>
    </row>
    <row r="895" spans="1:6" hidden="1" x14ac:dyDescent="0.2">
      <c r="A895">
        <v>2018</v>
      </c>
      <c r="B895" s="5" t="s">
        <v>54</v>
      </c>
      <c r="C895" s="5" t="s">
        <v>634</v>
      </c>
      <c r="D895" t="s">
        <v>87</v>
      </c>
      <c r="E895">
        <v>1</v>
      </c>
      <c r="F895">
        <v>61.01</v>
      </c>
    </row>
    <row r="896" spans="1:6" hidden="1" x14ac:dyDescent="0.2">
      <c r="A896">
        <v>2018</v>
      </c>
      <c r="B896" s="5" t="s">
        <v>54</v>
      </c>
      <c r="C896" s="5" t="s">
        <v>416</v>
      </c>
      <c r="D896" t="s">
        <v>123</v>
      </c>
      <c r="E896">
        <v>17600</v>
      </c>
      <c r="F896">
        <v>102138.64</v>
      </c>
    </row>
    <row r="897" spans="1:6" hidden="1" x14ac:dyDescent="0.2">
      <c r="A897">
        <v>2018</v>
      </c>
      <c r="B897" s="5" t="s">
        <v>54</v>
      </c>
      <c r="C897" s="5" t="s">
        <v>66</v>
      </c>
      <c r="D897" t="s">
        <v>413</v>
      </c>
      <c r="E897">
        <v>746640</v>
      </c>
      <c r="F897">
        <v>3097874.24</v>
      </c>
    </row>
    <row r="898" spans="1:6" hidden="1" x14ac:dyDescent="0.2">
      <c r="A898">
        <v>2018</v>
      </c>
      <c r="B898" s="6" t="s">
        <v>54</v>
      </c>
      <c r="C898" s="5" t="s">
        <v>67</v>
      </c>
      <c r="D898" t="s">
        <v>68</v>
      </c>
      <c r="E898">
        <v>17360</v>
      </c>
      <c r="F898">
        <v>135620</v>
      </c>
    </row>
    <row r="899" spans="1:6" hidden="1" x14ac:dyDescent="0.2">
      <c r="A899">
        <v>2018</v>
      </c>
      <c r="B899" s="5" t="s">
        <v>69</v>
      </c>
      <c r="C899" s="3" t="s">
        <v>8</v>
      </c>
      <c r="D899" t="s">
        <v>70</v>
      </c>
      <c r="E899">
        <v>76000</v>
      </c>
      <c r="F899">
        <v>223680</v>
      </c>
    </row>
    <row r="900" spans="1:6" hidden="1" x14ac:dyDescent="0.2">
      <c r="A900">
        <v>2018</v>
      </c>
      <c r="B900" s="5" t="s">
        <v>69</v>
      </c>
      <c r="C900" s="5" t="s">
        <v>10</v>
      </c>
      <c r="D900" t="s">
        <v>72</v>
      </c>
      <c r="E900">
        <v>36000</v>
      </c>
      <c r="F900">
        <v>118800</v>
      </c>
    </row>
    <row r="901" spans="1:6" hidden="1" x14ac:dyDescent="0.2">
      <c r="A901">
        <v>2018</v>
      </c>
      <c r="B901" s="5" t="s">
        <v>69</v>
      </c>
      <c r="C901" s="5" t="s">
        <v>11</v>
      </c>
      <c r="D901" t="s">
        <v>418</v>
      </c>
      <c r="E901">
        <v>48000</v>
      </c>
      <c r="F901">
        <v>528960</v>
      </c>
    </row>
    <row r="902" spans="1:6" hidden="1" x14ac:dyDescent="0.2">
      <c r="A902">
        <v>2018</v>
      </c>
      <c r="B902" s="5" t="s">
        <v>69</v>
      </c>
      <c r="C902" s="5" t="s">
        <v>11</v>
      </c>
      <c r="D902" t="s">
        <v>26</v>
      </c>
      <c r="E902">
        <v>18000</v>
      </c>
      <c r="F902">
        <v>171000</v>
      </c>
    </row>
    <row r="903" spans="1:6" hidden="1" x14ac:dyDescent="0.2">
      <c r="A903">
        <v>2018</v>
      </c>
      <c r="B903" s="5" t="s">
        <v>69</v>
      </c>
      <c r="C903" s="5" t="s">
        <v>128</v>
      </c>
      <c r="D903" t="s">
        <v>635</v>
      </c>
      <c r="E903">
        <v>550</v>
      </c>
      <c r="F903">
        <v>63906.49</v>
      </c>
    </row>
    <row r="904" spans="1:6" hidden="1" x14ac:dyDescent="0.2">
      <c r="A904">
        <v>2018</v>
      </c>
      <c r="B904" s="5" t="s">
        <v>69</v>
      </c>
      <c r="C904" s="5" t="s">
        <v>13</v>
      </c>
      <c r="D904" t="s">
        <v>14</v>
      </c>
      <c r="E904">
        <v>124800</v>
      </c>
      <c r="F904">
        <v>142224</v>
      </c>
    </row>
    <row r="905" spans="1:6" hidden="1" x14ac:dyDescent="0.2">
      <c r="A905">
        <v>2018</v>
      </c>
      <c r="B905" s="5" t="s">
        <v>69</v>
      </c>
      <c r="C905" s="5" t="s">
        <v>15</v>
      </c>
      <c r="D905" t="s">
        <v>50</v>
      </c>
      <c r="E905">
        <v>290200</v>
      </c>
      <c r="F905">
        <v>1288268.69</v>
      </c>
    </row>
    <row r="906" spans="1:6" hidden="1" x14ac:dyDescent="0.2">
      <c r="A906">
        <v>2018</v>
      </c>
      <c r="B906" s="6" t="s">
        <v>69</v>
      </c>
      <c r="C906" s="5" t="s">
        <v>18</v>
      </c>
      <c r="D906" t="s">
        <v>19</v>
      </c>
      <c r="E906">
        <v>238200</v>
      </c>
      <c r="F906">
        <v>777211.72</v>
      </c>
    </row>
    <row r="907" spans="1:6" hidden="1" x14ac:dyDescent="0.2">
      <c r="A907">
        <v>2018</v>
      </c>
      <c r="B907" s="5" t="s">
        <v>423</v>
      </c>
      <c r="C907" s="5" t="s">
        <v>52</v>
      </c>
      <c r="D907" t="s">
        <v>384</v>
      </c>
      <c r="E907">
        <v>10000</v>
      </c>
      <c r="F907">
        <v>94300.07</v>
      </c>
    </row>
    <row r="908" spans="1:6" hidden="1" x14ac:dyDescent="0.2">
      <c r="A908">
        <v>2018</v>
      </c>
      <c r="B908" s="5" t="s">
        <v>423</v>
      </c>
      <c r="C908" s="3" t="s">
        <v>782</v>
      </c>
      <c r="D908" t="s">
        <v>68</v>
      </c>
      <c r="E908">
        <v>4000</v>
      </c>
      <c r="F908">
        <v>36800.42</v>
      </c>
    </row>
    <row r="909" spans="1:6" hidden="1" x14ac:dyDescent="0.2">
      <c r="A909">
        <v>2018</v>
      </c>
      <c r="B909" s="5" t="s">
        <v>423</v>
      </c>
      <c r="C909" s="3" t="s">
        <v>424</v>
      </c>
      <c r="D909" t="s">
        <v>909</v>
      </c>
      <c r="E909">
        <v>4800</v>
      </c>
      <c r="F909">
        <v>12709.43</v>
      </c>
    </row>
    <row r="910" spans="1:6" hidden="1" x14ac:dyDescent="0.2">
      <c r="A910">
        <v>2018</v>
      </c>
      <c r="B910" s="5" t="s">
        <v>423</v>
      </c>
      <c r="C910" s="5" t="s">
        <v>425</v>
      </c>
      <c r="D910" t="s">
        <v>184</v>
      </c>
      <c r="E910">
        <v>4000</v>
      </c>
      <c r="F910">
        <v>40852.93</v>
      </c>
    </row>
    <row r="911" spans="1:6" hidden="1" x14ac:dyDescent="0.2">
      <c r="A911">
        <v>2018</v>
      </c>
      <c r="B911" s="5" t="s">
        <v>423</v>
      </c>
      <c r="C911" s="5" t="s">
        <v>207</v>
      </c>
      <c r="D911" t="s">
        <v>305</v>
      </c>
      <c r="E911">
        <v>11520</v>
      </c>
      <c r="F911">
        <v>45873.11</v>
      </c>
    </row>
    <row r="912" spans="1:6" hidden="1" x14ac:dyDescent="0.2">
      <c r="A912">
        <v>2018</v>
      </c>
      <c r="B912" s="5" t="s">
        <v>423</v>
      </c>
      <c r="C912" s="5" t="s">
        <v>151</v>
      </c>
      <c r="D912" t="s">
        <v>60</v>
      </c>
      <c r="E912">
        <v>21120</v>
      </c>
      <c r="F912">
        <v>80256</v>
      </c>
    </row>
    <row r="913" spans="1:6" hidden="1" x14ac:dyDescent="0.2">
      <c r="A913">
        <v>2018</v>
      </c>
      <c r="B913" s="5" t="s">
        <v>423</v>
      </c>
      <c r="C913" s="5" t="s">
        <v>636</v>
      </c>
      <c r="D913" t="s">
        <v>120</v>
      </c>
      <c r="E913">
        <v>17600</v>
      </c>
      <c r="F913">
        <v>70400</v>
      </c>
    </row>
    <row r="914" spans="1:6" hidden="1" x14ac:dyDescent="0.2">
      <c r="A914">
        <v>2018</v>
      </c>
      <c r="B914" s="5" t="s">
        <v>423</v>
      </c>
      <c r="C914" s="5" t="s">
        <v>541</v>
      </c>
      <c r="D914" t="s">
        <v>33</v>
      </c>
      <c r="E914">
        <v>16000</v>
      </c>
      <c r="F914">
        <v>47679.96</v>
      </c>
    </row>
    <row r="915" spans="1:6" hidden="1" x14ac:dyDescent="0.2">
      <c r="A915">
        <v>2018</v>
      </c>
      <c r="B915" s="5" t="s">
        <v>423</v>
      </c>
      <c r="C915" s="3" t="s">
        <v>813</v>
      </c>
      <c r="D915" t="s">
        <v>392</v>
      </c>
      <c r="E915">
        <v>1600</v>
      </c>
      <c r="F915">
        <v>13359.4</v>
      </c>
    </row>
    <row r="916" spans="1:6" hidden="1" x14ac:dyDescent="0.2">
      <c r="A916">
        <v>2018</v>
      </c>
      <c r="B916" s="6" t="s">
        <v>423</v>
      </c>
      <c r="C916" s="5" t="s">
        <v>839</v>
      </c>
      <c r="D916" t="s">
        <v>145</v>
      </c>
      <c r="E916">
        <v>3200</v>
      </c>
      <c r="F916">
        <v>47040.11</v>
      </c>
    </row>
    <row r="917" spans="1:6" hidden="1" x14ac:dyDescent="0.2">
      <c r="A917">
        <v>2018</v>
      </c>
      <c r="B917" s="6" t="s">
        <v>637</v>
      </c>
      <c r="C917" s="5" t="s">
        <v>153</v>
      </c>
      <c r="D917" t="s">
        <v>43</v>
      </c>
      <c r="E917">
        <v>14000</v>
      </c>
      <c r="F917">
        <v>59080</v>
      </c>
    </row>
    <row r="918" spans="1:6" hidden="1" x14ac:dyDescent="0.2">
      <c r="A918">
        <v>2018</v>
      </c>
      <c r="B918" s="6" t="s">
        <v>82</v>
      </c>
      <c r="C918" s="5" t="s">
        <v>52</v>
      </c>
      <c r="D918" t="s">
        <v>384</v>
      </c>
      <c r="E918">
        <v>16000</v>
      </c>
      <c r="F918">
        <v>117428</v>
      </c>
    </row>
    <row r="919" spans="1:6" hidden="1" x14ac:dyDescent="0.2">
      <c r="A919">
        <v>2018</v>
      </c>
      <c r="B919" s="5" t="s">
        <v>83</v>
      </c>
      <c r="C919" s="5" t="s">
        <v>840</v>
      </c>
      <c r="D919" t="s">
        <v>432</v>
      </c>
      <c r="E919">
        <v>16000</v>
      </c>
      <c r="F919">
        <v>43200</v>
      </c>
    </row>
    <row r="920" spans="1:6" hidden="1" x14ac:dyDescent="0.2">
      <c r="A920">
        <v>2018</v>
      </c>
      <c r="B920" s="6" t="s">
        <v>83</v>
      </c>
      <c r="C920" s="5" t="s">
        <v>430</v>
      </c>
      <c r="D920" t="s">
        <v>418</v>
      </c>
      <c r="E920">
        <v>16000</v>
      </c>
      <c r="F920">
        <v>121600</v>
      </c>
    </row>
    <row r="921" spans="1:6" x14ac:dyDescent="0.2">
      <c r="A921">
        <v>2018</v>
      </c>
      <c r="B921" s="5" t="s">
        <v>110</v>
      </c>
      <c r="C921" s="5" t="s">
        <v>126</v>
      </c>
      <c r="D921" t="s">
        <v>639</v>
      </c>
      <c r="E921">
        <v>0.01</v>
      </c>
      <c r="F921">
        <v>1419.53</v>
      </c>
    </row>
    <row r="922" spans="1:6" hidden="1" x14ac:dyDescent="0.2">
      <c r="A922">
        <v>2018</v>
      </c>
      <c r="B922" s="5" t="s">
        <v>110</v>
      </c>
      <c r="C922" s="5" t="s">
        <v>111</v>
      </c>
      <c r="D922" t="s">
        <v>112</v>
      </c>
      <c r="E922">
        <v>1000</v>
      </c>
      <c r="F922">
        <v>198788.5</v>
      </c>
    </row>
    <row r="923" spans="1:6" x14ac:dyDescent="0.2">
      <c r="A923">
        <v>2018</v>
      </c>
      <c r="B923" s="5" t="s">
        <v>110</v>
      </c>
      <c r="C923" s="5" t="s">
        <v>15</v>
      </c>
      <c r="D923" t="s">
        <v>640</v>
      </c>
      <c r="E923">
        <v>0.01</v>
      </c>
      <c r="F923">
        <v>0.55000000000000004</v>
      </c>
    </row>
    <row r="924" spans="1:6" hidden="1" x14ac:dyDescent="0.2">
      <c r="A924">
        <v>2018</v>
      </c>
      <c r="B924" s="5" t="s">
        <v>110</v>
      </c>
      <c r="C924" s="5" t="s">
        <v>444</v>
      </c>
      <c r="D924" t="s">
        <v>31</v>
      </c>
      <c r="E924">
        <v>265920</v>
      </c>
      <c r="F924">
        <v>1176099.8500000001</v>
      </c>
    </row>
    <row r="925" spans="1:6" hidden="1" x14ac:dyDescent="0.2">
      <c r="A925">
        <v>2018</v>
      </c>
      <c r="B925" s="5" t="s">
        <v>110</v>
      </c>
      <c r="C925" s="5" t="s">
        <v>445</v>
      </c>
      <c r="D925" t="s">
        <v>446</v>
      </c>
      <c r="E925">
        <v>118176</v>
      </c>
      <c r="F925">
        <v>343373</v>
      </c>
    </row>
    <row r="926" spans="1:6" hidden="1" x14ac:dyDescent="0.2">
      <c r="A926">
        <v>2018</v>
      </c>
      <c r="B926" s="5" t="s">
        <v>110</v>
      </c>
      <c r="C926" s="5" t="s">
        <v>641</v>
      </c>
      <c r="D926" t="s">
        <v>642</v>
      </c>
      <c r="E926">
        <v>4.0000000000000001E-3</v>
      </c>
      <c r="F926">
        <v>505.02</v>
      </c>
    </row>
    <row r="927" spans="1:6" hidden="1" x14ac:dyDescent="0.2">
      <c r="A927">
        <v>2018</v>
      </c>
      <c r="B927" s="5" t="s">
        <v>110</v>
      </c>
      <c r="C927" s="5" t="s">
        <v>643</v>
      </c>
      <c r="D927" t="s">
        <v>209</v>
      </c>
      <c r="E927">
        <v>1.5</v>
      </c>
      <c r="F927">
        <v>139.53</v>
      </c>
    </row>
    <row r="928" spans="1:6" hidden="1" x14ac:dyDescent="0.2">
      <c r="A928">
        <v>2018</v>
      </c>
      <c r="B928" s="5" t="s">
        <v>110</v>
      </c>
      <c r="C928" s="5" t="s">
        <v>644</v>
      </c>
      <c r="D928" t="s">
        <v>645</v>
      </c>
      <c r="E928">
        <v>4.13</v>
      </c>
      <c r="F928">
        <v>182.73</v>
      </c>
    </row>
    <row r="929" spans="1:6" hidden="1" x14ac:dyDescent="0.2">
      <c r="A929">
        <v>2018</v>
      </c>
      <c r="B929" s="5" t="s">
        <v>110</v>
      </c>
      <c r="C929" s="5" t="s">
        <v>119</v>
      </c>
      <c r="D929" t="s">
        <v>120</v>
      </c>
      <c r="E929">
        <v>1517889.76</v>
      </c>
      <c r="F929">
        <v>6430196.8000000017</v>
      </c>
    </row>
    <row r="930" spans="1:6" hidden="1" x14ac:dyDescent="0.2">
      <c r="A930">
        <v>2018</v>
      </c>
      <c r="B930" s="6" t="s">
        <v>110</v>
      </c>
      <c r="C930" s="5" t="s">
        <v>447</v>
      </c>
      <c r="D930" t="s">
        <v>448</v>
      </c>
      <c r="E930">
        <v>3027750</v>
      </c>
      <c r="F930">
        <v>15840998.249999998</v>
      </c>
    </row>
    <row r="931" spans="1:6" hidden="1" x14ac:dyDescent="0.2">
      <c r="A931">
        <v>2018</v>
      </c>
      <c r="B931" s="6" t="s">
        <v>646</v>
      </c>
      <c r="C931" s="5" t="s">
        <v>535</v>
      </c>
      <c r="D931" t="s">
        <v>474</v>
      </c>
      <c r="E931">
        <v>34176</v>
      </c>
      <c r="F931">
        <v>99200</v>
      </c>
    </row>
    <row r="932" spans="1:6" hidden="1" x14ac:dyDescent="0.2">
      <c r="A932">
        <v>2018</v>
      </c>
      <c r="B932" s="5" t="s">
        <v>122</v>
      </c>
      <c r="C932" s="5" t="s">
        <v>8</v>
      </c>
      <c r="D932" t="s">
        <v>9</v>
      </c>
      <c r="E932">
        <v>372000</v>
      </c>
      <c r="F932">
        <v>1329031.74</v>
      </c>
    </row>
    <row r="933" spans="1:6" hidden="1" x14ac:dyDescent="0.2">
      <c r="A933">
        <v>2018</v>
      </c>
      <c r="B933" s="5" t="s">
        <v>122</v>
      </c>
      <c r="C933" s="5" t="s">
        <v>841</v>
      </c>
      <c r="D933" t="s">
        <v>29</v>
      </c>
      <c r="E933">
        <v>1000</v>
      </c>
      <c r="F933">
        <v>137239.56</v>
      </c>
    </row>
    <row r="934" spans="1:6" hidden="1" x14ac:dyDescent="0.2">
      <c r="A934">
        <v>2018</v>
      </c>
      <c r="B934" s="5" t="s">
        <v>122</v>
      </c>
      <c r="C934" s="5" t="s">
        <v>647</v>
      </c>
      <c r="D934" t="s">
        <v>648</v>
      </c>
      <c r="E934">
        <v>4000</v>
      </c>
      <c r="F934">
        <v>605177.55000000005</v>
      </c>
    </row>
    <row r="935" spans="1:6" hidden="1" x14ac:dyDescent="0.2">
      <c r="A935">
        <v>2018</v>
      </c>
      <c r="B935" s="5" t="s">
        <v>122</v>
      </c>
      <c r="C935" s="5" t="s">
        <v>52</v>
      </c>
      <c r="D935" t="s">
        <v>384</v>
      </c>
      <c r="E935">
        <v>72000</v>
      </c>
      <c r="F935">
        <v>583200</v>
      </c>
    </row>
    <row r="936" spans="1:6" hidden="1" x14ac:dyDescent="0.2">
      <c r="A936">
        <v>2018</v>
      </c>
      <c r="B936" s="5" t="s">
        <v>122</v>
      </c>
      <c r="C936" s="5" t="s">
        <v>842</v>
      </c>
      <c r="D936" t="s">
        <v>384</v>
      </c>
      <c r="E936">
        <v>40000</v>
      </c>
      <c r="F936">
        <v>324000</v>
      </c>
    </row>
    <row r="937" spans="1:6" hidden="1" x14ac:dyDescent="0.2">
      <c r="A937">
        <v>2018</v>
      </c>
      <c r="B937" s="5" t="s">
        <v>122</v>
      </c>
      <c r="C937" s="5" t="s">
        <v>13</v>
      </c>
      <c r="D937" t="s">
        <v>14</v>
      </c>
      <c r="E937">
        <v>311040</v>
      </c>
      <c r="F937">
        <v>348364.79999999999</v>
      </c>
    </row>
    <row r="938" spans="1:6" hidden="1" x14ac:dyDescent="0.2">
      <c r="A938">
        <v>2018</v>
      </c>
      <c r="B938" s="5" t="s">
        <v>122</v>
      </c>
      <c r="C938" s="3" t="s">
        <v>481</v>
      </c>
      <c r="D938" t="s">
        <v>876</v>
      </c>
      <c r="E938">
        <v>2000</v>
      </c>
      <c r="F938">
        <v>29604.230000000003</v>
      </c>
    </row>
    <row r="939" spans="1:6" hidden="1" x14ac:dyDescent="0.2">
      <c r="A939">
        <v>2018</v>
      </c>
      <c r="B939" s="5" t="s">
        <v>122</v>
      </c>
      <c r="C939" s="5" t="s">
        <v>130</v>
      </c>
      <c r="D939" t="s">
        <v>131</v>
      </c>
      <c r="E939">
        <v>10000</v>
      </c>
      <c r="F939">
        <v>80423.61</v>
      </c>
    </row>
    <row r="940" spans="1:6" hidden="1" x14ac:dyDescent="0.2">
      <c r="A940">
        <v>2018</v>
      </c>
      <c r="B940" s="5" t="s">
        <v>122</v>
      </c>
      <c r="C940" s="5" t="s">
        <v>843</v>
      </c>
      <c r="D940" t="s">
        <v>649</v>
      </c>
      <c r="E940">
        <v>10004</v>
      </c>
      <c r="F940">
        <v>37738.699999999997</v>
      </c>
    </row>
    <row r="941" spans="1:6" hidden="1" x14ac:dyDescent="0.2">
      <c r="A941">
        <v>2018</v>
      </c>
      <c r="B941" s="5" t="s">
        <v>122</v>
      </c>
      <c r="C941" s="3" t="s">
        <v>154</v>
      </c>
      <c r="D941" t="s">
        <v>155</v>
      </c>
      <c r="E941">
        <v>1000</v>
      </c>
      <c r="F941">
        <v>147720</v>
      </c>
    </row>
    <row r="942" spans="1:6" hidden="1" x14ac:dyDescent="0.2">
      <c r="A942">
        <v>2018</v>
      </c>
      <c r="B942" s="5" t="s">
        <v>122</v>
      </c>
      <c r="C942" s="5" t="s">
        <v>650</v>
      </c>
      <c r="D942" t="s">
        <v>651</v>
      </c>
      <c r="E942">
        <v>2100</v>
      </c>
      <c r="F942">
        <v>27724.63</v>
      </c>
    </row>
    <row r="943" spans="1:6" hidden="1" x14ac:dyDescent="0.2">
      <c r="A943">
        <v>2018</v>
      </c>
      <c r="B943" s="5" t="s">
        <v>122</v>
      </c>
      <c r="C943" s="5" t="s">
        <v>652</v>
      </c>
      <c r="D943" t="s">
        <v>653</v>
      </c>
      <c r="E943">
        <v>4300</v>
      </c>
      <c r="F943">
        <v>101560.26</v>
      </c>
    </row>
    <row r="944" spans="1:6" hidden="1" x14ac:dyDescent="0.2">
      <c r="A944">
        <v>2018</v>
      </c>
      <c r="B944" s="5" t="s">
        <v>122</v>
      </c>
      <c r="C944" s="5" t="s">
        <v>15</v>
      </c>
      <c r="D944" t="s">
        <v>87</v>
      </c>
      <c r="E944">
        <v>576000</v>
      </c>
      <c r="F944">
        <v>2466000</v>
      </c>
    </row>
    <row r="945" spans="1:6" hidden="1" x14ac:dyDescent="0.2">
      <c r="A945">
        <v>2018</v>
      </c>
      <c r="B945" s="5" t="s">
        <v>122</v>
      </c>
      <c r="C945" s="5" t="s">
        <v>15</v>
      </c>
      <c r="D945" t="s">
        <v>50</v>
      </c>
      <c r="E945">
        <v>283200</v>
      </c>
      <c r="F945">
        <v>1321814.02</v>
      </c>
    </row>
    <row r="946" spans="1:6" hidden="1" x14ac:dyDescent="0.2">
      <c r="A946">
        <v>2018</v>
      </c>
      <c r="B946" s="5" t="s">
        <v>122</v>
      </c>
      <c r="C946" s="5" t="s">
        <v>17</v>
      </c>
      <c r="D946" t="s">
        <v>455</v>
      </c>
      <c r="E946">
        <v>4200</v>
      </c>
      <c r="F946">
        <v>117280.23</v>
      </c>
    </row>
    <row r="947" spans="1:6" hidden="1" x14ac:dyDescent="0.2">
      <c r="A947">
        <v>2018</v>
      </c>
      <c r="B947" s="5" t="s">
        <v>122</v>
      </c>
      <c r="C947" s="3" t="s">
        <v>17</v>
      </c>
      <c r="D947" t="s">
        <v>388</v>
      </c>
      <c r="E947">
        <v>7500</v>
      </c>
      <c r="F947">
        <v>228356.1</v>
      </c>
    </row>
    <row r="948" spans="1:6" hidden="1" x14ac:dyDescent="0.2">
      <c r="A948">
        <v>2018</v>
      </c>
      <c r="B948" s="5" t="s">
        <v>122</v>
      </c>
      <c r="C948" s="5" t="s">
        <v>482</v>
      </c>
      <c r="D948" t="s">
        <v>68</v>
      </c>
      <c r="E948">
        <v>32000</v>
      </c>
      <c r="F948">
        <v>277588.45</v>
      </c>
    </row>
    <row r="949" spans="1:6" hidden="1" x14ac:dyDescent="0.2">
      <c r="A949">
        <v>2018</v>
      </c>
      <c r="B949" s="5" t="s">
        <v>122</v>
      </c>
      <c r="C949" s="5" t="s">
        <v>351</v>
      </c>
      <c r="D949" t="s">
        <v>654</v>
      </c>
      <c r="E949">
        <v>4000</v>
      </c>
      <c r="F949">
        <v>122618.89</v>
      </c>
    </row>
    <row r="950" spans="1:6" hidden="1" x14ac:dyDescent="0.2">
      <c r="A950">
        <v>2018</v>
      </c>
      <c r="B950" s="5" t="s">
        <v>122</v>
      </c>
      <c r="C950" s="5" t="s">
        <v>736</v>
      </c>
      <c r="D950" t="s">
        <v>413</v>
      </c>
      <c r="E950">
        <v>208080</v>
      </c>
      <c r="F950">
        <v>811512</v>
      </c>
    </row>
    <row r="951" spans="1:6" hidden="1" x14ac:dyDescent="0.2">
      <c r="A951">
        <v>2018</v>
      </c>
      <c r="B951" s="5" t="s">
        <v>122</v>
      </c>
      <c r="C951" s="5" t="s">
        <v>483</v>
      </c>
      <c r="D951" t="s">
        <v>484</v>
      </c>
      <c r="E951">
        <v>5012</v>
      </c>
      <c r="F951">
        <v>163117.67000000001</v>
      </c>
    </row>
    <row r="952" spans="1:6" x14ac:dyDescent="0.2">
      <c r="A952">
        <v>2018</v>
      </c>
      <c r="B952" s="5" t="s">
        <v>122</v>
      </c>
      <c r="C952" s="5" t="s">
        <v>844</v>
      </c>
      <c r="D952" t="s">
        <v>655</v>
      </c>
      <c r="E952">
        <v>0.05</v>
      </c>
      <c r="F952">
        <v>26.84</v>
      </c>
    </row>
    <row r="953" spans="1:6" hidden="1" x14ac:dyDescent="0.2">
      <c r="A953">
        <v>2018</v>
      </c>
      <c r="B953" s="5" t="s">
        <v>122</v>
      </c>
      <c r="C953" s="5" t="s">
        <v>656</v>
      </c>
      <c r="D953" t="s">
        <v>657</v>
      </c>
      <c r="E953">
        <v>2000</v>
      </c>
      <c r="F953">
        <v>65870.41</v>
      </c>
    </row>
    <row r="954" spans="1:6" hidden="1" x14ac:dyDescent="0.2">
      <c r="A954">
        <v>2018</v>
      </c>
      <c r="B954" s="5" t="s">
        <v>122</v>
      </c>
      <c r="C954" s="5" t="s">
        <v>658</v>
      </c>
      <c r="D954" t="s">
        <v>659</v>
      </c>
      <c r="E954">
        <v>8000</v>
      </c>
      <c r="F954">
        <v>27506.82</v>
      </c>
    </row>
    <row r="955" spans="1:6" hidden="1" x14ac:dyDescent="0.2">
      <c r="A955">
        <v>2018</v>
      </c>
      <c r="B955" s="5" t="s">
        <v>122</v>
      </c>
      <c r="C955" s="5" t="s">
        <v>660</v>
      </c>
      <c r="D955" t="s">
        <v>897</v>
      </c>
      <c r="E955">
        <v>0.05</v>
      </c>
      <c r="F955">
        <v>48.41</v>
      </c>
    </row>
    <row r="956" spans="1:6" hidden="1" x14ac:dyDescent="0.2">
      <c r="A956">
        <v>2018</v>
      </c>
      <c r="B956" s="5" t="s">
        <v>122</v>
      </c>
      <c r="C956" s="5" t="s">
        <v>18</v>
      </c>
      <c r="D956" t="s">
        <v>19</v>
      </c>
      <c r="E956">
        <v>349580</v>
      </c>
      <c r="F956">
        <v>1270407.6299999999</v>
      </c>
    </row>
    <row r="957" spans="1:6" hidden="1" x14ac:dyDescent="0.2">
      <c r="A957">
        <v>2018</v>
      </c>
      <c r="B957" s="5" t="s">
        <v>122</v>
      </c>
      <c r="C957" s="5" t="s">
        <v>845</v>
      </c>
      <c r="D957" t="s">
        <v>661</v>
      </c>
      <c r="E957">
        <v>343</v>
      </c>
      <c r="F957">
        <v>93296</v>
      </c>
    </row>
    <row r="958" spans="1:6" hidden="1" x14ac:dyDescent="0.2">
      <c r="A958">
        <v>2018</v>
      </c>
      <c r="B958" s="5" t="s">
        <v>122</v>
      </c>
      <c r="C958" s="5" t="s">
        <v>662</v>
      </c>
      <c r="D958" t="s">
        <v>663</v>
      </c>
      <c r="E958">
        <v>22800</v>
      </c>
      <c r="F958">
        <v>441045.25</v>
      </c>
    </row>
    <row r="959" spans="1:6" hidden="1" x14ac:dyDescent="0.2">
      <c r="A959">
        <v>2018</v>
      </c>
      <c r="B959" s="5" t="s">
        <v>122</v>
      </c>
      <c r="C959" s="5" t="s">
        <v>846</v>
      </c>
      <c r="D959" t="s">
        <v>664</v>
      </c>
      <c r="E959">
        <v>3000</v>
      </c>
      <c r="F959">
        <v>15510</v>
      </c>
    </row>
    <row r="960" spans="1:6" hidden="1" x14ac:dyDescent="0.2">
      <c r="A960">
        <v>2018</v>
      </c>
      <c r="B960" s="5" t="s">
        <v>122</v>
      </c>
      <c r="C960" s="5" t="s">
        <v>142</v>
      </c>
      <c r="D960" t="s">
        <v>143</v>
      </c>
      <c r="E960">
        <v>3000</v>
      </c>
      <c r="F960">
        <v>54812.74</v>
      </c>
    </row>
    <row r="961" spans="1:6" hidden="1" x14ac:dyDescent="0.2">
      <c r="A961">
        <v>2018</v>
      </c>
      <c r="B961" s="5" t="s">
        <v>122</v>
      </c>
      <c r="C961" s="5" t="s">
        <v>847</v>
      </c>
      <c r="D961" t="s">
        <v>665</v>
      </c>
      <c r="E961">
        <v>6200</v>
      </c>
      <c r="F961">
        <v>44722.54</v>
      </c>
    </row>
    <row r="962" spans="1:6" hidden="1" x14ac:dyDescent="0.2">
      <c r="A962">
        <v>2018</v>
      </c>
      <c r="B962" s="6" t="s">
        <v>122</v>
      </c>
      <c r="C962" s="5" t="s">
        <v>20</v>
      </c>
      <c r="D962" t="s">
        <v>21</v>
      </c>
      <c r="E962">
        <v>7000</v>
      </c>
      <c r="F962">
        <v>68460</v>
      </c>
    </row>
    <row r="963" spans="1:6" hidden="1" x14ac:dyDescent="0.2">
      <c r="A963">
        <v>2018</v>
      </c>
      <c r="B963" s="5" t="s">
        <v>146</v>
      </c>
      <c r="C963" s="5" t="s">
        <v>15</v>
      </c>
      <c r="D963" t="s">
        <v>50</v>
      </c>
      <c r="E963">
        <v>6000</v>
      </c>
      <c r="F963">
        <v>25197.89</v>
      </c>
    </row>
    <row r="964" spans="1:6" hidden="1" x14ac:dyDescent="0.2">
      <c r="A964">
        <v>2018</v>
      </c>
      <c r="B964" s="5" t="s">
        <v>146</v>
      </c>
      <c r="C964" s="5" t="s">
        <v>18</v>
      </c>
      <c r="D964" t="s">
        <v>432</v>
      </c>
      <c r="E964">
        <v>56400</v>
      </c>
      <c r="F964">
        <v>198528</v>
      </c>
    </row>
    <row r="965" spans="1:6" hidden="1" x14ac:dyDescent="0.2">
      <c r="A965">
        <v>2018</v>
      </c>
      <c r="B965" s="6" t="s">
        <v>146</v>
      </c>
      <c r="C965" s="5" t="s">
        <v>18</v>
      </c>
      <c r="D965" t="s">
        <v>19</v>
      </c>
      <c r="E965">
        <v>414400</v>
      </c>
      <c r="F965">
        <v>1438912</v>
      </c>
    </row>
    <row r="966" spans="1:6" hidden="1" x14ac:dyDescent="0.2">
      <c r="A966">
        <v>2018</v>
      </c>
      <c r="B966" s="6" t="s">
        <v>464</v>
      </c>
      <c r="C966" s="5" t="s">
        <v>465</v>
      </c>
      <c r="D966" t="s">
        <v>413</v>
      </c>
      <c r="E966">
        <v>171360</v>
      </c>
      <c r="F966">
        <v>702576</v>
      </c>
    </row>
    <row r="967" spans="1:6" hidden="1" x14ac:dyDescent="0.2">
      <c r="A967">
        <v>2018</v>
      </c>
      <c r="B967" s="6" t="s">
        <v>147</v>
      </c>
      <c r="C967" s="5" t="s">
        <v>666</v>
      </c>
      <c r="D967" t="s">
        <v>148</v>
      </c>
      <c r="E967">
        <v>1000</v>
      </c>
      <c r="F967">
        <v>14414.08</v>
      </c>
    </row>
    <row r="968" spans="1:6" hidden="1" x14ac:dyDescent="0.2">
      <c r="A968">
        <v>2018</v>
      </c>
      <c r="B968" s="5" t="s">
        <v>152</v>
      </c>
      <c r="C968" s="5" t="s">
        <v>8</v>
      </c>
      <c r="D968" t="s">
        <v>9</v>
      </c>
      <c r="E968">
        <v>205200</v>
      </c>
      <c r="F968">
        <v>691524</v>
      </c>
    </row>
    <row r="969" spans="1:6" x14ac:dyDescent="0.2">
      <c r="A969">
        <v>2018</v>
      </c>
      <c r="B969" s="5" t="s">
        <v>152</v>
      </c>
      <c r="C969" s="5" t="s">
        <v>667</v>
      </c>
      <c r="D969" t="s">
        <v>668</v>
      </c>
      <c r="E969">
        <v>5</v>
      </c>
      <c r="F969">
        <v>258.43</v>
      </c>
    </row>
    <row r="970" spans="1:6" hidden="1" x14ac:dyDescent="0.2">
      <c r="A970">
        <v>2018</v>
      </c>
      <c r="B970" s="5" t="s">
        <v>152</v>
      </c>
      <c r="C970" s="5" t="s">
        <v>10</v>
      </c>
      <c r="D970" t="s">
        <v>590</v>
      </c>
      <c r="E970">
        <v>44000</v>
      </c>
      <c r="F970">
        <v>172040</v>
      </c>
    </row>
    <row r="971" spans="1:6" hidden="1" x14ac:dyDescent="0.2">
      <c r="A971">
        <v>2018</v>
      </c>
      <c r="B971" s="5" t="s">
        <v>152</v>
      </c>
      <c r="C971" s="5" t="s">
        <v>11</v>
      </c>
      <c r="D971" t="s">
        <v>12</v>
      </c>
      <c r="E971">
        <v>112000.5</v>
      </c>
      <c r="F971">
        <v>1315166.06</v>
      </c>
    </row>
    <row r="972" spans="1:6" hidden="1" x14ac:dyDescent="0.2">
      <c r="A972">
        <v>2018</v>
      </c>
      <c r="B972" s="5" t="s">
        <v>152</v>
      </c>
      <c r="C972" s="5" t="s">
        <v>13</v>
      </c>
      <c r="D972" t="s">
        <v>14</v>
      </c>
      <c r="E972">
        <v>256640</v>
      </c>
      <c r="F972">
        <v>295136</v>
      </c>
    </row>
    <row r="973" spans="1:6" x14ac:dyDescent="0.2">
      <c r="A973">
        <v>2018</v>
      </c>
      <c r="B973" s="5" t="s">
        <v>152</v>
      </c>
      <c r="C973" s="5" t="s">
        <v>73</v>
      </c>
      <c r="D973" t="s">
        <v>74</v>
      </c>
      <c r="E973">
        <v>10</v>
      </c>
      <c r="F973">
        <v>376.35</v>
      </c>
    </row>
    <row r="974" spans="1:6" x14ac:dyDescent="0.2">
      <c r="A974">
        <v>2018</v>
      </c>
      <c r="B974" s="5" t="s">
        <v>152</v>
      </c>
      <c r="C974" s="5" t="s">
        <v>652</v>
      </c>
      <c r="D974" t="s">
        <v>669</v>
      </c>
      <c r="E974">
        <v>3</v>
      </c>
      <c r="F974">
        <v>123.03</v>
      </c>
    </row>
    <row r="975" spans="1:6" hidden="1" x14ac:dyDescent="0.2">
      <c r="A975">
        <v>2018</v>
      </c>
      <c r="B975" s="5" t="s">
        <v>152</v>
      </c>
      <c r="C975" s="5" t="s">
        <v>15</v>
      </c>
      <c r="D975" t="s">
        <v>50</v>
      </c>
      <c r="E975">
        <v>399600.5</v>
      </c>
      <c r="F975">
        <v>1932054.6400000001</v>
      </c>
    </row>
    <row r="976" spans="1:6" x14ac:dyDescent="0.2">
      <c r="A976">
        <v>2018</v>
      </c>
      <c r="B976" s="5" t="s">
        <v>152</v>
      </c>
      <c r="C976" s="5" t="s">
        <v>17</v>
      </c>
      <c r="D976" t="s">
        <v>455</v>
      </c>
      <c r="E976">
        <v>2</v>
      </c>
      <c r="F976">
        <v>160.4</v>
      </c>
    </row>
    <row r="977" spans="1:6" hidden="1" x14ac:dyDescent="0.2">
      <c r="A977">
        <v>2018</v>
      </c>
      <c r="B977" s="5" t="s">
        <v>152</v>
      </c>
      <c r="C977" s="5" t="s">
        <v>351</v>
      </c>
      <c r="D977" t="s">
        <v>670</v>
      </c>
      <c r="E977">
        <v>3200</v>
      </c>
      <c r="F977">
        <v>106847.85</v>
      </c>
    </row>
    <row r="978" spans="1:6" hidden="1" x14ac:dyDescent="0.2">
      <c r="A978">
        <v>2018</v>
      </c>
      <c r="B978" s="5" t="s">
        <v>152</v>
      </c>
      <c r="C978" s="5" t="s">
        <v>671</v>
      </c>
      <c r="D978" t="s">
        <v>9</v>
      </c>
      <c r="E978">
        <v>1</v>
      </c>
      <c r="F978">
        <v>69.95</v>
      </c>
    </row>
    <row r="979" spans="1:6" hidden="1" x14ac:dyDescent="0.2">
      <c r="A979">
        <v>2018</v>
      </c>
      <c r="B979" s="5" t="s">
        <v>152</v>
      </c>
      <c r="C979" s="5" t="s">
        <v>18</v>
      </c>
      <c r="D979" t="s">
        <v>160</v>
      </c>
      <c r="E979">
        <v>1056000</v>
      </c>
      <c r="F979">
        <v>3858272</v>
      </c>
    </row>
    <row r="980" spans="1:6" hidden="1" x14ac:dyDescent="0.2">
      <c r="A980">
        <v>2018</v>
      </c>
      <c r="B980" s="5" t="s">
        <v>152</v>
      </c>
      <c r="C980" s="5" t="s">
        <v>662</v>
      </c>
      <c r="D980" t="s">
        <v>663</v>
      </c>
      <c r="E980">
        <v>2602</v>
      </c>
      <c r="F980">
        <v>47212.4</v>
      </c>
    </row>
    <row r="981" spans="1:6" x14ac:dyDescent="0.2">
      <c r="A981">
        <v>2018</v>
      </c>
      <c r="B981" s="6" t="s">
        <v>152</v>
      </c>
      <c r="C981" s="5" t="s">
        <v>20</v>
      </c>
      <c r="D981" t="s">
        <v>356</v>
      </c>
      <c r="E981">
        <v>4</v>
      </c>
      <c r="F981">
        <v>290.06</v>
      </c>
    </row>
    <row r="982" spans="1:6" hidden="1" x14ac:dyDescent="0.2">
      <c r="A982">
        <v>2018</v>
      </c>
      <c r="B982" s="6" t="s">
        <v>161</v>
      </c>
      <c r="C982" s="5" t="s">
        <v>848</v>
      </c>
      <c r="D982" t="s">
        <v>125</v>
      </c>
      <c r="E982">
        <v>600</v>
      </c>
      <c r="F982">
        <v>54000</v>
      </c>
    </row>
    <row r="983" spans="1:6" hidden="1" x14ac:dyDescent="0.2">
      <c r="A983">
        <v>2018</v>
      </c>
      <c r="B983" s="6" t="s">
        <v>162</v>
      </c>
      <c r="C983" s="5" t="s">
        <v>15</v>
      </c>
      <c r="D983" t="s">
        <v>50</v>
      </c>
      <c r="E983">
        <v>170000</v>
      </c>
      <c r="F983">
        <v>749900</v>
      </c>
    </row>
    <row r="984" spans="1:6" hidden="1" x14ac:dyDescent="0.2">
      <c r="A984">
        <v>2018</v>
      </c>
      <c r="B984" s="6" t="s">
        <v>164</v>
      </c>
      <c r="C984" s="5" t="s">
        <v>45</v>
      </c>
      <c r="D984" t="s">
        <v>43</v>
      </c>
      <c r="E984">
        <v>21000</v>
      </c>
      <c r="F984">
        <v>90300</v>
      </c>
    </row>
    <row r="985" spans="1:6" hidden="1" x14ac:dyDescent="0.2">
      <c r="A985">
        <v>2018</v>
      </c>
      <c r="B985" s="5" t="s">
        <v>672</v>
      </c>
      <c r="C985" s="5" t="s">
        <v>621</v>
      </c>
      <c r="D985" t="s">
        <v>384</v>
      </c>
      <c r="E985">
        <v>8000</v>
      </c>
      <c r="F985">
        <v>67817.210000000006</v>
      </c>
    </row>
    <row r="986" spans="1:6" hidden="1" x14ac:dyDescent="0.2">
      <c r="A986">
        <v>2018</v>
      </c>
      <c r="B986" s="5" t="s">
        <v>672</v>
      </c>
      <c r="C986" s="5" t="s">
        <v>537</v>
      </c>
      <c r="D986" t="s">
        <v>33</v>
      </c>
      <c r="E986">
        <v>32000</v>
      </c>
      <c r="F986">
        <v>99200</v>
      </c>
    </row>
    <row r="987" spans="1:6" hidden="1" x14ac:dyDescent="0.2">
      <c r="A987">
        <v>2018</v>
      </c>
      <c r="B987" s="6" t="s">
        <v>672</v>
      </c>
      <c r="C987" s="5" t="s">
        <v>638</v>
      </c>
      <c r="D987" t="s">
        <v>432</v>
      </c>
      <c r="E987">
        <v>32000</v>
      </c>
      <c r="F987">
        <v>95680</v>
      </c>
    </row>
    <row r="988" spans="1:6" hidden="1" x14ac:dyDescent="0.2">
      <c r="A988">
        <v>2018</v>
      </c>
      <c r="B988" s="5" t="s">
        <v>166</v>
      </c>
      <c r="C988" s="5" t="s">
        <v>473</v>
      </c>
      <c r="D988" t="s">
        <v>474</v>
      </c>
      <c r="E988">
        <v>48000</v>
      </c>
      <c r="F988">
        <v>128640</v>
      </c>
    </row>
    <row r="989" spans="1:6" hidden="1" x14ac:dyDescent="0.2">
      <c r="A989">
        <v>2018</v>
      </c>
      <c r="B989" s="6" t="s">
        <v>166</v>
      </c>
      <c r="C989" s="5" t="s">
        <v>673</v>
      </c>
      <c r="D989" t="s">
        <v>150</v>
      </c>
      <c r="E989">
        <v>16000</v>
      </c>
      <c r="F989">
        <v>44160</v>
      </c>
    </row>
    <row r="990" spans="1:6" hidden="1" x14ac:dyDescent="0.2">
      <c r="A990">
        <v>2018</v>
      </c>
      <c r="B990" s="5" t="s">
        <v>480</v>
      </c>
      <c r="C990" s="5" t="s">
        <v>674</v>
      </c>
      <c r="D990" t="s">
        <v>675</v>
      </c>
      <c r="E990">
        <v>16000</v>
      </c>
      <c r="F990">
        <v>92208</v>
      </c>
    </row>
    <row r="991" spans="1:6" hidden="1" x14ac:dyDescent="0.2">
      <c r="A991">
        <v>2018</v>
      </c>
      <c r="B991" s="5" t="s">
        <v>480</v>
      </c>
      <c r="C991" s="5" t="s">
        <v>676</v>
      </c>
      <c r="D991" t="s">
        <v>898</v>
      </c>
      <c r="E991">
        <v>16000</v>
      </c>
      <c r="F991">
        <v>109920</v>
      </c>
    </row>
    <row r="992" spans="1:6" hidden="1" x14ac:dyDescent="0.2">
      <c r="A992">
        <v>2018</v>
      </c>
      <c r="B992" s="6" t="s">
        <v>480</v>
      </c>
      <c r="C992" s="5" t="s">
        <v>486</v>
      </c>
      <c r="D992" t="s">
        <v>145</v>
      </c>
      <c r="E992">
        <v>9000</v>
      </c>
      <c r="F992">
        <v>144755.35</v>
      </c>
    </row>
    <row r="993" spans="1:6" hidden="1" x14ac:dyDescent="0.2">
      <c r="A993">
        <v>2018</v>
      </c>
      <c r="B993" s="5" t="s">
        <v>167</v>
      </c>
      <c r="C993" s="5" t="s">
        <v>452</v>
      </c>
      <c r="D993" t="s">
        <v>909</v>
      </c>
      <c r="E993">
        <v>286155.19500000001</v>
      </c>
      <c r="F993">
        <v>1056648.4600000002</v>
      </c>
    </row>
    <row r="994" spans="1:6" hidden="1" x14ac:dyDescent="0.2">
      <c r="A994">
        <v>2018</v>
      </c>
      <c r="B994" s="5" t="s">
        <v>167</v>
      </c>
      <c r="C994" s="3" t="s">
        <v>487</v>
      </c>
      <c r="D994" t="s">
        <v>488</v>
      </c>
      <c r="E994">
        <v>5040</v>
      </c>
      <c r="F994">
        <v>20602.72</v>
      </c>
    </row>
    <row r="995" spans="1:6" hidden="1" x14ac:dyDescent="0.2">
      <c r="A995">
        <v>2018</v>
      </c>
      <c r="B995" s="5" t="s">
        <v>167</v>
      </c>
      <c r="C995" s="5" t="s">
        <v>489</v>
      </c>
      <c r="D995" t="s">
        <v>180</v>
      </c>
      <c r="E995">
        <v>30560</v>
      </c>
      <c r="F995">
        <v>971315.37</v>
      </c>
    </row>
    <row r="996" spans="1:6" hidden="1" x14ac:dyDescent="0.2">
      <c r="A996">
        <v>2018</v>
      </c>
      <c r="B996" s="5" t="s">
        <v>167</v>
      </c>
      <c r="C996" s="5" t="s">
        <v>168</v>
      </c>
      <c r="D996" t="s">
        <v>169</v>
      </c>
      <c r="E996">
        <v>26480</v>
      </c>
      <c r="F996">
        <v>167018.47</v>
      </c>
    </row>
    <row r="997" spans="1:6" hidden="1" x14ac:dyDescent="0.2">
      <c r="A997">
        <v>2018</v>
      </c>
      <c r="B997" s="5" t="s">
        <v>167</v>
      </c>
      <c r="C997" s="5" t="s">
        <v>170</v>
      </c>
      <c r="D997" t="s">
        <v>171</v>
      </c>
      <c r="E997">
        <v>270</v>
      </c>
      <c r="F997">
        <v>67914.2</v>
      </c>
    </row>
    <row r="998" spans="1:6" hidden="1" x14ac:dyDescent="0.2">
      <c r="A998">
        <v>2018</v>
      </c>
      <c r="B998" s="5" t="s">
        <v>167</v>
      </c>
      <c r="C998" s="5" t="s">
        <v>172</v>
      </c>
      <c r="D998" t="s">
        <v>173</v>
      </c>
      <c r="E998">
        <v>119680</v>
      </c>
      <c r="F998">
        <v>2092991.9400000004</v>
      </c>
    </row>
    <row r="999" spans="1:6" hidden="1" x14ac:dyDescent="0.2">
      <c r="A999">
        <v>2018</v>
      </c>
      <c r="B999" s="5" t="s">
        <v>167</v>
      </c>
      <c r="C999" s="5" t="s">
        <v>491</v>
      </c>
      <c r="D999" t="s">
        <v>60</v>
      </c>
      <c r="E999">
        <v>1099160</v>
      </c>
      <c r="F999">
        <v>3732264.9600000014</v>
      </c>
    </row>
    <row r="1000" spans="1:6" hidden="1" x14ac:dyDescent="0.2">
      <c r="A1000">
        <v>2018</v>
      </c>
      <c r="B1000" s="5" t="s">
        <v>167</v>
      </c>
      <c r="C1000" s="5" t="s">
        <v>174</v>
      </c>
      <c r="D1000" t="s">
        <v>175</v>
      </c>
      <c r="E1000">
        <v>7600</v>
      </c>
      <c r="F1000">
        <v>94045.08</v>
      </c>
    </row>
    <row r="1001" spans="1:6" hidden="1" x14ac:dyDescent="0.2">
      <c r="A1001">
        <v>2018</v>
      </c>
      <c r="B1001" s="5" t="s">
        <v>167</v>
      </c>
      <c r="C1001" s="5" t="s">
        <v>492</v>
      </c>
      <c r="D1001" t="s">
        <v>493</v>
      </c>
      <c r="E1001">
        <v>54720</v>
      </c>
      <c r="F1001">
        <v>892632.67999999993</v>
      </c>
    </row>
    <row r="1002" spans="1:6" hidden="1" x14ac:dyDescent="0.2">
      <c r="A1002">
        <v>2018</v>
      </c>
      <c r="B1002" s="5" t="s">
        <v>167</v>
      </c>
      <c r="C1002" s="5" t="s">
        <v>496</v>
      </c>
      <c r="D1002" t="s">
        <v>497</v>
      </c>
      <c r="E1002">
        <v>9004.119999999999</v>
      </c>
      <c r="F1002">
        <v>2346473.2199999997</v>
      </c>
    </row>
    <row r="1003" spans="1:6" hidden="1" x14ac:dyDescent="0.2">
      <c r="A1003">
        <v>2018</v>
      </c>
      <c r="B1003" s="5" t="s">
        <v>167</v>
      </c>
      <c r="C1003" s="5" t="s">
        <v>500</v>
      </c>
      <c r="D1003" t="s">
        <v>501</v>
      </c>
      <c r="E1003">
        <v>165252</v>
      </c>
      <c r="F1003">
        <v>1531594.7600000005</v>
      </c>
    </row>
    <row r="1004" spans="1:6" hidden="1" x14ac:dyDescent="0.2">
      <c r="A1004">
        <v>2018</v>
      </c>
      <c r="B1004" s="6" t="s">
        <v>167</v>
      </c>
      <c r="C1004" s="5" t="s">
        <v>179</v>
      </c>
      <c r="D1004" t="s">
        <v>180</v>
      </c>
      <c r="E1004">
        <v>45648</v>
      </c>
      <c r="F1004">
        <v>1447452.53</v>
      </c>
    </row>
    <row r="1005" spans="1:6" hidden="1" x14ac:dyDescent="0.2">
      <c r="A1005">
        <v>2018</v>
      </c>
      <c r="B1005" s="5" t="s">
        <v>183</v>
      </c>
      <c r="C1005" s="5" t="s">
        <v>467</v>
      </c>
      <c r="D1005" t="s">
        <v>199</v>
      </c>
      <c r="E1005">
        <v>32000</v>
      </c>
      <c r="F1005">
        <v>101440</v>
      </c>
    </row>
    <row r="1006" spans="1:6" hidden="1" x14ac:dyDescent="0.2">
      <c r="A1006">
        <v>2018</v>
      </c>
      <c r="B1006" s="5" t="s">
        <v>183</v>
      </c>
      <c r="C1006" s="5" t="s">
        <v>502</v>
      </c>
      <c r="D1006" t="s">
        <v>43</v>
      </c>
      <c r="E1006">
        <v>30000</v>
      </c>
      <c r="F1006">
        <v>131100</v>
      </c>
    </row>
    <row r="1007" spans="1:6" hidden="1" x14ac:dyDescent="0.2">
      <c r="A1007">
        <v>2018</v>
      </c>
      <c r="B1007" s="5" t="s">
        <v>183</v>
      </c>
      <c r="C1007" s="5" t="s">
        <v>849</v>
      </c>
      <c r="D1007" t="s">
        <v>677</v>
      </c>
      <c r="E1007">
        <v>3000</v>
      </c>
      <c r="F1007">
        <v>37080</v>
      </c>
    </row>
    <row r="1008" spans="1:6" hidden="1" x14ac:dyDescent="0.2">
      <c r="A1008">
        <v>2018</v>
      </c>
      <c r="B1008" s="5" t="s">
        <v>183</v>
      </c>
      <c r="C1008" s="5" t="s">
        <v>822</v>
      </c>
      <c r="D1008" t="s">
        <v>413</v>
      </c>
      <c r="E1008">
        <v>19200</v>
      </c>
      <c r="F1008">
        <v>89280</v>
      </c>
    </row>
    <row r="1009" spans="1:6" hidden="1" x14ac:dyDescent="0.2">
      <c r="A1009">
        <v>2018</v>
      </c>
      <c r="B1009" s="5" t="s">
        <v>183</v>
      </c>
      <c r="C1009" s="5" t="s">
        <v>503</v>
      </c>
      <c r="D1009" t="s">
        <v>184</v>
      </c>
      <c r="E1009">
        <v>13000</v>
      </c>
      <c r="F1009">
        <v>127283.98999999999</v>
      </c>
    </row>
    <row r="1010" spans="1:6" hidden="1" x14ac:dyDescent="0.2">
      <c r="A1010">
        <v>2018</v>
      </c>
      <c r="B1010" s="5" t="s">
        <v>183</v>
      </c>
      <c r="C1010" s="5" t="s">
        <v>15</v>
      </c>
      <c r="D1010" t="s">
        <v>50</v>
      </c>
      <c r="E1010">
        <v>48000</v>
      </c>
      <c r="F1010">
        <v>197760</v>
      </c>
    </row>
    <row r="1011" spans="1:6" hidden="1" x14ac:dyDescent="0.2">
      <c r="A1011">
        <v>2018</v>
      </c>
      <c r="B1011" s="5" t="s">
        <v>183</v>
      </c>
      <c r="C1011" s="5" t="s">
        <v>15</v>
      </c>
      <c r="D1011" t="s">
        <v>631</v>
      </c>
      <c r="E1011">
        <v>18000</v>
      </c>
      <c r="F1011">
        <v>73800</v>
      </c>
    </row>
    <row r="1012" spans="1:6" hidden="1" x14ac:dyDescent="0.2">
      <c r="A1012">
        <v>2018</v>
      </c>
      <c r="B1012" s="5" t="s">
        <v>183</v>
      </c>
      <c r="C1012" s="5" t="s">
        <v>850</v>
      </c>
      <c r="D1012" t="s">
        <v>250</v>
      </c>
      <c r="E1012">
        <v>10004</v>
      </c>
      <c r="F1012">
        <v>78451.600000000006</v>
      </c>
    </row>
    <row r="1013" spans="1:6" hidden="1" x14ac:dyDescent="0.2">
      <c r="A1013">
        <v>2018</v>
      </c>
      <c r="B1013" s="5" t="s">
        <v>183</v>
      </c>
      <c r="C1013" s="5" t="s">
        <v>504</v>
      </c>
      <c r="D1013" t="s">
        <v>678</v>
      </c>
      <c r="E1013">
        <v>6280</v>
      </c>
      <c r="F1013">
        <v>255042.31</v>
      </c>
    </row>
    <row r="1014" spans="1:6" hidden="1" x14ac:dyDescent="0.2">
      <c r="A1014">
        <v>2018</v>
      </c>
      <c r="B1014" s="5" t="s">
        <v>183</v>
      </c>
      <c r="C1014" s="5" t="s">
        <v>505</v>
      </c>
      <c r="D1014" t="s">
        <v>143</v>
      </c>
      <c r="E1014">
        <v>7000</v>
      </c>
      <c r="F1014">
        <v>119990</v>
      </c>
    </row>
    <row r="1015" spans="1:6" hidden="1" x14ac:dyDescent="0.2">
      <c r="A1015">
        <v>2018</v>
      </c>
      <c r="B1015" s="6" t="s">
        <v>183</v>
      </c>
      <c r="C1015" s="5" t="s">
        <v>506</v>
      </c>
      <c r="D1015" t="s">
        <v>384</v>
      </c>
      <c r="E1015">
        <v>145600</v>
      </c>
      <c r="F1015">
        <v>1118016</v>
      </c>
    </row>
    <row r="1016" spans="1:6" hidden="1" x14ac:dyDescent="0.2">
      <c r="A1016">
        <v>2018</v>
      </c>
      <c r="B1016" s="5" t="s">
        <v>186</v>
      </c>
      <c r="C1016" s="3" t="s">
        <v>187</v>
      </c>
      <c r="D1016" t="s">
        <v>899</v>
      </c>
      <c r="E1016">
        <v>12960</v>
      </c>
      <c r="F1016">
        <v>41472</v>
      </c>
    </row>
    <row r="1017" spans="1:6" hidden="1" x14ac:dyDescent="0.2">
      <c r="A1017">
        <v>2018</v>
      </c>
      <c r="B1017" s="5" t="s">
        <v>186</v>
      </c>
      <c r="C1017" s="5" t="s">
        <v>188</v>
      </c>
      <c r="D1017" t="s">
        <v>189</v>
      </c>
      <c r="E1017">
        <v>2364</v>
      </c>
      <c r="F1017">
        <v>10258.65</v>
      </c>
    </row>
    <row r="1018" spans="1:6" hidden="1" x14ac:dyDescent="0.2">
      <c r="A1018">
        <v>2018</v>
      </c>
      <c r="B1018" s="6" t="s">
        <v>186</v>
      </c>
      <c r="C1018" s="5" t="s">
        <v>507</v>
      </c>
      <c r="D1018" t="s">
        <v>150</v>
      </c>
      <c r="E1018">
        <v>34250</v>
      </c>
      <c r="F1018">
        <v>29569.13</v>
      </c>
    </row>
    <row r="1019" spans="1:6" hidden="1" x14ac:dyDescent="0.2">
      <c r="A1019">
        <v>2018</v>
      </c>
      <c r="B1019" s="5" t="s">
        <v>190</v>
      </c>
      <c r="C1019" s="5" t="s">
        <v>45</v>
      </c>
      <c r="D1019" t="s">
        <v>43</v>
      </c>
      <c r="E1019">
        <v>189000</v>
      </c>
      <c r="F1019">
        <v>882400</v>
      </c>
    </row>
    <row r="1020" spans="1:6" hidden="1" x14ac:dyDescent="0.2">
      <c r="A1020">
        <v>2018</v>
      </c>
      <c r="B1020" s="6" t="s">
        <v>190</v>
      </c>
      <c r="C1020" s="5" t="s">
        <v>52</v>
      </c>
      <c r="D1020" t="s">
        <v>384</v>
      </c>
      <c r="E1020">
        <v>14580</v>
      </c>
      <c r="F1020">
        <v>168150</v>
      </c>
    </row>
    <row r="1021" spans="1:6" hidden="1" x14ac:dyDescent="0.2">
      <c r="A1021">
        <v>2018</v>
      </c>
      <c r="B1021" s="6" t="s">
        <v>193</v>
      </c>
      <c r="C1021" s="5" t="s">
        <v>52</v>
      </c>
      <c r="D1021" t="s">
        <v>384</v>
      </c>
      <c r="E1021">
        <v>9000</v>
      </c>
      <c r="F1021">
        <v>81000</v>
      </c>
    </row>
    <row r="1022" spans="1:6" hidden="1" x14ac:dyDescent="0.2">
      <c r="A1022">
        <v>2018</v>
      </c>
      <c r="B1022" s="5" t="s">
        <v>194</v>
      </c>
      <c r="C1022" s="5" t="s">
        <v>89</v>
      </c>
      <c r="D1022" t="s">
        <v>90</v>
      </c>
      <c r="E1022">
        <v>1100</v>
      </c>
      <c r="F1022">
        <v>16489</v>
      </c>
    </row>
    <row r="1023" spans="1:6" hidden="1" x14ac:dyDescent="0.2">
      <c r="A1023">
        <v>2018</v>
      </c>
      <c r="B1023" s="5" t="s">
        <v>194</v>
      </c>
      <c r="C1023" s="5" t="s">
        <v>98</v>
      </c>
      <c r="D1023" t="s">
        <v>99</v>
      </c>
      <c r="E1023">
        <v>7500</v>
      </c>
      <c r="F1023">
        <v>61525.84</v>
      </c>
    </row>
    <row r="1024" spans="1:6" hidden="1" x14ac:dyDescent="0.2">
      <c r="A1024">
        <v>2018</v>
      </c>
      <c r="B1024" s="5" t="s">
        <v>194</v>
      </c>
      <c r="C1024" s="5" t="s">
        <v>196</v>
      </c>
      <c r="D1024" t="s">
        <v>413</v>
      </c>
      <c r="E1024">
        <v>122400</v>
      </c>
      <c r="F1024">
        <v>507960</v>
      </c>
    </row>
    <row r="1025" spans="1:6" hidden="1" x14ac:dyDescent="0.2">
      <c r="A1025">
        <v>2018</v>
      </c>
      <c r="B1025" s="5" t="s">
        <v>194</v>
      </c>
      <c r="C1025" s="5" t="s">
        <v>52</v>
      </c>
      <c r="D1025" t="s">
        <v>384</v>
      </c>
      <c r="E1025">
        <v>32000</v>
      </c>
      <c r="F1025">
        <v>265600</v>
      </c>
    </row>
    <row r="1026" spans="1:6" hidden="1" x14ac:dyDescent="0.2">
      <c r="A1026">
        <v>2018</v>
      </c>
      <c r="B1026" s="5" t="s">
        <v>194</v>
      </c>
      <c r="C1026" s="5" t="s">
        <v>325</v>
      </c>
      <c r="D1026" t="s">
        <v>413</v>
      </c>
      <c r="E1026">
        <v>84000</v>
      </c>
      <c r="F1026">
        <v>368760</v>
      </c>
    </row>
    <row r="1027" spans="1:6" hidden="1" x14ac:dyDescent="0.2">
      <c r="A1027">
        <v>2018</v>
      </c>
      <c r="B1027" s="5" t="s">
        <v>194</v>
      </c>
      <c r="C1027" s="5" t="s">
        <v>102</v>
      </c>
      <c r="D1027" t="s">
        <v>103</v>
      </c>
      <c r="E1027">
        <v>2999.5</v>
      </c>
      <c r="F1027">
        <v>471743.41</v>
      </c>
    </row>
    <row r="1028" spans="1:6" hidden="1" x14ac:dyDescent="0.2">
      <c r="A1028">
        <v>2018</v>
      </c>
      <c r="B1028" s="6" t="s">
        <v>194</v>
      </c>
      <c r="C1028" s="5" t="s">
        <v>436</v>
      </c>
      <c r="D1028" t="s">
        <v>437</v>
      </c>
      <c r="E1028">
        <v>2000</v>
      </c>
      <c r="F1028">
        <v>26641.09</v>
      </c>
    </row>
    <row r="1029" spans="1:6" hidden="1" x14ac:dyDescent="0.2">
      <c r="A1029">
        <v>2018</v>
      </c>
      <c r="B1029" s="5" t="s">
        <v>200</v>
      </c>
      <c r="C1029" s="5" t="s">
        <v>201</v>
      </c>
      <c r="D1029" t="s">
        <v>413</v>
      </c>
      <c r="E1029">
        <v>12240</v>
      </c>
      <c r="F1029">
        <v>50796</v>
      </c>
    </row>
    <row r="1030" spans="1:6" hidden="1" x14ac:dyDescent="0.2">
      <c r="A1030">
        <v>2018</v>
      </c>
      <c r="B1030" s="6" t="s">
        <v>200</v>
      </c>
      <c r="C1030" s="3" t="s">
        <v>227</v>
      </c>
      <c r="D1030" t="s">
        <v>33</v>
      </c>
      <c r="E1030">
        <v>32000</v>
      </c>
      <c r="F1030">
        <v>98880</v>
      </c>
    </row>
    <row r="1031" spans="1:6" hidden="1" x14ac:dyDescent="0.2">
      <c r="A1031">
        <v>2018</v>
      </c>
      <c r="B1031" s="5" t="s">
        <v>511</v>
      </c>
      <c r="C1031" s="5" t="s">
        <v>851</v>
      </c>
      <c r="D1031" t="s">
        <v>384</v>
      </c>
      <c r="E1031">
        <v>16000</v>
      </c>
      <c r="F1031">
        <v>136800</v>
      </c>
    </row>
    <row r="1032" spans="1:6" hidden="1" x14ac:dyDescent="0.2">
      <c r="A1032">
        <v>2018</v>
      </c>
      <c r="B1032" s="5" t="s">
        <v>511</v>
      </c>
      <c r="C1032" s="5" t="s">
        <v>852</v>
      </c>
      <c r="D1032" t="s">
        <v>120</v>
      </c>
      <c r="E1032">
        <v>16000</v>
      </c>
      <c r="F1032">
        <v>58080</v>
      </c>
    </row>
    <row r="1033" spans="1:6" hidden="1" x14ac:dyDescent="0.2">
      <c r="A1033">
        <v>2018</v>
      </c>
      <c r="B1033" s="6" t="s">
        <v>511</v>
      </c>
      <c r="C1033" s="5" t="s">
        <v>826</v>
      </c>
      <c r="D1033" t="s">
        <v>33</v>
      </c>
      <c r="E1033">
        <v>32000</v>
      </c>
      <c r="F1033">
        <v>100125.6</v>
      </c>
    </row>
    <row r="1034" spans="1:6" hidden="1" x14ac:dyDescent="0.2">
      <c r="A1034">
        <v>2018</v>
      </c>
      <c r="B1034" s="6" t="s">
        <v>679</v>
      </c>
      <c r="C1034" s="5" t="s">
        <v>680</v>
      </c>
      <c r="D1034" t="s">
        <v>364</v>
      </c>
      <c r="E1034">
        <v>17920</v>
      </c>
      <c r="F1034">
        <v>63200</v>
      </c>
    </row>
    <row r="1035" spans="1:6" hidden="1" x14ac:dyDescent="0.2">
      <c r="A1035">
        <v>2018</v>
      </c>
      <c r="B1035" s="5" t="s">
        <v>202</v>
      </c>
      <c r="C1035" s="5" t="s">
        <v>515</v>
      </c>
      <c r="D1035" t="s">
        <v>43</v>
      </c>
      <c r="E1035">
        <v>103680</v>
      </c>
      <c r="F1035">
        <v>462211.17</v>
      </c>
    </row>
    <row r="1036" spans="1:6" hidden="1" x14ac:dyDescent="0.2">
      <c r="A1036">
        <v>2018</v>
      </c>
      <c r="B1036" s="5" t="s">
        <v>202</v>
      </c>
      <c r="C1036" s="5" t="s">
        <v>853</v>
      </c>
      <c r="D1036" t="s">
        <v>514</v>
      </c>
      <c r="E1036">
        <v>44000</v>
      </c>
      <c r="F1036">
        <v>210870.53999999998</v>
      </c>
    </row>
    <row r="1037" spans="1:6" hidden="1" x14ac:dyDescent="0.2">
      <c r="A1037">
        <v>2018</v>
      </c>
      <c r="B1037" s="5" t="s">
        <v>202</v>
      </c>
      <c r="C1037" s="5" t="s">
        <v>516</v>
      </c>
      <c r="D1037" t="s">
        <v>171</v>
      </c>
      <c r="E1037">
        <v>1200</v>
      </c>
      <c r="F1037">
        <v>218838.26</v>
      </c>
    </row>
    <row r="1038" spans="1:6" hidden="1" x14ac:dyDescent="0.2">
      <c r="A1038">
        <v>2018</v>
      </c>
      <c r="B1038" s="5" t="s">
        <v>202</v>
      </c>
      <c r="C1038" s="3" t="s">
        <v>517</v>
      </c>
      <c r="D1038" t="s">
        <v>29</v>
      </c>
      <c r="E1038">
        <v>1700</v>
      </c>
      <c r="F1038">
        <v>206686.33</v>
      </c>
    </row>
    <row r="1039" spans="1:6" hidden="1" x14ac:dyDescent="0.2">
      <c r="A1039">
        <v>2018</v>
      </c>
      <c r="B1039" s="5" t="s">
        <v>202</v>
      </c>
      <c r="C1039" s="5" t="s">
        <v>854</v>
      </c>
      <c r="D1039" t="s">
        <v>384</v>
      </c>
      <c r="E1039">
        <v>48000</v>
      </c>
      <c r="F1039">
        <v>355680</v>
      </c>
    </row>
    <row r="1040" spans="1:6" hidden="1" x14ac:dyDescent="0.2">
      <c r="A1040">
        <v>2018</v>
      </c>
      <c r="B1040" s="5" t="s">
        <v>202</v>
      </c>
      <c r="C1040" s="5" t="s">
        <v>519</v>
      </c>
      <c r="D1040" t="s">
        <v>26</v>
      </c>
      <c r="E1040">
        <v>168000</v>
      </c>
      <c r="F1040">
        <v>1748810.7999999998</v>
      </c>
    </row>
    <row r="1041" spans="1:6" hidden="1" x14ac:dyDescent="0.2">
      <c r="A1041">
        <v>2018</v>
      </c>
      <c r="B1041" s="5" t="s">
        <v>202</v>
      </c>
      <c r="C1041" s="5" t="s">
        <v>855</v>
      </c>
      <c r="D1041" t="s">
        <v>26</v>
      </c>
      <c r="E1041">
        <v>48000</v>
      </c>
      <c r="F1041">
        <v>521836.79999999999</v>
      </c>
    </row>
    <row r="1042" spans="1:6" hidden="1" x14ac:dyDescent="0.2">
      <c r="A1042">
        <v>2018</v>
      </c>
      <c r="B1042" s="5" t="s">
        <v>202</v>
      </c>
      <c r="C1042" s="5" t="s">
        <v>856</v>
      </c>
      <c r="D1042" t="s">
        <v>178</v>
      </c>
      <c r="E1042">
        <v>16000</v>
      </c>
      <c r="F1042">
        <v>241688</v>
      </c>
    </row>
    <row r="1043" spans="1:6" hidden="1" x14ac:dyDescent="0.2">
      <c r="A1043">
        <v>2018</v>
      </c>
      <c r="B1043" s="5" t="s">
        <v>202</v>
      </c>
      <c r="C1043" s="5" t="s">
        <v>762</v>
      </c>
      <c r="D1043" t="s">
        <v>150</v>
      </c>
      <c r="E1043">
        <v>180000</v>
      </c>
      <c r="F1043">
        <v>401940</v>
      </c>
    </row>
    <row r="1044" spans="1:6" hidden="1" x14ac:dyDescent="0.2">
      <c r="A1044">
        <v>2018</v>
      </c>
      <c r="B1044" s="5" t="s">
        <v>202</v>
      </c>
      <c r="C1044" s="3" t="s">
        <v>764</v>
      </c>
      <c r="D1044" t="s">
        <v>60</v>
      </c>
      <c r="E1044">
        <v>396000</v>
      </c>
      <c r="F1044">
        <v>1183124.3999999999</v>
      </c>
    </row>
    <row r="1045" spans="1:6" hidden="1" x14ac:dyDescent="0.2">
      <c r="A1045">
        <v>2018</v>
      </c>
      <c r="B1045" s="5" t="s">
        <v>202</v>
      </c>
      <c r="C1045" s="5" t="s">
        <v>765</v>
      </c>
      <c r="D1045" t="s">
        <v>37</v>
      </c>
      <c r="E1045">
        <v>367200</v>
      </c>
      <c r="F1045">
        <v>1575101.9200000002</v>
      </c>
    </row>
    <row r="1046" spans="1:6" hidden="1" x14ac:dyDescent="0.2">
      <c r="A1046">
        <v>2018</v>
      </c>
      <c r="B1046" s="5" t="s">
        <v>202</v>
      </c>
      <c r="C1046" s="5" t="s">
        <v>766</v>
      </c>
      <c r="D1046" t="s">
        <v>62</v>
      </c>
      <c r="E1046">
        <v>251000</v>
      </c>
      <c r="F1046">
        <v>784400</v>
      </c>
    </row>
    <row r="1047" spans="1:6" hidden="1" x14ac:dyDescent="0.2">
      <c r="A1047">
        <v>2018</v>
      </c>
      <c r="B1047" s="5" t="s">
        <v>202</v>
      </c>
      <c r="C1047" s="5" t="s">
        <v>827</v>
      </c>
      <c r="D1047" t="s">
        <v>910</v>
      </c>
      <c r="E1047">
        <v>253440</v>
      </c>
      <c r="F1047">
        <v>741918.96000000008</v>
      </c>
    </row>
    <row r="1048" spans="1:6" hidden="1" x14ac:dyDescent="0.2">
      <c r="A1048">
        <v>2018</v>
      </c>
      <c r="B1048" s="5" t="s">
        <v>202</v>
      </c>
      <c r="C1048" s="5" t="s">
        <v>521</v>
      </c>
      <c r="D1048" t="s">
        <v>26</v>
      </c>
      <c r="E1048">
        <v>96000</v>
      </c>
      <c r="F1048">
        <v>987336.8</v>
      </c>
    </row>
    <row r="1049" spans="1:6" hidden="1" x14ac:dyDescent="0.2">
      <c r="A1049">
        <v>2018</v>
      </c>
      <c r="B1049" s="5" t="s">
        <v>202</v>
      </c>
      <c r="C1049" s="5" t="s">
        <v>768</v>
      </c>
      <c r="D1049" t="s">
        <v>204</v>
      </c>
      <c r="E1049">
        <v>3000</v>
      </c>
      <c r="F1049">
        <v>142279.54999999999</v>
      </c>
    </row>
    <row r="1050" spans="1:6" hidden="1" x14ac:dyDescent="0.2">
      <c r="A1050">
        <v>2018</v>
      </c>
      <c r="B1050" s="5" t="s">
        <v>202</v>
      </c>
      <c r="C1050" s="5" t="s">
        <v>857</v>
      </c>
      <c r="D1050" t="s">
        <v>33</v>
      </c>
      <c r="E1050">
        <v>64000</v>
      </c>
      <c r="F1050">
        <v>154880</v>
      </c>
    </row>
    <row r="1051" spans="1:6" hidden="1" x14ac:dyDescent="0.2">
      <c r="A1051">
        <v>2018</v>
      </c>
      <c r="B1051" s="5" t="s">
        <v>202</v>
      </c>
      <c r="C1051" s="5" t="s">
        <v>858</v>
      </c>
      <c r="D1051" t="s">
        <v>33</v>
      </c>
      <c r="E1051">
        <v>96000</v>
      </c>
      <c r="F1051">
        <v>254400</v>
      </c>
    </row>
    <row r="1052" spans="1:6" hidden="1" x14ac:dyDescent="0.2">
      <c r="A1052">
        <v>2018</v>
      </c>
      <c r="B1052" s="5" t="s">
        <v>202</v>
      </c>
      <c r="C1052" s="5" t="s">
        <v>769</v>
      </c>
      <c r="D1052" t="s">
        <v>33</v>
      </c>
      <c r="E1052">
        <v>1022080</v>
      </c>
      <c r="F1052">
        <v>2568883.2000000002</v>
      </c>
    </row>
    <row r="1053" spans="1:6" hidden="1" x14ac:dyDescent="0.2">
      <c r="A1053">
        <v>2018</v>
      </c>
      <c r="B1053" s="5" t="s">
        <v>202</v>
      </c>
      <c r="C1053" s="5" t="s">
        <v>770</v>
      </c>
      <c r="D1053" t="s">
        <v>681</v>
      </c>
      <c r="E1053">
        <v>8400</v>
      </c>
      <c r="F1053">
        <v>228480</v>
      </c>
    </row>
    <row r="1054" spans="1:6" hidden="1" x14ac:dyDescent="0.2">
      <c r="A1054">
        <v>2018</v>
      </c>
      <c r="B1054" s="5" t="s">
        <v>202</v>
      </c>
      <c r="C1054" s="5" t="s">
        <v>859</v>
      </c>
      <c r="D1054" t="s">
        <v>682</v>
      </c>
      <c r="E1054">
        <v>4000</v>
      </c>
      <c r="F1054">
        <v>59159.82</v>
      </c>
    </row>
    <row r="1055" spans="1:6" hidden="1" x14ac:dyDescent="0.2">
      <c r="A1055">
        <v>2018</v>
      </c>
      <c r="B1055" s="5" t="s">
        <v>202</v>
      </c>
      <c r="C1055" s="5" t="s">
        <v>771</v>
      </c>
      <c r="D1055" t="s">
        <v>398</v>
      </c>
      <c r="E1055">
        <v>5000</v>
      </c>
      <c r="F1055">
        <v>38500</v>
      </c>
    </row>
    <row r="1056" spans="1:6" hidden="1" x14ac:dyDescent="0.2">
      <c r="A1056">
        <v>2018</v>
      </c>
      <c r="B1056" s="6" t="s">
        <v>202</v>
      </c>
      <c r="C1056" s="5" t="s">
        <v>860</v>
      </c>
      <c r="D1056" t="s">
        <v>682</v>
      </c>
      <c r="E1056">
        <v>6600</v>
      </c>
      <c r="F1056">
        <v>109525.96</v>
      </c>
    </row>
    <row r="1057" spans="1:6" hidden="1" x14ac:dyDescent="0.2">
      <c r="A1057">
        <v>2018</v>
      </c>
      <c r="B1057" s="5" t="s">
        <v>224</v>
      </c>
      <c r="C1057" s="5" t="s">
        <v>683</v>
      </c>
      <c r="D1057" t="s">
        <v>900</v>
      </c>
      <c r="E1057">
        <v>1000</v>
      </c>
      <c r="F1057">
        <v>32726.16</v>
      </c>
    </row>
    <row r="1058" spans="1:6" hidden="1" x14ac:dyDescent="0.2">
      <c r="A1058">
        <v>2018</v>
      </c>
      <c r="B1058" s="5" t="s">
        <v>224</v>
      </c>
      <c r="C1058" s="5" t="s">
        <v>45</v>
      </c>
      <c r="D1058" t="s">
        <v>43</v>
      </c>
      <c r="E1058">
        <v>73500</v>
      </c>
      <c r="F1058">
        <v>354800</v>
      </c>
    </row>
    <row r="1059" spans="1:6" hidden="1" x14ac:dyDescent="0.2">
      <c r="A1059">
        <v>2018</v>
      </c>
      <c r="B1059" s="5" t="s">
        <v>224</v>
      </c>
      <c r="C1059" s="5" t="s">
        <v>98</v>
      </c>
      <c r="D1059" t="s">
        <v>99</v>
      </c>
      <c r="E1059">
        <v>1000</v>
      </c>
      <c r="F1059">
        <v>8184.64</v>
      </c>
    </row>
    <row r="1060" spans="1:6" hidden="1" x14ac:dyDescent="0.2">
      <c r="A1060">
        <v>2018</v>
      </c>
      <c r="B1060" s="5" t="s">
        <v>224</v>
      </c>
      <c r="C1060" s="5" t="s">
        <v>102</v>
      </c>
      <c r="D1060" t="s">
        <v>103</v>
      </c>
      <c r="E1060">
        <v>1498</v>
      </c>
      <c r="F1060">
        <v>236423.76</v>
      </c>
    </row>
    <row r="1061" spans="1:6" hidden="1" x14ac:dyDescent="0.2">
      <c r="A1061">
        <v>2018</v>
      </c>
      <c r="B1061" s="5" t="s">
        <v>224</v>
      </c>
      <c r="C1061" s="5" t="s">
        <v>774</v>
      </c>
      <c r="D1061" t="s">
        <v>226</v>
      </c>
      <c r="E1061">
        <v>5292</v>
      </c>
      <c r="F1061">
        <v>109015.2</v>
      </c>
    </row>
    <row r="1062" spans="1:6" hidden="1" x14ac:dyDescent="0.2">
      <c r="A1062">
        <v>2018</v>
      </c>
      <c r="B1062" s="5" t="s">
        <v>224</v>
      </c>
      <c r="C1062" s="3" t="s">
        <v>227</v>
      </c>
      <c r="D1062" t="s">
        <v>33</v>
      </c>
      <c r="E1062">
        <v>32000</v>
      </c>
      <c r="F1062">
        <v>98240</v>
      </c>
    </row>
    <row r="1063" spans="1:6" hidden="1" x14ac:dyDescent="0.2">
      <c r="A1063">
        <v>2018</v>
      </c>
      <c r="B1063" s="5" t="s">
        <v>224</v>
      </c>
      <c r="C1063" s="5" t="s">
        <v>106</v>
      </c>
      <c r="D1063" t="s">
        <v>107</v>
      </c>
      <c r="E1063">
        <v>15000</v>
      </c>
      <c r="F1063">
        <v>113550</v>
      </c>
    </row>
    <row r="1064" spans="1:6" hidden="1" x14ac:dyDescent="0.2">
      <c r="A1064">
        <v>2018</v>
      </c>
      <c r="B1064" s="5" t="s">
        <v>224</v>
      </c>
      <c r="C1064" s="5" t="s">
        <v>228</v>
      </c>
      <c r="D1064" t="s">
        <v>384</v>
      </c>
      <c r="E1064">
        <v>32000</v>
      </c>
      <c r="F1064">
        <v>262400</v>
      </c>
    </row>
    <row r="1065" spans="1:6" hidden="1" x14ac:dyDescent="0.2">
      <c r="A1065">
        <v>2018</v>
      </c>
      <c r="B1065" s="6" t="s">
        <v>224</v>
      </c>
      <c r="C1065" s="5" t="s">
        <v>775</v>
      </c>
      <c r="D1065" t="s">
        <v>413</v>
      </c>
      <c r="E1065">
        <v>435900</v>
      </c>
      <c r="F1065">
        <v>1809900</v>
      </c>
    </row>
    <row r="1066" spans="1:6" hidden="1" x14ac:dyDescent="0.2">
      <c r="A1066">
        <v>2018</v>
      </c>
      <c r="B1066" s="6" t="s">
        <v>684</v>
      </c>
      <c r="C1066" s="5" t="s">
        <v>685</v>
      </c>
      <c r="D1066" t="s">
        <v>686</v>
      </c>
      <c r="E1066">
        <v>504</v>
      </c>
      <c r="F1066">
        <v>75600</v>
      </c>
    </row>
    <row r="1067" spans="1:6" hidden="1" x14ac:dyDescent="0.2">
      <c r="A1067">
        <v>2018</v>
      </c>
      <c r="B1067" s="5" t="s">
        <v>230</v>
      </c>
      <c r="C1067" s="5" t="s">
        <v>231</v>
      </c>
      <c r="D1067" t="s">
        <v>199</v>
      </c>
      <c r="E1067">
        <v>96000</v>
      </c>
      <c r="F1067">
        <v>256000</v>
      </c>
    </row>
    <row r="1068" spans="1:6" hidden="1" x14ac:dyDescent="0.2">
      <c r="A1068">
        <v>2018</v>
      </c>
      <c r="B1068" s="5" t="s">
        <v>230</v>
      </c>
      <c r="C1068" s="5" t="s">
        <v>98</v>
      </c>
      <c r="D1068" t="s">
        <v>99</v>
      </c>
      <c r="E1068">
        <v>14000</v>
      </c>
      <c r="F1068">
        <v>117820</v>
      </c>
    </row>
    <row r="1069" spans="1:6" hidden="1" x14ac:dyDescent="0.2">
      <c r="A1069">
        <v>2018</v>
      </c>
      <c r="B1069" s="5" t="s">
        <v>230</v>
      </c>
      <c r="C1069" s="5" t="s">
        <v>232</v>
      </c>
      <c r="D1069" t="s">
        <v>43</v>
      </c>
      <c r="E1069">
        <v>22000</v>
      </c>
      <c r="F1069">
        <v>95700</v>
      </c>
    </row>
    <row r="1070" spans="1:6" hidden="1" x14ac:dyDescent="0.2">
      <c r="A1070">
        <v>2018</v>
      </c>
      <c r="B1070" s="5" t="s">
        <v>230</v>
      </c>
      <c r="C1070" s="5" t="s">
        <v>233</v>
      </c>
      <c r="D1070" t="s">
        <v>29</v>
      </c>
      <c r="E1070">
        <v>2500</v>
      </c>
      <c r="F1070">
        <v>312500.47999999998</v>
      </c>
    </row>
    <row r="1071" spans="1:6" hidden="1" x14ac:dyDescent="0.2">
      <c r="A1071">
        <v>2018</v>
      </c>
      <c r="B1071" s="5" t="s">
        <v>230</v>
      </c>
      <c r="C1071" s="3" t="s">
        <v>782</v>
      </c>
      <c r="D1071" t="s">
        <v>68</v>
      </c>
      <c r="E1071">
        <v>16000</v>
      </c>
      <c r="F1071">
        <v>137600</v>
      </c>
    </row>
    <row r="1072" spans="1:6" hidden="1" x14ac:dyDescent="0.2">
      <c r="A1072">
        <v>2018</v>
      </c>
      <c r="B1072" s="5" t="s">
        <v>230</v>
      </c>
      <c r="C1072" s="5" t="s">
        <v>234</v>
      </c>
      <c r="D1072" t="s">
        <v>384</v>
      </c>
      <c r="E1072">
        <v>224000</v>
      </c>
      <c r="F1072">
        <v>1564800</v>
      </c>
    </row>
    <row r="1073" spans="1:6" hidden="1" x14ac:dyDescent="0.2">
      <c r="A1073">
        <v>2018</v>
      </c>
      <c r="B1073" s="5" t="s">
        <v>230</v>
      </c>
      <c r="C1073" s="5" t="s">
        <v>687</v>
      </c>
      <c r="D1073" t="s">
        <v>250</v>
      </c>
      <c r="E1073">
        <v>8000</v>
      </c>
      <c r="F1073">
        <v>60428.93</v>
      </c>
    </row>
    <row r="1074" spans="1:6" hidden="1" x14ac:dyDescent="0.2">
      <c r="A1074">
        <v>2018</v>
      </c>
      <c r="B1074" s="5" t="s">
        <v>230</v>
      </c>
      <c r="C1074" s="5" t="s">
        <v>235</v>
      </c>
      <c r="D1074" t="s">
        <v>56</v>
      </c>
      <c r="E1074">
        <v>672000</v>
      </c>
      <c r="F1074">
        <v>1608640</v>
      </c>
    </row>
    <row r="1075" spans="1:6" hidden="1" x14ac:dyDescent="0.2">
      <c r="A1075">
        <v>2018</v>
      </c>
      <c r="B1075" s="5" t="s">
        <v>230</v>
      </c>
      <c r="C1075" s="5" t="s">
        <v>102</v>
      </c>
      <c r="D1075" t="s">
        <v>103</v>
      </c>
      <c r="E1075">
        <v>3496.5</v>
      </c>
      <c r="F1075">
        <v>547373.61</v>
      </c>
    </row>
    <row r="1076" spans="1:6" hidden="1" x14ac:dyDescent="0.2">
      <c r="A1076">
        <v>2018</v>
      </c>
      <c r="B1076" s="5" t="s">
        <v>230</v>
      </c>
      <c r="C1076" s="5" t="s">
        <v>666</v>
      </c>
      <c r="D1076" t="s">
        <v>148</v>
      </c>
      <c r="E1076">
        <v>6000</v>
      </c>
      <c r="F1076">
        <v>94412</v>
      </c>
    </row>
    <row r="1077" spans="1:6" hidden="1" x14ac:dyDescent="0.2">
      <c r="A1077">
        <v>2018</v>
      </c>
      <c r="B1077" s="5" t="s">
        <v>230</v>
      </c>
      <c r="C1077" s="5" t="s">
        <v>106</v>
      </c>
      <c r="D1077" t="s">
        <v>107</v>
      </c>
      <c r="E1077">
        <v>5000</v>
      </c>
      <c r="F1077">
        <v>37850</v>
      </c>
    </row>
    <row r="1078" spans="1:6" hidden="1" x14ac:dyDescent="0.2">
      <c r="A1078">
        <v>2018</v>
      </c>
      <c r="B1078" s="5" t="s">
        <v>230</v>
      </c>
      <c r="C1078" s="5" t="s">
        <v>236</v>
      </c>
      <c r="D1078" t="s">
        <v>484</v>
      </c>
      <c r="E1078">
        <v>5000</v>
      </c>
      <c r="F1078">
        <v>167999.93</v>
      </c>
    </row>
    <row r="1079" spans="1:6" hidden="1" x14ac:dyDescent="0.2">
      <c r="A1079">
        <v>2018</v>
      </c>
      <c r="B1079" s="5" t="s">
        <v>230</v>
      </c>
      <c r="C1079" s="3" t="s">
        <v>238</v>
      </c>
      <c r="D1079" t="s">
        <v>413</v>
      </c>
      <c r="E1079">
        <v>350400</v>
      </c>
      <c r="F1079">
        <v>1165392</v>
      </c>
    </row>
    <row r="1080" spans="1:6" hidden="1" x14ac:dyDescent="0.2">
      <c r="A1080">
        <v>2018</v>
      </c>
      <c r="B1080" s="5" t="s">
        <v>230</v>
      </c>
      <c r="C1080" s="3" t="s">
        <v>238</v>
      </c>
      <c r="D1080" t="s">
        <v>413</v>
      </c>
      <c r="E1080">
        <v>66000</v>
      </c>
      <c r="F1080">
        <v>261150</v>
      </c>
    </row>
    <row r="1081" spans="1:6" hidden="1" x14ac:dyDescent="0.2">
      <c r="A1081">
        <v>2018</v>
      </c>
      <c r="B1081" s="5" t="s">
        <v>230</v>
      </c>
      <c r="C1081" s="5" t="s">
        <v>861</v>
      </c>
      <c r="D1081" t="s">
        <v>418</v>
      </c>
      <c r="E1081">
        <v>32000</v>
      </c>
      <c r="F1081">
        <v>225600</v>
      </c>
    </row>
    <row r="1082" spans="1:6" hidden="1" x14ac:dyDescent="0.2">
      <c r="A1082">
        <v>2018</v>
      </c>
      <c r="B1082" s="5" t="s">
        <v>230</v>
      </c>
      <c r="C1082" s="5" t="s">
        <v>239</v>
      </c>
      <c r="D1082" t="s">
        <v>530</v>
      </c>
      <c r="E1082">
        <v>6000</v>
      </c>
      <c r="F1082">
        <v>148750</v>
      </c>
    </row>
    <row r="1083" spans="1:6" hidden="1" x14ac:dyDescent="0.2">
      <c r="A1083">
        <v>2018</v>
      </c>
      <c r="B1083" s="5" t="s">
        <v>230</v>
      </c>
      <c r="C1083" s="5" t="s">
        <v>241</v>
      </c>
      <c r="D1083" t="s">
        <v>226</v>
      </c>
      <c r="E1083">
        <v>12000</v>
      </c>
      <c r="F1083">
        <v>180000</v>
      </c>
    </row>
    <row r="1084" spans="1:6" hidden="1" x14ac:dyDescent="0.2">
      <c r="A1084">
        <v>2018</v>
      </c>
      <c r="B1084" s="5" t="s">
        <v>230</v>
      </c>
      <c r="C1084" s="5" t="s">
        <v>243</v>
      </c>
      <c r="D1084" t="s">
        <v>171</v>
      </c>
      <c r="E1084">
        <v>1500</v>
      </c>
      <c r="F1084">
        <v>285000</v>
      </c>
    </row>
    <row r="1085" spans="1:6" hidden="1" x14ac:dyDescent="0.2">
      <c r="A1085">
        <v>2018</v>
      </c>
      <c r="B1085" s="6" t="s">
        <v>230</v>
      </c>
      <c r="C1085" s="5" t="s">
        <v>862</v>
      </c>
      <c r="D1085" t="s">
        <v>56</v>
      </c>
      <c r="E1085">
        <v>64000</v>
      </c>
      <c r="F1085">
        <v>149120</v>
      </c>
    </row>
    <row r="1086" spans="1:6" hidden="1" x14ac:dyDescent="0.2">
      <c r="A1086">
        <v>2018</v>
      </c>
      <c r="B1086" s="5" t="s">
        <v>247</v>
      </c>
      <c r="C1086" s="5" t="s">
        <v>533</v>
      </c>
      <c r="D1086" t="s">
        <v>384</v>
      </c>
      <c r="E1086">
        <v>28800</v>
      </c>
      <c r="F1086">
        <v>287633.08999999997</v>
      </c>
    </row>
    <row r="1087" spans="1:6" hidden="1" x14ac:dyDescent="0.2">
      <c r="A1087">
        <v>2018</v>
      </c>
      <c r="B1087" s="5" t="s">
        <v>247</v>
      </c>
      <c r="C1087" s="5" t="s">
        <v>534</v>
      </c>
      <c r="D1087" t="s">
        <v>906</v>
      </c>
      <c r="E1087">
        <v>19200</v>
      </c>
      <c r="F1087">
        <v>109144.42</v>
      </c>
    </row>
    <row r="1088" spans="1:6" hidden="1" x14ac:dyDescent="0.2">
      <c r="A1088">
        <v>2018</v>
      </c>
      <c r="B1088" s="6" t="s">
        <v>247</v>
      </c>
      <c r="C1088" s="5" t="s">
        <v>688</v>
      </c>
      <c r="D1088" t="s">
        <v>339</v>
      </c>
      <c r="E1088">
        <v>12000</v>
      </c>
      <c r="F1088">
        <v>118080</v>
      </c>
    </row>
    <row r="1089" spans="1:6" hidden="1" x14ac:dyDescent="0.2">
      <c r="A1089">
        <v>2018</v>
      </c>
      <c r="B1089" s="5" t="s">
        <v>252</v>
      </c>
      <c r="C1089" s="5" t="s">
        <v>536</v>
      </c>
      <c r="D1089" t="s">
        <v>204</v>
      </c>
      <c r="E1089">
        <v>1500</v>
      </c>
      <c r="F1089">
        <v>43980</v>
      </c>
    </row>
    <row r="1090" spans="1:6" hidden="1" x14ac:dyDescent="0.2">
      <c r="A1090">
        <v>2018</v>
      </c>
      <c r="B1090" s="6" t="s">
        <v>252</v>
      </c>
      <c r="C1090" s="5" t="s">
        <v>863</v>
      </c>
      <c r="D1090" t="s">
        <v>143</v>
      </c>
      <c r="E1090">
        <v>8000</v>
      </c>
      <c r="F1090">
        <v>124774.73</v>
      </c>
    </row>
    <row r="1091" spans="1:6" hidden="1" x14ac:dyDescent="0.2">
      <c r="A1091">
        <v>2018</v>
      </c>
      <c r="B1091" s="6" t="s">
        <v>253</v>
      </c>
      <c r="C1091" s="5" t="s">
        <v>864</v>
      </c>
      <c r="D1091" t="s">
        <v>474</v>
      </c>
      <c r="E1091">
        <v>3000</v>
      </c>
      <c r="F1091">
        <v>8071.41</v>
      </c>
    </row>
    <row r="1092" spans="1:6" hidden="1" x14ac:dyDescent="0.2">
      <c r="A1092">
        <v>2018</v>
      </c>
      <c r="B1092" s="5" t="s">
        <v>258</v>
      </c>
      <c r="C1092" s="5" t="s">
        <v>259</v>
      </c>
      <c r="D1092" t="s">
        <v>43</v>
      </c>
      <c r="E1092">
        <v>45600</v>
      </c>
      <c r="F1092">
        <v>215916</v>
      </c>
    </row>
    <row r="1093" spans="1:6" hidden="1" x14ac:dyDescent="0.2">
      <c r="A1093">
        <v>2018</v>
      </c>
      <c r="B1093" s="5" t="s">
        <v>258</v>
      </c>
      <c r="C1093" s="5" t="s">
        <v>261</v>
      </c>
      <c r="D1093" t="s">
        <v>908</v>
      </c>
      <c r="E1093">
        <v>96000</v>
      </c>
      <c r="F1093">
        <v>431242.81</v>
      </c>
    </row>
    <row r="1094" spans="1:6" hidden="1" x14ac:dyDescent="0.2">
      <c r="A1094">
        <v>2018</v>
      </c>
      <c r="B1094" s="5" t="s">
        <v>258</v>
      </c>
      <c r="C1094" s="5" t="s">
        <v>263</v>
      </c>
      <c r="D1094" t="s">
        <v>26</v>
      </c>
      <c r="E1094">
        <v>72000</v>
      </c>
      <c r="F1094">
        <v>780192</v>
      </c>
    </row>
    <row r="1095" spans="1:6" hidden="1" x14ac:dyDescent="0.2">
      <c r="A1095">
        <v>2018</v>
      </c>
      <c r="B1095" s="5" t="s">
        <v>258</v>
      </c>
      <c r="C1095" s="5" t="s">
        <v>264</v>
      </c>
      <c r="D1095" t="s">
        <v>544</v>
      </c>
      <c r="E1095">
        <v>3600</v>
      </c>
      <c r="F1095">
        <v>95256</v>
      </c>
    </row>
    <row r="1096" spans="1:6" hidden="1" x14ac:dyDescent="0.2">
      <c r="A1096">
        <v>2018</v>
      </c>
      <c r="B1096" s="5" t="s">
        <v>258</v>
      </c>
      <c r="C1096" s="5" t="s">
        <v>265</v>
      </c>
      <c r="D1096" t="s">
        <v>29</v>
      </c>
      <c r="E1096">
        <v>1680</v>
      </c>
      <c r="F1096">
        <v>230613.59</v>
      </c>
    </row>
    <row r="1097" spans="1:6" hidden="1" x14ac:dyDescent="0.2">
      <c r="A1097">
        <v>2018</v>
      </c>
      <c r="B1097" s="5" t="s">
        <v>258</v>
      </c>
      <c r="C1097" s="5" t="s">
        <v>545</v>
      </c>
      <c r="D1097" t="s">
        <v>681</v>
      </c>
      <c r="E1097">
        <v>1440</v>
      </c>
      <c r="F1097">
        <v>36561.78</v>
      </c>
    </row>
    <row r="1098" spans="1:6" hidden="1" x14ac:dyDescent="0.2">
      <c r="A1098">
        <v>2018</v>
      </c>
      <c r="B1098" s="5" t="s">
        <v>258</v>
      </c>
      <c r="C1098" s="5" t="s">
        <v>266</v>
      </c>
      <c r="D1098" t="s">
        <v>33</v>
      </c>
      <c r="E1098">
        <v>64000</v>
      </c>
      <c r="F1098">
        <v>174080</v>
      </c>
    </row>
    <row r="1099" spans="1:6" hidden="1" x14ac:dyDescent="0.2">
      <c r="A1099">
        <v>2018</v>
      </c>
      <c r="B1099" s="5" t="s">
        <v>258</v>
      </c>
      <c r="C1099" s="5" t="s">
        <v>269</v>
      </c>
      <c r="D1099" t="s">
        <v>37</v>
      </c>
      <c r="E1099">
        <v>76800</v>
      </c>
      <c r="F1099">
        <v>400896</v>
      </c>
    </row>
    <row r="1100" spans="1:6" hidden="1" x14ac:dyDescent="0.2">
      <c r="A1100">
        <v>2018</v>
      </c>
      <c r="B1100" s="5" t="s">
        <v>258</v>
      </c>
      <c r="C1100" s="5" t="s">
        <v>689</v>
      </c>
      <c r="D1100" t="s">
        <v>916</v>
      </c>
      <c r="E1100">
        <v>19200</v>
      </c>
      <c r="F1100">
        <v>93312</v>
      </c>
    </row>
    <row r="1101" spans="1:6" hidden="1" x14ac:dyDescent="0.2">
      <c r="A1101">
        <v>2018</v>
      </c>
      <c r="B1101" s="5" t="s">
        <v>258</v>
      </c>
      <c r="C1101" s="5" t="s">
        <v>270</v>
      </c>
      <c r="D1101" t="s">
        <v>120</v>
      </c>
      <c r="E1101">
        <v>52000</v>
      </c>
      <c r="F1101">
        <v>183637.41</v>
      </c>
    </row>
    <row r="1102" spans="1:6" hidden="1" x14ac:dyDescent="0.2">
      <c r="A1102">
        <v>2018</v>
      </c>
      <c r="B1102" s="5" t="s">
        <v>258</v>
      </c>
      <c r="C1102" s="5" t="s">
        <v>275</v>
      </c>
      <c r="D1102" t="s">
        <v>250</v>
      </c>
      <c r="E1102">
        <v>8287.2000000000007</v>
      </c>
      <c r="F1102">
        <v>42336.29</v>
      </c>
    </row>
    <row r="1103" spans="1:6" hidden="1" x14ac:dyDescent="0.2">
      <c r="A1103">
        <v>2018</v>
      </c>
      <c r="B1103" s="5" t="s">
        <v>258</v>
      </c>
      <c r="C1103" s="5" t="s">
        <v>276</v>
      </c>
      <c r="D1103" t="s">
        <v>550</v>
      </c>
      <c r="E1103">
        <v>960</v>
      </c>
      <c r="F1103">
        <v>31363.200000000001</v>
      </c>
    </row>
    <row r="1104" spans="1:6" hidden="1" x14ac:dyDescent="0.2">
      <c r="A1104">
        <v>2018</v>
      </c>
      <c r="B1104" s="6" t="s">
        <v>258</v>
      </c>
      <c r="C1104" s="5" t="s">
        <v>277</v>
      </c>
      <c r="D1104" t="s">
        <v>178</v>
      </c>
      <c r="E1104">
        <v>720</v>
      </c>
      <c r="F1104">
        <v>10553.99</v>
      </c>
    </row>
    <row r="1105" spans="1:6" hidden="1" x14ac:dyDescent="0.2">
      <c r="A1105">
        <v>2018</v>
      </c>
      <c r="B1105" s="5" t="s">
        <v>279</v>
      </c>
      <c r="C1105" s="5" t="s">
        <v>690</v>
      </c>
      <c r="D1105" t="s">
        <v>185</v>
      </c>
      <c r="E1105">
        <v>211200</v>
      </c>
      <c r="F1105">
        <v>595271.92000000004</v>
      </c>
    </row>
    <row r="1106" spans="1:6" hidden="1" x14ac:dyDescent="0.2">
      <c r="A1106">
        <v>2018</v>
      </c>
      <c r="B1106" s="5" t="s">
        <v>279</v>
      </c>
      <c r="C1106" s="5" t="s">
        <v>691</v>
      </c>
      <c r="D1106" t="s">
        <v>901</v>
      </c>
      <c r="E1106">
        <v>19200</v>
      </c>
      <c r="F1106">
        <v>66758.16</v>
      </c>
    </row>
    <row r="1107" spans="1:6" hidden="1" x14ac:dyDescent="0.2">
      <c r="A1107">
        <v>2018</v>
      </c>
      <c r="B1107" s="5" t="s">
        <v>279</v>
      </c>
      <c r="C1107" s="5" t="s">
        <v>553</v>
      </c>
      <c r="D1107" t="s">
        <v>413</v>
      </c>
      <c r="E1107">
        <v>28800</v>
      </c>
      <c r="F1107">
        <v>158808.67000000001</v>
      </c>
    </row>
    <row r="1108" spans="1:6" hidden="1" x14ac:dyDescent="0.2">
      <c r="A1108">
        <v>2018</v>
      </c>
      <c r="B1108" s="5" t="s">
        <v>279</v>
      </c>
      <c r="C1108" s="5" t="s">
        <v>692</v>
      </c>
      <c r="D1108" t="s">
        <v>33</v>
      </c>
      <c r="E1108">
        <v>96960</v>
      </c>
      <c r="F1108">
        <v>593097.97</v>
      </c>
    </row>
    <row r="1109" spans="1:6" hidden="1" x14ac:dyDescent="0.2">
      <c r="A1109">
        <v>2018</v>
      </c>
      <c r="B1109" s="5" t="s">
        <v>279</v>
      </c>
      <c r="C1109" s="5" t="s">
        <v>693</v>
      </c>
      <c r="D1109" t="s">
        <v>902</v>
      </c>
      <c r="E1109">
        <v>19200</v>
      </c>
      <c r="F1109">
        <v>78347.28</v>
      </c>
    </row>
    <row r="1110" spans="1:6" hidden="1" x14ac:dyDescent="0.2">
      <c r="A1110">
        <v>2018</v>
      </c>
      <c r="B1110" s="6" t="s">
        <v>279</v>
      </c>
      <c r="C1110" s="5" t="s">
        <v>694</v>
      </c>
      <c r="D1110" t="s">
        <v>305</v>
      </c>
      <c r="E1110">
        <v>135820</v>
      </c>
      <c r="F1110">
        <v>884805.64999999979</v>
      </c>
    </row>
    <row r="1111" spans="1:6" hidden="1" x14ac:dyDescent="0.2">
      <c r="A1111">
        <v>2018</v>
      </c>
      <c r="B1111" s="5" t="s">
        <v>695</v>
      </c>
      <c r="C1111" s="5" t="s">
        <v>621</v>
      </c>
      <c r="D1111" t="s">
        <v>384</v>
      </c>
      <c r="E1111">
        <v>16000</v>
      </c>
      <c r="F1111">
        <v>131200</v>
      </c>
    </row>
    <row r="1112" spans="1:6" hidden="1" x14ac:dyDescent="0.2">
      <c r="A1112">
        <v>2018</v>
      </c>
      <c r="B1112" s="5" t="s">
        <v>695</v>
      </c>
      <c r="C1112" s="5" t="s">
        <v>865</v>
      </c>
      <c r="D1112" t="s">
        <v>696</v>
      </c>
      <c r="E1112">
        <v>4000</v>
      </c>
      <c r="F1112">
        <v>124096.33</v>
      </c>
    </row>
    <row r="1113" spans="1:6" hidden="1" x14ac:dyDescent="0.2">
      <c r="A1113">
        <v>2018</v>
      </c>
      <c r="B1113" s="6" t="s">
        <v>695</v>
      </c>
      <c r="C1113" s="5" t="s">
        <v>866</v>
      </c>
      <c r="D1113" t="s">
        <v>144</v>
      </c>
      <c r="E1113">
        <v>4000</v>
      </c>
      <c r="F1113">
        <v>106303.67</v>
      </c>
    </row>
    <row r="1114" spans="1:6" hidden="1" x14ac:dyDescent="0.2">
      <c r="A1114">
        <v>2018</v>
      </c>
      <c r="B1114" s="6" t="s">
        <v>560</v>
      </c>
      <c r="C1114" s="5" t="s">
        <v>567</v>
      </c>
      <c r="D1114" t="s">
        <v>384</v>
      </c>
      <c r="E1114">
        <v>16000</v>
      </c>
      <c r="F1114">
        <v>136800</v>
      </c>
    </row>
    <row r="1115" spans="1:6" hidden="1" x14ac:dyDescent="0.2">
      <c r="A1115">
        <v>2018</v>
      </c>
      <c r="B1115" s="6" t="s">
        <v>566</v>
      </c>
      <c r="C1115" s="5" t="s">
        <v>867</v>
      </c>
      <c r="D1115" t="s">
        <v>33</v>
      </c>
      <c r="E1115">
        <v>64000</v>
      </c>
      <c r="F1115">
        <v>196480</v>
      </c>
    </row>
    <row r="1116" spans="1:6" hidden="1" x14ac:dyDescent="0.2">
      <c r="A1116">
        <v>2018</v>
      </c>
      <c r="B1116" s="5" t="s">
        <v>281</v>
      </c>
      <c r="C1116" s="5" t="s">
        <v>568</v>
      </c>
      <c r="D1116" t="s">
        <v>6</v>
      </c>
      <c r="E1116">
        <v>96000</v>
      </c>
      <c r="F1116">
        <v>411840</v>
      </c>
    </row>
    <row r="1117" spans="1:6" hidden="1" x14ac:dyDescent="0.2">
      <c r="A1117">
        <v>2018</v>
      </c>
      <c r="B1117" s="6" t="s">
        <v>281</v>
      </c>
      <c r="C1117" s="5" t="s">
        <v>804</v>
      </c>
      <c r="D1117" t="s">
        <v>43</v>
      </c>
      <c r="E1117">
        <v>20000</v>
      </c>
      <c r="F1117">
        <v>104400</v>
      </c>
    </row>
    <row r="1118" spans="1:6" hidden="1" x14ac:dyDescent="0.2">
      <c r="A1118">
        <v>2018</v>
      </c>
      <c r="B1118" s="5" t="s">
        <v>282</v>
      </c>
      <c r="C1118" s="5" t="s">
        <v>569</v>
      </c>
      <c r="D1118" t="s">
        <v>43</v>
      </c>
      <c r="E1118">
        <v>94500</v>
      </c>
      <c r="F1118">
        <v>470610</v>
      </c>
    </row>
    <row r="1119" spans="1:6" hidden="1" x14ac:dyDescent="0.2">
      <c r="A1119">
        <v>2018</v>
      </c>
      <c r="B1119" s="5" t="s">
        <v>282</v>
      </c>
      <c r="C1119" s="5" t="s">
        <v>868</v>
      </c>
      <c r="D1119" t="s">
        <v>43</v>
      </c>
      <c r="E1119">
        <v>48000</v>
      </c>
      <c r="F1119">
        <v>231840</v>
      </c>
    </row>
    <row r="1120" spans="1:6" hidden="1" x14ac:dyDescent="0.2">
      <c r="A1120">
        <v>2018</v>
      </c>
      <c r="B1120" s="5" t="s">
        <v>282</v>
      </c>
      <c r="C1120" s="5" t="s">
        <v>570</v>
      </c>
      <c r="D1120" t="s">
        <v>384</v>
      </c>
      <c r="E1120">
        <v>160000</v>
      </c>
      <c r="F1120">
        <v>1288000</v>
      </c>
    </row>
    <row r="1121" spans="1:6" hidden="1" x14ac:dyDescent="0.2">
      <c r="A1121">
        <v>2018</v>
      </c>
      <c r="B1121" s="5" t="s">
        <v>282</v>
      </c>
      <c r="C1121" s="5" t="s">
        <v>285</v>
      </c>
      <c r="D1121" t="s">
        <v>413</v>
      </c>
      <c r="E1121">
        <v>97920</v>
      </c>
      <c r="F1121">
        <v>396576</v>
      </c>
    </row>
    <row r="1122" spans="1:6" hidden="1" x14ac:dyDescent="0.2">
      <c r="A1122">
        <v>2018</v>
      </c>
      <c r="B1122" s="6" t="s">
        <v>282</v>
      </c>
      <c r="C1122" s="5" t="s">
        <v>574</v>
      </c>
      <c r="D1122" t="s">
        <v>33</v>
      </c>
      <c r="E1122">
        <v>704000</v>
      </c>
      <c r="F1122">
        <v>1925120</v>
      </c>
    </row>
    <row r="1123" spans="1:6" hidden="1" x14ac:dyDescent="0.2">
      <c r="A1123">
        <v>2018</v>
      </c>
      <c r="B1123" s="6" t="s">
        <v>575</v>
      </c>
      <c r="C1123" s="5" t="s">
        <v>576</v>
      </c>
      <c r="D1123" t="s">
        <v>577</v>
      </c>
      <c r="E1123">
        <v>31800</v>
      </c>
      <c r="F1123">
        <v>694956.91999999993</v>
      </c>
    </row>
    <row r="1124" spans="1:6" hidden="1" x14ac:dyDescent="0.2">
      <c r="A1124">
        <v>2018</v>
      </c>
      <c r="B1124" s="5" t="s">
        <v>287</v>
      </c>
      <c r="C1124" s="5" t="s">
        <v>45</v>
      </c>
      <c r="D1124" t="s">
        <v>43</v>
      </c>
      <c r="E1124">
        <v>63000</v>
      </c>
      <c r="F1124">
        <v>299150</v>
      </c>
    </row>
    <row r="1125" spans="1:6" hidden="1" x14ac:dyDescent="0.2">
      <c r="A1125">
        <v>2018</v>
      </c>
      <c r="B1125" s="5" t="s">
        <v>287</v>
      </c>
      <c r="C1125" s="3" t="s">
        <v>53</v>
      </c>
      <c r="D1125" t="s">
        <v>33</v>
      </c>
      <c r="E1125">
        <v>32000</v>
      </c>
      <c r="F1125">
        <v>95040</v>
      </c>
    </row>
    <row r="1126" spans="1:6" hidden="1" x14ac:dyDescent="0.2">
      <c r="A1126">
        <v>2018</v>
      </c>
      <c r="B1126" s="5" t="s">
        <v>287</v>
      </c>
      <c r="C1126" s="5" t="s">
        <v>697</v>
      </c>
      <c r="D1126" t="s">
        <v>29</v>
      </c>
      <c r="E1126">
        <v>2000</v>
      </c>
      <c r="F1126">
        <v>280958.53999999998</v>
      </c>
    </row>
    <row r="1127" spans="1:6" hidden="1" x14ac:dyDescent="0.2">
      <c r="A1127">
        <v>2018</v>
      </c>
      <c r="B1127" s="5" t="s">
        <v>287</v>
      </c>
      <c r="C1127" s="5" t="s">
        <v>578</v>
      </c>
      <c r="D1127" t="s">
        <v>384</v>
      </c>
      <c r="E1127">
        <v>7000</v>
      </c>
      <c r="F1127">
        <v>57960</v>
      </c>
    </row>
    <row r="1128" spans="1:6" hidden="1" x14ac:dyDescent="0.2">
      <c r="A1128">
        <v>2018</v>
      </c>
      <c r="B1128" s="5" t="s">
        <v>287</v>
      </c>
      <c r="C1128" s="5" t="s">
        <v>698</v>
      </c>
      <c r="D1128" t="s">
        <v>271</v>
      </c>
      <c r="E1128">
        <v>25600</v>
      </c>
      <c r="F1128">
        <v>196033.29</v>
      </c>
    </row>
    <row r="1129" spans="1:6" hidden="1" x14ac:dyDescent="0.2">
      <c r="A1129">
        <v>2018</v>
      </c>
      <c r="B1129" s="5" t="s">
        <v>287</v>
      </c>
      <c r="C1129" s="5" t="s">
        <v>699</v>
      </c>
      <c r="D1129" t="s">
        <v>364</v>
      </c>
      <c r="E1129">
        <v>14400</v>
      </c>
      <c r="F1129">
        <v>79200</v>
      </c>
    </row>
    <row r="1130" spans="1:6" hidden="1" x14ac:dyDescent="0.2">
      <c r="A1130">
        <v>2018</v>
      </c>
      <c r="B1130" s="6" t="s">
        <v>287</v>
      </c>
      <c r="C1130" s="5" t="s">
        <v>700</v>
      </c>
      <c r="D1130" t="s">
        <v>60</v>
      </c>
      <c r="E1130">
        <v>102400</v>
      </c>
      <c r="F1130">
        <v>301441.46000000002</v>
      </c>
    </row>
    <row r="1131" spans="1:6" hidden="1" x14ac:dyDescent="0.2">
      <c r="A1131">
        <v>2018</v>
      </c>
      <c r="B1131" s="6" t="s">
        <v>701</v>
      </c>
      <c r="C1131" s="5" t="s">
        <v>869</v>
      </c>
      <c r="D1131" t="s">
        <v>143</v>
      </c>
      <c r="E1131">
        <v>2000</v>
      </c>
      <c r="F1131">
        <v>20830.63</v>
      </c>
    </row>
    <row r="1132" spans="1:6" hidden="1" x14ac:dyDescent="0.2">
      <c r="A1132">
        <v>2018</v>
      </c>
      <c r="B1132" s="5" t="s">
        <v>294</v>
      </c>
      <c r="C1132" s="5" t="s">
        <v>295</v>
      </c>
      <c r="D1132" t="s">
        <v>271</v>
      </c>
      <c r="E1132">
        <v>37000</v>
      </c>
      <c r="F1132">
        <v>341248.13</v>
      </c>
    </row>
    <row r="1133" spans="1:6" hidden="1" x14ac:dyDescent="0.2">
      <c r="A1133">
        <v>2018</v>
      </c>
      <c r="B1133" s="5" t="s">
        <v>294</v>
      </c>
      <c r="C1133" s="5" t="s">
        <v>298</v>
      </c>
      <c r="D1133" t="s">
        <v>299</v>
      </c>
      <c r="E1133">
        <v>644900</v>
      </c>
      <c r="F1133">
        <v>2297396.7300000004</v>
      </c>
    </row>
    <row r="1134" spans="1:6" hidden="1" x14ac:dyDescent="0.2">
      <c r="A1134">
        <v>2018</v>
      </c>
      <c r="B1134" s="5" t="s">
        <v>294</v>
      </c>
      <c r="C1134" s="5" t="s">
        <v>300</v>
      </c>
      <c r="D1134" t="s">
        <v>43</v>
      </c>
      <c r="E1134">
        <v>396000</v>
      </c>
      <c r="F1134">
        <v>2042505</v>
      </c>
    </row>
    <row r="1135" spans="1:6" hidden="1" x14ac:dyDescent="0.2">
      <c r="A1135">
        <v>2018</v>
      </c>
      <c r="B1135" s="5" t="s">
        <v>294</v>
      </c>
      <c r="C1135" s="5" t="s">
        <v>15</v>
      </c>
      <c r="D1135" t="s">
        <v>50</v>
      </c>
      <c r="E1135">
        <v>112000</v>
      </c>
      <c r="F1135">
        <v>422542</v>
      </c>
    </row>
    <row r="1136" spans="1:6" hidden="1" x14ac:dyDescent="0.2">
      <c r="A1136">
        <v>2018</v>
      </c>
      <c r="B1136" s="5" t="s">
        <v>294</v>
      </c>
      <c r="C1136" s="5" t="s">
        <v>301</v>
      </c>
      <c r="D1136" t="s">
        <v>546</v>
      </c>
      <c r="E1136">
        <v>3000</v>
      </c>
      <c r="F1136">
        <v>13381.76</v>
      </c>
    </row>
    <row r="1137" spans="1:6" hidden="1" x14ac:dyDescent="0.2">
      <c r="A1137">
        <v>2018</v>
      </c>
      <c r="B1137" s="5" t="s">
        <v>294</v>
      </c>
      <c r="C1137" s="5" t="s">
        <v>302</v>
      </c>
      <c r="D1137" t="s">
        <v>303</v>
      </c>
      <c r="E1137">
        <v>65200</v>
      </c>
      <c r="F1137">
        <v>243960.11</v>
      </c>
    </row>
    <row r="1138" spans="1:6" hidden="1" x14ac:dyDescent="0.2">
      <c r="A1138">
        <v>2018</v>
      </c>
      <c r="B1138" s="6" t="s">
        <v>294</v>
      </c>
      <c r="C1138" s="5" t="s">
        <v>582</v>
      </c>
      <c r="D1138" t="s">
        <v>305</v>
      </c>
      <c r="E1138">
        <v>682300</v>
      </c>
      <c r="F1138">
        <v>2543108.2299999995</v>
      </c>
    </row>
    <row r="1139" spans="1:6" hidden="1" x14ac:dyDescent="0.2">
      <c r="A1139">
        <v>2018</v>
      </c>
      <c r="B1139" s="5" t="s">
        <v>312</v>
      </c>
      <c r="C1139" s="5" t="s">
        <v>313</v>
      </c>
      <c r="D1139" t="s">
        <v>271</v>
      </c>
      <c r="E1139">
        <v>15000</v>
      </c>
      <c r="F1139">
        <v>88347.57</v>
      </c>
    </row>
    <row r="1140" spans="1:6" hidden="1" x14ac:dyDescent="0.2">
      <c r="A1140">
        <v>2018</v>
      </c>
      <c r="B1140" s="5" t="s">
        <v>312</v>
      </c>
      <c r="C1140" s="5" t="s">
        <v>314</v>
      </c>
      <c r="D1140" t="s">
        <v>125</v>
      </c>
      <c r="E1140">
        <v>4008</v>
      </c>
      <c r="F1140">
        <v>113123.2</v>
      </c>
    </row>
    <row r="1141" spans="1:6" hidden="1" x14ac:dyDescent="0.2">
      <c r="A1141">
        <v>2018</v>
      </c>
      <c r="B1141" s="5" t="s">
        <v>312</v>
      </c>
      <c r="C1141" s="5" t="s">
        <v>702</v>
      </c>
      <c r="D1141" t="s">
        <v>703</v>
      </c>
      <c r="E1141">
        <v>1000</v>
      </c>
      <c r="F1141">
        <v>52249.2</v>
      </c>
    </row>
    <row r="1142" spans="1:6" hidden="1" x14ac:dyDescent="0.2">
      <c r="A1142">
        <v>2018</v>
      </c>
      <c r="B1142" s="5" t="s">
        <v>312</v>
      </c>
      <c r="C1142" s="5" t="s">
        <v>315</v>
      </c>
      <c r="D1142" t="s">
        <v>145</v>
      </c>
      <c r="E1142">
        <v>37600</v>
      </c>
      <c r="F1142">
        <v>530572.27</v>
      </c>
    </row>
    <row r="1143" spans="1:6" hidden="1" x14ac:dyDescent="0.2">
      <c r="A1143">
        <v>2018</v>
      </c>
      <c r="B1143" s="5" t="s">
        <v>312</v>
      </c>
      <c r="C1143" s="5" t="s">
        <v>316</v>
      </c>
      <c r="D1143" t="s">
        <v>68</v>
      </c>
      <c r="E1143">
        <v>47000</v>
      </c>
      <c r="F1143">
        <v>396643.53</v>
      </c>
    </row>
    <row r="1144" spans="1:6" hidden="1" x14ac:dyDescent="0.2">
      <c r="A1144">
        <v>2018</v>
      </c>
      <c r="B1144" s="5" t="s">
        <v>312</v>
      </c>
      <c r="C1144" s="5" t="s">
        <v>317</v>
      </c>
      <c r="D1144" t="s">
        <v>171</v>
      </c>
      <c r="E1144">
        <v>2000</v>
      </c>
      <c r="F1144">
        <v>340000</v>
      </c>
    </row>
    <row r="1145" spans="1:6" hidden="1" x14ac:dyDescent="0.2">
      <c r="A1145">
        <v>2018</v>
      </c>
      <c r="B1145" s="5" t="s">
        <v>312</v>
      </c>
      <c r="C1145" s="5" t="s">
        <v>318</v>
      </c>
      <c r="D1145" t="s">
        <v>144</v>
      </c>
      <c r="E1145">
        <v>600</v>
      </c>
      <c r="F1145">
        <v>13804.81</v>
      </c>
    </row>
    <row r="1146" spans="1:6" hidden="1" x14ac:dyDescent="0.2">
      <c r="A1146">
        <v>2018</v>
      </c>
      <c r="B1146" s="5" t="s">
        <v>312</v>
      </c>
      <c r="C1146" s="5" t="s">
        <v>319</v>
      </c>
      <c r="D1146" t="s">
        <v>29</v>
      </c>
      <c r="E1146">
        <v>1000</v>
      </c>
      <c r="F1146">
        <v>106000</v>
      </c>
    </row>
    <row r="1147" spans="1:6" hidden="1" x14ac:dyDescent="0.2">
      <c r="A1147">
        <v>2018</v>
      </c>
      <c r="B1147" s="5" t="s">
        <v>312</v>
      </c>
      <c r="C1147" s="5" t="s">
        <v>320</v>
      </c>
      <c r="D1147" t="s">
        <v>392</v>
      </c>
      <c r="E1147">
        <v>4000</v>
      </c>
      <c r="F1147">
        <v>35343.870000000003</v>
      </c>
    </row>
    <row r="1148" spans="1:6" hidden="1" x14ac:dyDescent="0.2">
      <c r="A1148">
        <v>2018</v>
      </c>
      <c r="B1148" s="5" t="s">
        <v>312</v>
      </c>
      <c r="C1148" s="5" t="s">
        <v>585</v>
      </c>
      <c r="D1148" t="s">
        <v>586</v>
      </c>
      <c r="E1148">
        <v>1000</v>
      </c>
      <c r="F1148">
        <v>53856.13</v>
      </c>
    </row>
    <row r="1149" spans="1:6" hidden="1" x14ac:dyDescent="0.2">
      <c r="A1149">
        <v>2018</v>
      </c>
      <c r="B1149" s="5" t="s">
        <v>312</v>
      </c>
      <c r="C1149" s="5" t="s">
        <v>704</v>
      </c>
      <c r="D1149" t="s">
        <v>178</v>
      </c>
      <c r="E1149">
        <v>2200</v>
      </c>
      <c r="F1149">
        <v>31655.68</v>
      </c>
    </row>
    <row r="1150" spans="1:6" hidden="1" x14ac:dyDescent="0.2">
      <c r="A1150">
        <v>2018</v>
      </c>
      <c r="B1150" s="5" t="s">
        <v>312</v>
      </c>
      <c r="C1150" s="5" t="s">
        <v>322</v>
      </c>
      <c r="D1150" t="s">
        <v>150</v>
      </c>
      <c r="E1150">
        <v>26008</v>
      </c>
      <c r="F1150">
        <v>69224</v>
      </c>
    </row>
    <row r="1151" spans="1:6" hidden="1" x14ac:dyDescent="0.2">
      <c r="A1151">
        <v>2018</v>
      </c>
      <c r="B1151" s="5" t="s">
        <v>312</v>
      </c>
      <c r="C1151" s="5" t="s">
        <v>323</v>
      </c>
      <c r="D1151" t="s">
        <v>120</v>
      </c>
      <c r="E1151">
        <v>32000</v>
      </c>
      <c r="F1151">
        <v>117760</v>
      </c>
    </row>
    <row r="1152" spans="1:6" hidden="1" x14ac:dyDescent="0.2">
      <c r="A1152">
        <v>2018</v>
      </c>
      <c r="B1152" s="5" t="s">
        <v>312</v>
      </c>
      <c r="C1152" s="5" t="s">
        <v>324</v>
      </c>
      <c r="D1152" t="s">
        <v>60</v>
      </c>
      <c r="E1152">
        <v>32000</v>
      </c>
      <c r="F1152">
        <v>108800</v>
      </c>
    </row>
    <row r="1153" spans="1:6" hidden="1" x14ac:dyDescent="0.2">
      <c r="A1153">
        <v>2018</v>
      </c>
      <c r="B1153" s="5" t="s">
        <v>312</v>
      </c>
      <c r="C1153" s="5" t="s">
        <v>325</v>
      </c>
      <c r="D1153" t="s">
        <v>413</v>
      </c>
      <c r="E1153">
        <v>12240</v>
      </c>
      <c r="F1153">
        <v>54835.199999999997</v>
      </c>
    </row>
    <row r="1154" spans="1:6" hidden="1" x14ac:dyDescent="0.2">
      <c r="A1154">
        <v>2018</v>
      </c>
      <c r="B1154" s="5" t="s">
        <v>312</v>
      </c>
      <c r="C1154" s="5" t="s">
        <v>705</v>
      </c>
      <c r="D1154" t="s">
        <v>903</v>
      </c>
      <c r="E1154">
        <v>2500</v>
      </c>
      <c r="F1154">
        <v>65982.59</v>
      </c>
    </row>
    <row r="1155" spans="1:6" hidden="1" x14ac:dyDescent="0.2">
      <c r="A1155">
        <v>2018</v>
      </c>
      <c r="B1155" s="5" t="s">
        <v>312</v>
      </c>
      <c r="C1155" s="5" t="s">
        <v>330</v>
      </c>
      <c r="D1155" t="s">
        <v>331</v>
      </c>
      <c r="E1155">
        <v>504</v>
      </c>
      <c r="F1155">
        <v>37685.599999999999</v>
      </c>
    </row>
    <row r="1156" spans="1:6" hidden="1" x14ac:dyDescent="0.2">
      <c r="A1156">
        <v>2018</v>
      </c>
      <c r="B1156" s="5" t="s">
        <v>312</v>
      </c>
      <c r="C1156" s="5" t="s">
        <v>706</v>
      </c>
      <c r="D1156" t="s">
        <v>904</v>
      </c>
      <c r="E1156">
        <v>16000</v>
      </c>
      <c r="F1156">
        <v>73600</v>
      </c>
    </row>
    <row r="1157" spans="1:6" hidden="1" x14ac:dyDescent="0.2">
      <c r="A1157">
        <v>2018</v>
      </c>
      <c r="B1157" s="5" t="s">
        <v>312</v>
      </c>
      <c r="C1157" s="5" t="s">
        <v>333</v>
      </c>
      <c r="D1157" t="s">
        <v>484</v>
      </c>
      <c r="E1157">
        <v>10500</v>
      </c>
      <c r="F1157">
        <v>372070.32</v>
      </c>
    </row>
    <row r="1158" spans="1:6" hidden="1" x14ac:dyDescent="0.2">
      <c r="A1158">
        <v>2018</v>
      </c>
      <c r="B1158" s="5" t="s">
        <v>312</v>
      </c>
      <c r="C1158" s="5" t="s">
        <v>336</v>
      </c>
      <c r="D1158" t="s">
        <v>337</v>
      </c>
      <c r="E1158">
        <v>2500</v>
      </c>
      <c r="F1158">
        <v>80293.790000000008</v>
      </c>
    </row>
    <row r="1159" spans="1:6" hidden="1" x14ac:dyDescent="0.2">
      <c r="A1159">
        <v>2018</v>
      </c>
      <c r="B1159" s="5" t="s">
        <v>312</v>
      </c>
      <c r="C1159" s="5" t="s">
        <v>340</v>
      </c>
      <c r="D1159" t="s">
        <v>199</v>
      </c>
      <c r="E1159">
        <v>16000</v>
      </c>
      <c r="F1159">
        <v>44640</v>
      </c>
    </row>
    <row r="1160" spans="1:6" hidden="1" x14ac:dyDescent="0.2">
      <c r="A1160">
        <v>2018</v>
      </c>
      <c r="B1160" s="6" t="s">
        <v>312</v>
      </c>
      <c r="C1160" s="5" t="s">
        <v>342</v>
      </c>
      <c r="D1160" t="s">
        <v>30</v>
      </c>
      <c r="E1160">
        <v>5000</v>
      </c>
      <c r="F1160">
        <v>261788.87</v>
      </c>
    </row>
    <row r="1161" spans="1:6" hidden="1" x14ac:dyDescent="0.2">
      <c r="A1161">
        <v>2018</v>
      </c>
      <c r="B1161" s="5" t="s">
        <v>343</v>
      </c>
      <c r="C1161" s="3" t="s">
        <v>8</v>
      </c>
      <c r="D1161" t="s">
        <v>70</v>
      </c>
      <c r="E1161">
        <v>130000</v>
      </c>
      <c r="F1161">
        <v>413000</v>
      </c>
    </row>
    <row r="1162" spans="1:6" hidden="1" x14ac:dyDescent="0.2">
      <c r="A1162">
        <v>2018</v>
      </c>
      <c r="B1162" s="5" t="s">
        <v>343</v>
      </c>
      <c r="C1162" s="5" t="s">
        <v>8</v>
      </c>
      <c r="D1162" t="s">
        <v>344</v>
      </c>
      <c r="E1162">
        <v>54000</v>
      </c>
      <c r="F1162">
        <v>162000</v>
      </c>
    </row>
    <row r="1163" spans="1:6" hidden="1" x14ac:dyDescent="0.2">
      <c r="A1163">
        <v>2018</v>
      </c>
      <c r="B1163" s="5" t="s">
        <v>343</v>
      </c>
      <c r="C1163" s="5" t="s">
        <v>8</v>
      </c>
      <c r="D1163" t="s">
        <v>707</v>
      </c>
      <c r="E1163">
        <v>230000</v>
      </c>
      <c r="F1163">
        <v>724800</v>
      </c>
    </row>
    <row r="1164" spans="1:6" hidden="1" x14ac:dyDescent="0.2">
      <c r="A1164">
        <v>2018</v>
      </c>
      <c r="B1164" s="5" t="s">
        <v>343</v>
      </c>
      <c r="C1164" s="5" t="s">
        <v>10</v>
      </c>
      <c r="D1164" t="s">
        <v>590</v>
      </c>
      <c r="E1164">
        <v>88000</v>
      </c>
      <c r="F1164">
        <v>302026.40000000002</v>
      </c>
    </row>
    <row r="1165" spans="1:6" hidden="1" x14ac:dyDescent="0.2">
      <c r="A1165">
        <v>2018</v>
      </c>
      <c r="B1165" s="5" t="s">
        <v>343</v>
      </c>
      <c r="C1165" s="5" t="s">
        <v>11</v>
      </c>
      <c r="D1165" t="s">
        <v>26</v>
      </c>
      <c r="E1165">
        <v>1660000</v>
      </c>
      <c r="F1165">
        <v>17229423.91</v>
      </c>
    </row>
    <row r="1166" spans="1:6" x14ac:dyDescent="0.2">
      <c r="A1166">
        <v>2018</v>
      </c>
      <c r="B1166" s="5" t="s">
        <v>343</v>
      </c>
      <c r="C1166" s="5" t="s">
        <v>11</v>
      </c>
      <c r="D1166" t="s">
        <v>12</v>
      </c>
      <c r="E1166">
        <v>1</v>
      </c>
      <c r="F1166">
        <v>121.01</v>
      </c>
    </row>
    <row r="1167" spans="1:6" hidden="1" x14ac:dyDescent="0.2">
      <c r="A1167">
        <v>2018</v>
      </c>
      <c r="B1167" s="5" t="s">
        <v>343</v>
      </c>
      <c r="C1167" s="8" t="s">
        <v>918</v>
      </c>
      <c r="D1167" t="s">
        <v>905</v>
      </c>
      <c r="E1167">
        <v>10</v>
      </c>
      <c r="F1167">
        <v>160.1</v>
      </c>
    </row>
    <row r="1168" spans="1:6" x14ac:dyDescent="0.2">
      <c r="A1168">
        <v>2018</v>
      </c>
      <c r="B1168" s="5" t="s">
        <v>343</v>
      </c>
      <c r="C1168" s="5" t="s">
        <v>126</v>
      </c>
      <c r="D1168" t="s">
        <v>92</v>
      </c>
      <c r="E1168">
        <v>1</v>
      </c>
      <c r="F1168">
        <v>186.01</v>
      </c>
    </row>
    <row r="1169" spans="1:6" x14ac:dyDescent="0.2">
      <c r="A1169">
        <v>2018</v>
      </c>
      <c r="B1169" s="5" t="s">
        <v>343</v>
      </c>
      <c r="C1169" s="5" t="s">
        <v>128</v>
      </c>
      <c r="D1169" t="s">
        <v>29</v>
      </c>
      <c r="E1169">
        <v>0.5</v>
      </c>
      <c r="F1169">
        <v>155.05000000000001</v>
      </c>
    </row>
    <row r="1170" spans="1:6" hidden="1" x14ac:dyDescent="0.2">
      <c r="A1170">
        <v>2018</v>
      </c>
      <c r="B1170" s="5" t="s">
        <v>343</v>
      </c>
      <c r="C1170" s="5" t="s">
        <v>128</v>
      </c>
      <c r="D1170" t="s">
        <v>346</v>
      </c>
      <c r="E1170">
        <v>3000</v>
      </c>
      <c r="F1170">
        <v>336120</v>
      </c>
    </row>
    <row r="1171" spans="1:6" hidden="1" x14ac:dyDescent="0.2">
      <c r="A1171">
        <v>2018</v>
      </c>
      <c r="B1171" s="5" t="s">
        <v>343</v>
      </c>
      <c r="C1171" s="5" t="s">
        <v>13</v>
      </c>
      <c r="D1171" t="s">
        <v>14</v>
      </c>
      <c r="E1171">
        <v>810480</v>
      </c>
      <c r="F1171">
        <v>858107.4</v>
      </c>
    </row>
    <row r="1172" spans="1:6" hidden="1" x14ac:dyDescent="0.2">
      <c r="A1172">
        <v>2018</v>
      </c>
      <c r="B1172" s="5" t="s">
        <v>343</v>
      </c>
      <c r="C1172" s="5" t="s">
        <v>130</v>
      </c>
      <c r="D1172" t="s">
        <v>131</v>
      </c>
      <c r="E1172">
        <v>20000</v>
      </c>
      <c r="F1172">
        <v>138600</v>
      </c>
    </row>
    <row r="1173" spans="1:6" x14ac:dyDescent="0.2">
      <c r="A1173">
        <v>2018</v>
      </c>
      <c r="B1173" s="5" t="s">
        <v>343</v>
      </c>
      <c r="C1173" s="5" t="s">
        <v>652</v>
      </c>
      <c r="D1173" t="s">
        <v>669</v>
      </c>
      <c r="E1173">
        <v>6</v>
      </c>
      <c r="F1173">
        <v>335.35</v>
      </c>
    </row>
    <row r="1174" spans="1:6" hidden="1" x14ac:dyDescent="0.2">
      <c r="A1174">
        <v>2018</v>
      </c>
      <c r="B1174" s="5" t="s">
        <v>343</v>
      </c>
      <c r="C1174" s="5" t="s">
        <v>349</v>
      </c>
      <c r="D1174" t="s">
        <v>350</v>
      </c>
      <c r="E1174">
        <v>8500</v>
      </c>
      <c r="F1174">
        <v>189975</v>
      </c>
    </row>
    <row r="1175" spans="1:6" hidden="1" x14ac:dyDescent="0.2">
      <c r="A1175">
        <v>2018</v>
      </c>
      <c r="B1175" s="5" t="s">
        <v>343</v>
      </c>
      <c r="C1175" s="5" t="s">
        <v>15</v>
      </c>
      <c r="D1175" t="s">
        <v>87</v>
      </c>
      <c r="E1175">
        <v>110000</v>
      </c>
      <c r="F1175">
        <v>451000</v>
      </c>
    </row>
    <row r="1176" spans="1:6" hidden="1" x14ac:dyDescent="0.2">
      <c r="A1176">
        <v>2018</v>
      </c>
      <c r="B1176" s="5" t="s">
        <v>343</v>
      </c>
      <c r="C1176" s="5" t="s">
        <v>15</v>
      </c>
      <c r="D1176" t="s">
        <v>50</v>
      </c>
      <c r="E1176">
        <v>2319600</v>
      </c>
      <c r="F1176">
        <v>10902513.98</v>
      </c>
    </row>
    <row r="1177" spans="1:6" x14ac:dyDescent="0.2">
      <c r="A1177">
        <v>2018</v>
      </c>
      <c r="B1177" s="5" t="s">
        <v>343</v>
      </c>
      <c r="C1177" s="5" t="s">
        <v>17</v>
      </c>
      <c r="D1177" t="s">
        <v>455</v>
      </c>
      <c r="E1177">
        <v>2</v>
      </c>
      <c r="F1177">
        <v>139.10999999999999</v>
      </c>
    </row>
    <row r="1178" spans="1:6" hidden="1" x14ac:dyDescent="0.2">
      <c r="A1178">
        <v>2018</v>
      </c>
      <c r="B1178" s="5" t="s">
        <v>343</v>
      </c>
      <c r="C1178" s="3" t="s">
        <v>159</v>
      </c>
      <c r="D1178" t="s">
        <v>600</v>
      </c>
      <c r="E1178">
        <v>20000</v>
      </c>
      <c r="F1178">
        <v>774232</v>
      </c>
    </row>
    <row r="1179" spans="1:6" hidden="1" x14ac:dyDescent="0.2">
      <c r="A1179">
        <v>2018</v>
      </c>
      <c r="B1179" s="5" t="s">
        <v>343</v>
      </c>
      <c r="C1179" s="3" t="s">
        <v>159</v>
      </c>
      <c r="D1179" t="s">
        <v>600</v>
      </c>
      <c r="E1179">
        <v>20000</v>
      </c>
      <c r="F1179">
        <v>774332</v>
      </c>
    </row>
    <row r="1180" spans="1:6" hidden="1" x14ac:dyDescent="0.2">
      <c r="A1180">
        <v>2018</v>
      </c>
      <c r="B1180" s="5" t="s">
        <v>343</v>
      </c>
      <c r="C1180" s="5" t="s">
        <v>470</v>
      </c>
      <c r="D1180" t="s">
        <v>708</v>
      </c>
      <c r="E1180">
        <v>2510</v>
      </c>
      <c r="F1180">
        <v>82545.2</v>
      </c>
    </row>
    <row r="1181" spans="1:6" hidden="1" x14ac:dyDescent="0.2">
      <c r="A1181">
        <v>2018</v>
      </c>
      <c r="B1181" s="5" t="s">
        <v>343</v>
      </c>
      <c r="C1181" s="5" t="s">
        <v>351</v>
      </c>
      <c r="D1181" t="s">
        <v>654</v>
      </c>
      <c r="E1181">
        <v>10800</v>
      </c>
      <c r="F1181">
        <v>337824</v>
      </c>
    </row>
    <row r="1182" spans="1:6" hidden="1" x14ac:dyDescent="0.2">
      <c r="A1182">
        <v>2018</v>
      </c>
      <c r="B1182" s="5" t="s">
        <v>343</v>
      </c>
      <c r="C1182" s="5" t="s">
        <v>671</v>
      </c>
      <c r="D1182" t="s">
        <v>70</v>
      </c>
      <c r="E1182">
        <v>3</v>
      </c>
      <c r="F1182">
        <v>159.09</v>
      </c>
    </row>
    <row r="1183" spans="1:6" hidden="1" x14ac:dyDescent="0.2">
      <c r="A1183">
        <v>2018</v>
      </c>
      <c r="B1183" s="5" t="s">
        <v>343</v>
      </c>
      <c r="C1183" s="5" t="s">
        <v>709</v>
      </c>
      <c r="D1183" t="s">
        <v>418</v>
      </c>
      <c r="E1183">
        <v>0.1</v>
      </c>
      <c r="F1183">
        <v>77.02</v>
      </c>
    </row>
    <row r="1184" spans="1:6" hidden="1" x14ac:dyDescent="0.2">
      <c r="A1184">
        <v>2018</v>
      </c>
      <c r="B1184" s="5" t="s">
        <v>343</v>
      </c>
      <c r="C1184" s="5" t="s">
        <v>634</v>
      </c>
      <c r="D1184" t="s">
        <v>87</v>
      </c>
      <c r="E1184">
        <v>1</v>
      </c>
      <c r="F1184">
        <v>158.08000000000001</v>
      </c>
    </row>
    <row r="1185" spans="1:6" hidden="1" x14ac:dyDescent="0.2">
      <c r="A1185">
        <v>2018</v>
      </c>
      <c r="B1185" s="5" t="s">
        <v>343</v>
      </c>
      <c r="C1185" s="5" t="s">
        <v>18</v>
      </c>
      <c r="D1185" t="s">
        <v>19</v>
      </c>
      <c r="E1185">
        <v>2377960</v>
      </c>
      <c r="F1185">
        <v>8179593.4000000004</v>
      </c>
    </row>
    <row r="1186" spans="1:6" x14ac:dyDescent="0.2">
      <c r="A1186">
        <v>2018</v>
      </c>
      <c r="B1186" s="5" t="s">
        <v>343</v>
      </c>
      <c r="C1186" s="5" t="s">
        <v>662</v>
      </c>
      <c r="D1186" t="s">
        <v>710</v>
      </c>
      <c r="E1186">
        <v>5</v>
      </c>
      <c r="F1186">
        <v>392.28</v>
      </c>
    </row>
    <row r="1187" spans="1:6" hidden="1" x14ac:dyDescent="0.2">
      <c r="A1187">
        <v>2018</v>
      </c>
      <c r="B1187" s="5" t="s">
        <v>343</v>
      </c>
      <c r="C1187" s="5" t="s">
        <v>711</v>
      </c>
      <c r="D1187" t="s">
        <v>712</v>
      </c>
      <c r="E1187">
        <v>6900</v>
      </c>
      <c r="F1187">
        <v>234748.08</v>
      </c>
    </row>
    <row r="1188" spans="1:6" hidden="1" x14ac:dyDescent="0.2">
      <c r="A1188">
        <v>2018</v>
      </c>
      <c r="B1188" s="5" t="s">
        <v>343</v>
      </c>
      <c r="C1188" s="5" t="s">
        <v>20</v>
      </c>
      <c r="D1188" t="s">
        <v>356</v>
      </c>
      <c r="E1188">
        <v>40001</v>
      </c>
      <c r="F1188">
        <v>330125.05</v>
      </c>
    </row>
    <row r="1189" spans="1:6" hidden="1" x14ac:dyDescent="0.2">
      <c r="A1189">
        <v>2018</v>
      </c>
      <c r="B1189" s="6" t="s">
        <v>343</v>
      </c>
      <c r="C1189" s="5" t="s">
        <v>20</v>
      </c>
      <c r="D1189" t="s">
        <v>358</v>
      </c>
      <c r="E1189">
        <v>120000</v>
      </c>
      <c r="F1189">
        <v>990000</v>
      </c>
    </row>
    <row r="1190" spans="1:6" hidden="1" x14ac:dyDescent="0.2">
      <c r="A1190">
        <v>2018</v>
      </c>
      <c r="B1190" s="5" t="s">
        <v>359</v>
      </c>
      <c r="C1190" s="5" t="s">
        <v>610</v>
      </c>
      <c r="D1190" t="s">
        <v>413</v>
      </c>
      <c r="E1190">
        <v>6000</v>
      </c>
      <c r="F1190">
        <v>28499.5</v>
      </c>
    </row>
    <row r="1191" spans="1:6" hidden="1" x14ac:dyDescent="0.2">
      <c r="A1191">
        <v>2018</v>
      </c>
      <c r="B1191" s="5" t="s">
        <v>359</v>
      </c>
      <c r="C1191" s="5" t="s">
        <v>713</v>
      </c>
      <c r="D1191" t="s">
        <v>199</v>
      </c>
      <c r="E1191">
        <v>8000</v>
      </c>
      <c r="F1191">
        <v>24400</v>
      </c>
    </row>
    <row r="1192" spans="1:6" hidden="1" x14ac:dyDescent="0.2">
      <c r="A1192">
        <v>2018</v>
      </c>
      <c r="B1192" s="5" t="s">
        <v>359</v>
      </c>
      <c r="C1192" s="3" t="s">
        <v>361</v>
      </c>
      <c r="D1192" t="s">
        <v>384</v>
      </c>
      <c r="E1192">
        <v>14000</v>
      </c>
      <c r="F1192">
        <v>115500</v>
      </c>
    </row>
    <row r="1193" spans="1:6" hidden="1" x14ac:dyDescent="0.2">
      <c r="A1193">
        <v>2018</v>
      </c>
      <c r="B1193" s="6" t="s">
        <v>359</v>
      </c>
      <c r="C1193" s="5" t="s">
        <v>714</v>
      </c>
      <c r="D1193" t="s">
        <v>33</v>
      </c>
      <c r="E1193">
        <v>16000</v>
      </c>
      <c r="F1193">
        <v>49600</v>
      </c>
    </row>
    <row r="1194" spans="1:6" hidden="1" x14ac:dyDescent="0.2">
      <c r="A1194">
        <v>2018</v>
      </c>
      <c r="B1194" s="5" t="s">
        <v>715</v>
      </c>
      <c r="C1194" s="5" t="s">
        <v>45</v>
      </c>
      <c r="D1194" t="s">
        <v>43</v>
      </c>
      <c r="E1194">
        <v>105000</v>
      </c>
      <c r="F1194">
        <v>494340</v>
      </c>
    </row>
    <row r="1195" spans="1:6" hidden="1" x14ac:dyDescent="0.2">
      <c r="A1195">
        <v>2018</v>
      </c>
      <c r="B1195" s="5" t="s">
        <v>715</v>
      </c>
      <c r="C1195" s="5" t="s">
        <v>716</v>
      </c>
      <c r="D1195" t="s">
        <v>717</v>
      </c>
      <c r="E1195">
        <v>4004</v>
      </c>
      <c r="F1195">
        <v>21889.030000000002</v>
      </c>
    </row>
    <row r="1196" spans="1:6" hidden="1" x14ac:dyDescent="0.2">
      <c r="A1196">
        <v>2018</v>
      </c>
      <c r="B1196" s="5" t="s">
        <v>715</v>
      </c>
      <c r="C1196" s="5" t="s">
        <v>365</v>
      </c>
      <c r="D1196" t="s">
        <v>250</v>
      </c>
      <c r="E1196">
        <v>3000</v>
      </c>
      <c r="F1196">
        <v>22530</v>
      </c>
    </row>
    <row r="1197" spans="1:6" hidden="1" x14ac:dyDescent="0.2">
      <c r="A1197">
        <v>2018</v>
      </c>
      <c r="B1197" s="5" t="s">
        <v>715</v>
      </c>
      <c r="C1197" s="5" t="s">
        <v>718</v>
      </c>
      <c r="D1197" t="s">
        <v>474</v>
      </c>
      <c r="E1197">
        <v>80000</v>
      </c>
      <c r="F1197">
        <v>200000</v>
      </c>
    </row>
    <row r="1198" spans="1:6" hidden="1" x14ac:dyDescent="0.2">
      <c r="A1198">
        <v>2018</v>
      </c>
      <c r="B1198" s="5" t="s">
        <v>715</v>
      </c>
      <c r="C1198" s="5" t="s">
        <v>366</v>
      </c>
      <c r="D1198" t="s">
        <v>226</v>
      </c>
      <c r="E1198">
        <v>5375</v>
      </c>
      <c r="F1198">
        <v>80737</v>
      </c>
    </row>
    <row r="1199" spans="1:6" hidden="1" x14ac:dyDescent="0.2">
      <c r="A1199">
        <v>2018</v>
      </c>
      <c r="B1199" s="5" t="s">
        <v>715</v>
      </c>
      <c r="C1199" s="5" t="s">
        <v>367</v>
      </c>
      <c r="D1199" t="s">
        <v>368</v>
      </c>
      <c r="E1199">
        <v>11665.2</v>
      </c>
      <c r="F1199">
        <v>105391.51</v>
      </c>
    </row>
    <row r="1200" spans="1:6" hidden="1" x14ac:dyDescent="0.2">
      <c r="A1200">
        <v>2018</v>
      </c>
      <c r="B1200" s="6" t="s">
        <v>715</v>
      </c>
      <c r="C1200" s="5" t="s">
        <v>811</v>
      </c>
      <c r="D1200" t="s">
        <v>384</v>
      </c>
      <c r="E1200">
        <v>361800</v>
      </c>
      <c r="F1200">
        <v>3059246</v>
      </c>
    </row>
    <row r="1201" spans="1:6" hidden="1" x14ac:dyDescent="0.2">
      <c r="A1201">
        <v>2018</v>
      </c>
      <c r="B1201" s="5" t="s">
        <v>373</v>
      </c>
      <c r="C1201" s="5" t="s">
        <v>719</v>
      </c>
      <c r="D1201" t="s">
        <v>413</v>
      </c>
      <c r="E1201">
        <v>240000</v>
      </c>
      <c r="F1201">
        <v>1008000</v>
      </c>
    </row>
    <row r="1202" spans="1:6" hidden="1" x14ac:dyDescent="0.2">
      <c r="A1202">
        <v>2018</v>
      </c>
      <c r="B1202" s="6" t="s">
        <v>373</v>
      </c>
      <c r="C1202" s="5" t="s">
        <v>619</v>
      </c>
      <c r="D1202" t="s">
        <v>384</v>
      </c>
      <c r="E1202">
        <v>86400</v>
      </c>
      <c r="F1202">
        <v>725760</v>
      </c>
    </row>
  </sheetData>
  <autoFilter ref="A1:F1202" xr:uid="{00000000-0009-0000-0000-000002000000}">
    <filterColumn colId="2">
      <filters>
        <filter val="2,4 D TECNICO"/>
        <filter val="ACETOCLOR TECNICO"/>
        <filter val="APOFIS ELITE"/>
        <filter val="ATRAZINA TECNICO"/>
        <filter val="BAS 183 22 H"/>
        <filter val="BAS 183 H"/>
        <filter val="BAS 684 03 H"/>
        <filter val="BAS 850 01H"/>
        <filter val="BISPIRIBAC SODICO TECNICO"/>
        <filter val="BUTROXIDIM TECNICO"/>
        <filter val="CLETODIM 24%"/>
        <filter val="CLETODIM 94%"/>
        <filter val="CLETODIM TECNICO"/>
        <filter val="COWBOY ELITE"/>
        <filter val="DICAMBA 15,13% + GLIFOSATO 30,50%"/>
        <filter val="DICAMBA 42,28%"/>
        <filter val="DICAMBA TECNICO"/>
        <filter val="DICLOSULAM TECNICO"/>
        <filter val="DIQUAT TECNICO"/>
        <filter val="DIURON TECNICO"/>
        <filter val="FINALE"/>
        <filter val="FLUROXIPIR MEPTIL TECNICO"/>
        <filter val="FLUROXIPIR TECNICO"/>
        <filter val="FLUROXYPIR TECNICO"/>
        <filter val="FOMESAFEN TECNICO"/>
        <filter val="GLIFOSATO TECNICO"/>
        <filter val="GLUFOSINATO DE AMONIO 20%"/>
        <filter val="GLUFOSINATO NORTOX"/>
        <filter val="GLUFOSINATO TECNICO"/>
        <filter val="GRAMINI ELITE"/>
        <filter val="HALOXIFOP NORTOX"/>
        <filter val="HALOXIFOP-P- METIL TECNICO"/>
        <filter val="IMAZAPIR TECNICO"/>
        <filter val="LID XTRA"/>
        <filter val="MAXIPIR"/>
        <filter val="MESOTRIONA NORTOX"/>
        <filter val="MESOTRIONA TECNICO"/>
        <filter val="METOLACLORO"/>
        <filter val="METOLACLORO SURCOS"/>
        <filter val="METRIBUZIM 48%"/>
        <filter val="METRIBUZIM TECNICO"/>
        <filter val="METSULFURON NORTOX"/>
        <filter val="NEXXO PY"/>
        <filter val="OPTILL®"/>
        <filter val="ORCUSS ELITE"/>
        <filter val="OTROS HERBICIDAS"/>
        <filter val="PICLORAM NORTOX 240 SL"/>
        <filter val="PICLORAM TECNICO"/>
        <filter val="PICLORAN TECNICO"/>
        <filter val="PINAR ELITE"/>
        <filter val="PINOXADEN TECNICO"/>
        <filter val="PIROXASULFONE 85%"/>
        <filter val="PIXXARO"/>
        <filter val="PYROXASULFONE"/>
        <filter val="S-METOLACHLOR"/>
        <filter val="SAFLUFENACIL 70%"/>
        <filter val="SAFLUFENACIL TECNICO"/>
        <filter val="SIMAZINA TECNICO"/>
        <filter val="SULFENTRAZONE"/>
        <filter val="SULFENTRAZONE SURCOS"/>
        <filter val="TAURUS"/>
        <filter val="TEBUTIURON TECNICO"/>
        <filter val="TEMBOTRIONE TECNICO"/>
        <filter val="TRIBUTO ELITE"/>
        <filter val="TRICLOPIR TECNICO"/>
        <filter val="TRIFLOXISULFURON TECNICO"/>
        <filter val="VERDICT ™ ULTRA"/>
      </filters>
    </filterColumn>
    <filterColumn colId="4">
      <filters>
        <filter val="0"/>
        <filter val="0,002"/>
        <filter val="0,004"/>
        <filter val="0,01"/>
        <filter val="0,05"/>
        <filter val="0,1"/>
        <filter val="0,15"/>
        <filter val="0,2"/>
        <filter val="0,25"/>
        <filter val="0,5"/>
        <filter val="0,6"/>
        <filter val="1"/>
        <filter val="1,5"/>
        <filter val="1,95"/>
        <filter val="1,97"/>
        <filter val="10"/>
        <filter val="15"/>
        <filter val="2"/>
        <filter val="2,1"/>
        <filter val="2,59"/>
        <filter val="3"/>
        <filter val="3,5"/>
        <filter val="4"/>
        <filter val="4,13"/>
        <filter val="5"/>
        <filter val="5,5"/>
        <filter val="6"/>
        <filter val="7"/>
        <filter val="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Droga Tecnica</vt:lpstr>
      <vt:lpstr>Prod Acabado</vt:lpstr>
      <vt:lpstr>Soma ia</vt:lpstr>
      <vt:lpstr>Resumo ias</vt:lpstr>
      <vt:lpstr>Resumo Principais</vt:lpstr>
      <vt:lpstr>Resumo Final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Aldo</cp:lastModifiedBy>
  <dcterms:created xsi:type="dcterms:W3CDTF">2021-07-21T13:25:29Z</dcterms:created>
  <dcterms:modified xsi:type="dcterms:W3CDTF">2021-08-09T18:36:01Z</dcterms:modified>
</cp:coreProperties>
</file>