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iaonline-my.sharepoint.com/personal/magarcia_inia_org_uy/Documents/Publicaciones/Historia y perspectivas de uso de herbicidas en Sudamerica/"/>
    </mc:Choice>
  </mc:AlternateContent>
  <xr:revisionPtr revIDLastSave="82" documentId="8_{B35C088D-4A63-403C-895C-153B8419F492}" xr6:coauthVersionLast="46" xr6:coauthVersionMax="46" xr10:uidLastSave="{4080B38C-8034-4751-B460-F2655FAFD9CF}"/>
  <bookViews>
    <workbookView xWindow="47880" yWindow="-120" windowWidth="20730" windowHeight="11160" firstSheet="1" activeTab="5" xr2:uid="{1E75C283-C394-4B21-8E6B-A66FC758D571}"/>
  </bookViews>
  <sheets>
    <sheet name="Import_Herb_1987-2020" sheetId="2" r:id="rId1"/>
    <sheet name="Import_Herb_1987-2020 (2)" sheetId="5" r:id="rId2"/>
    <sheet name="Importacion 90%" sheetId="6" r:id="rId3"/>
    <sheet name="Area Agricola" sheetId="4" r:id="rId4"/>
    <sheet name="Importacion 90% (2)" sheetId="7" r:id="rId5"/>
    <sheet name="Table S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4" i="7" l="1"/>
  <c r="AU23" i="7"/>
  <c r="AU22" i="7"/>
  <c r="AI22" i="7"/>
  <c r="AU21" i="7"/>
  <c r="AO21" i="7"/>
  <c r="AI21" i="7"/>
  <c r="AU20" i="7"/>
  <c r="AO20" i="7"/>
  <c r="AI20" i="7"/>
  <c r="AU19" i="7"/>
  <c r="AO19" i="7"/>
  <c r="AI19" i="7"/>
  <c r="AU18" i="7"/>
  <c r="AO18" i="7"/>
  <c r="AI18" i="7"/>
  <c r="AU17" i="7"/>
  <c r="AO17" i="7"/>
  <c r="AI17" i="7"/>
  <c r="AU16" i="7"/>
  <c r="AO16" i="7"/>
  <c r="AI16" i="7"/>
  <c r="AU15" i="7"/>
  <c r="AO15" i="7"/>
  <c r="AI15" i="7"/>
  <c r="AU14" i="7"/>
  <c r="AO14" i="7"/>
  <c r="AI14" i="7"/>
  <c r="AU13" i="7"/>
  <c r="AO13" i="7"/>
  <c r="AI13" i="7"/>
  <c r="AU12" i="7"/>
  <c r="AO12" i="7"/>
  <c r="AI12" i="7"/>
  <c r="AU11" i="7"/>
  <c r="AO11" i="7"/>
  <c r="AI11" i="7"/>
  <c r="AU10" i="7"/>
  <c r="AO10" i="7"/>
  <c r="AI10" i="7"/>
  <c r="AU9" i="7"/>
  <c r="AO9" i="7"/>
  <c r="AI9" i="7"/>
  <c r="AU8" i="7"/>
  <c r="AO8" i="7"/>
  <c r="AI8" i="7"/>
  <c r="AU7" i="7"/>
  <c r="AO7" i="7"/>
  <c r="AI7" i="7"/>
  <c r="AU6" i="7"/>
  <c r="AO6" i="7"/>
  <c r="AI6" i="7"/>
  <c r="AU5" i="7"/>
  <c r="AO5" i="7"/>
  <c r="AI5" i="7"/>
  <c r="AU4" i="7"/>
  <c r="AO4" i="7"/>
  <c r="AI4" i="7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4" i="6"/>
  <c r="S33" i="4" l="1"/>
  <c r="R33" i="4"/>
  <c r="Q33" i="4"/>
  <c r="P33" i="4"/>
  <c r="O33" i="4"/>
  <c r="N33" i="4"/>
  <c r="M33" i="4"/>
  <c r="U29" i="4"/>
  <c r="T29" i="4"/>
  <c r="S29" i="4"/>
  <c r="R29" i="4"/>
  <c r="Q29" i="4"/>
  <c r="P29" i="4"/>
  <c r="O29" i="4"/>
  <c r="N29" i="4"/>
  <c r="M29" i="4"/>
  <c r="K9" i="4"/>
  <c r="J9" i="4"/>
  <c r="I9" i="4"/>
  <c r="H9" i="4"/>
  <c r="G9" i="4"/>
  <c r="F9" i="4"/>
  <c r="E9" i="4"/>
  <c r="D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tc={4AAB930C-BF17-4ABA-BE0F-C68C10B863A0}</author>
    <author>tc={3940648B-3F84-49B7-BE40-10391F7DC3E5}</author>
  </authors>
  <commentList>
    <comment ref="C2" authorId="0" shapeId="0" xr:uid="{4AAB930C-BF17-4ABA-BE0F-C68C10B863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Rojo: Valores de kg i.a. estimados segun valor CIF del periodo 93 - 98</t>
      </text>
    </comment>
    <comment ref="D24" authorId="1" shapeId="0" xr:uid="{3940648B-3F84-49B7-BE40-10391F7DC3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Valores tomados de la planilla 2014 en la parte de evolucion de años anteriores. Cual esta bien?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tc={F5B1F3F9-BFC3-4E2A-8623-084ABF6D847E}</author>
    <author>tc={C018D887-85CF-46AF-A1DF-34C5781865D0}</author>
  </authors>
  <commentList>
    <comment ref="C2" authorId="0" shapeId="0" xr:uid="{F5B1F3F9-BFC3-4E2A-8623-084ABF6D84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Rojo: Valores de kg i.a. estimados segun valor CIF del periodo 93 - 98</t>
      </text>
    </comment>
    <comment ref="D24" authorId="1" shapeId="0" xr:uid="{C018D887-85CF-46AF-A1DF-34C5781865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Valores tomados de la planilla 2014 en la parte de evolucion de años anteriores.</t>
      </text>
    </comment>
  </commentList>
</comments>
</file>

<file path=xl/sharedStrings.xml><?xml version="1.0" encoding="utf-8"?>
<sst xmlns="http://schemas.openxmlformats.org/spreadsheetml/2006/main" count="996" uniqueCount="169">
  <si>
    <t>Año</t>
  </si>
  <si>
    <t>Herbicidas Valor CIF en US$</t>
  </si>
  <si>
    <t>Kg_i.a.</t>
  </si>
  <si>
    <t>Kg/L Formulado</t>
  </si>
  <si>
    <t>% de participacion Valor CIF</t>
  </si>
  <si>
    <t>CIF price values (million USD)</t>
  </si>
  <si>
    <t>Volume (t a.i.)</t>
  </si>
  <si>
    <t xml:space="preserve"> </t>
  </si>
  <si>
    <t>------------------------------------------------------------- ha --------------------------------------------------------------</t>
  </si>
  <si>
    <t>Winter Crops</t>
  </si>
  <si>
    <t>Summer Crops</t>
  </si>
  <si>
    <t>summer/winter</t>
  </si>
  <si>
    <t>total</t>
  </si>
  <si>
    <t>siembras 2da</t>
  </si>
  <si>
    <t>sup chacra</t>
  </si>
  <si>
    <t>Agricultural intensity</t>
  </si>
  <si>
    <t>Año 1995</t>
  </si>
  <si>
    <t>Sustancia Activa</t>
  </si>
  <si>
    <t xml:space="preserve">Volúmenes CIF, en US$  </t>
  </si>
  <si>
    <t>GLIFOSATO</t>
  </si>
  <si>
    <t>QUINCLORAC</t>
  </si>
  <si>
    <t>PROPANIL</t>
  </si>
  <si>
    <t>CLOMAZONE</t>
  </si>
  <si>
    <t>ATRAZINA</t>
  </si>
  <si>
    <t>TRIFLURALINA</t>
  </si>
  <si>
    <t>2,4-D, AMINA</t>
  </si>
  <si>
    <t>MOLINATE</t>
  </si>
  <si>
    <t>ACETOCLOR</t>
  </si>
  <si>
    <t>PARAQUAT</t>
  </si>
  <si>
    <t>HALOXIFOP METIL</t>
  </si>
  <si>
    <t>METRIBUZIN</t>
  </si>
  <si>
    <t>OXIFLUORFEN</t>
  </si>
  <si>
    <t>METSULFURON-METIL</t>
  </si>
  <si>
    <t>SIMAZINA</t>
  </si>
  <si>
    <t>DIURON</t>
  </si>
  <si>
    <t>CLORSULFURON</t>
  </si>
  <si>
    <t>FLUMETSULAM</t>
  </si>
  <si>
    <t>PICLORAN</t>
  </si>
  <si>
    <t>CLETODIM</t>
  </si>
  <si>
    <t>CIHALOFOP BUTIL</t>
  </si>
  <si>
    <t>CLEFOXIDIM</t>
  </si>
  <si>
    <t>PROPANIL + TRICLOPIR</t>
  </si>
  <si>
    <t>alfa-METOLACLOR</t>
  </si>
  <si>
    <t>BISPIRIBAC</t>
  </si>
  <si>
    <t>2,4-DB</t>
  </si>
  <si>
    <t>Kgs de</t>
  </si>
  <si>
    <t>Valor</t>
  </si>
  <si>
    <t>% de</t>
  </si>
  <si>
    <t>Activo</t>
  </si>
  <si>
    <t>US$ / CIF</t>
  </si>
  <si>
    <t>Particip.</t>
  </si>
  <si>
    <t>%</t>
  </si>
  <si>
    <t>Acumul.</t>
  </si>
  <si>
    <t>Precio por kg de activo</t>
  </si>
  <si>
    <t>Año 1999</t>
  </si>
  <si>
    <t>Año 2000</t>
  </si>
  <si>
    <t xml:space="preserve">QUINCLORAC      </t>
  </si>
  <si>
    <t xml:space="preserve">ATRAZINA      </t>
  </si>
  <si>
    <t xml:space="preserve">CLOMAZONE      </t>
  </si>
  <si>
    <t xml:space="preserve">PROPANIL      </t>
  </si>
  <si>
    <t xml:space="preserve">ACETOCLOR      </t>
  </si>
  <si>
    <t xml:space="preserve">BISPIRIBAC sodico      </t>
  </si>
  <si>
    <t xml:space="preserve">FLUMETSULAM      </t>
  </si>
  <si>
    <t xml:space="preserve">DICAMBA      </t>
  </si>
  <si>
    <t xml:space="preserve">HALOXIFOP METIL      </t>
  </si>
  <si>
    <t xml:space="preserve">IMAZETAPIR      </t>
  </si>
  <si>
    <t xml:space="preserve">PIRAZOSULFURON ETIL      </t>
  </si>
  <si>
    <t>Año 2005</t>
  </si>
  <si>
    <t xml:space="preserve">OXIFLUORFEN      </t>
  </si>
  <si>
    <t xml:space="preserve">2,4-DB, éster isobutílico      </t>
  </si>
  <si>
    <t xml:space="preserve">METSULFURON METIL      </t>
  </si>
  <si>
    <t>Año 2007</t>
  </si>
  <si>
    <t>Glifosato</t>
  </si>
  <si>
    <t>DICLOSULAM</t>
  </si>
  <si>
    <t>CLOPYRALID</t>
  </si>
  <si>
    <t>PINOXADEN</t>
  </si>
  <si>
    <t>FLUROXIPIR-MEPTIL</t>
  </si>
  <si>
    <t>HALOXIFOP</t>
  </si>
  <si>
    <t>PENOXSULAM</t>
  </si>
  <si>
    <t>2,4 DB éster butílico</t>
  </si>
  <si>
    <t>IMAZAPIR</t>
  </si>
  <si>
    <t>Año 2014</t>
  </si>
  <si>
    <t xml:space="preserve">GLIFOSATO                  </t>
  </si>
  <si>
    <t xml:space="preserve">2,4 D SAL DIMETILAMINA                                 </t>
  </si>
  <si>
    <t xml:space="preserve">DICLOSULAM                                             </t>
  </si>
  <si>
    <t xml:space="preserve">CLETHODIM                                              </t>
  </si>
  <si>
    <t xml:space="preserve">FLUMIOXAZIN                                            </t>
  </si>
  <si>
    <t xml:space="preserve">FLUROXIPIR-MEPTIL                                      </t>
  </si>
  <si>
    <t xml:space="preserve">FLUMETSULAM                                            </t>
  </si>
  <si>
    <t xml:space="preserve">ISOXAFLUTOLE                                           </t>
  </si>
  <si>
    <t xml:space="preserve">ACETOCLOR                                              </t>
  </si>
  <si>
    <t xml:space="preserve">HALAUXYFEN METIL                                       </t>
  </si>
  <si>
    <t xml:space="preserve">IMAZAPIC                                               </t>
  </si>
  <si>
    <t xml:space="preserve">CLOMAZONE                                              </t>
  </si>
  <si>
    <t xml:space="preserve">IODOSULFURON METIL SODIO                               </t>
  </si>
  <si>
    <t xml:space="preserve">PICLORAM SAL POTÁSICA                                  </t>
  </si>
  <si>
    <t>Año 2018</t>
  </si>
  <si>
    <t>PIROXOFOP</t>
  </si>
  <si>
    <t>2,4-D</t>
  </si>
  <si>
    <t>METOLACLOR</t>
  </si>
  <si>
    <t xml:space="preserve">METOLACLOR      </t>
  </si>
  <si>
    <t>FORAMSULFURON+IODOSULFURON</t>
  </si>
  <si>
    <t xml:space="preserve">DICAMBA   </t>
  </si>
  <si>
    <t>2,4 D</t>
  </si>
  <si>
    <t>DICAMBA</t>
  </si>
  <si>
    <t>PICLORAM</t>
  </si>
  <si>
    <t xml:space="preserve">2,4 D                   </t>
  </si>
  <si>
    <t xml:space="preserve">METOLACLOR                                           </t>
  </si>
  <si>
    <t xml:space="preserve">CLOPYRALID                        </t>
  </si>
  <si>
    <t xml:space="preserve">HALOXIFOP                                 </t>
  </si>
  <si>
    <t xml:space="preserve">PICLORAM                                 </t>
  </si>
  <si>
    <t xml:space="preserve">GLIFOSATO                </t>
  </si>
  <si>
    <t xml:space="preserve">SULFENTRAZONE                                          </t>
  </si>
  <si>
    <t xml:space="preserve">BICICLOPIRONA                                          </t>
  </si>
  <si>
    <t xml:space="preserve">SAFLUFENACIL                                           </t>
  </si>
  <si>
    <t xml:space="preserve">METRIBUZIN                                             </t>
  </si>
  <si>
    <t xml:space="preserve">2,4 DB ÉSTER BUTÍLICO                                  </t>
  </si>
  <si>
    <t xml:space="preserve">HALOXIFOP-R-METIL                                      </t>
  </si>
  <si>
    <t xml:space="preserve">SIMAZINA                                               </t>
  </si>
  <si>
    <t>Año 2020</t>
  </si>
  <si>
    <t>Ingrediente Activo</t>
  </si>
  <si>
    <t>Glyphosate</t>
  </si>
  <si>
    <t>a.i.</t>
  </si>
  <si>
    <t>Number of a.i.</t>
  </si>
  <si>
    <t>Clomazone</t>
  </si>
  <si>
    <t>Simazine</t>
  </si>
  <si>
    <t>Picloram</t>
  </si>
  <si>
    <t>Imazapyr</t>
  </si>
  <si>
    <t>Iodosulfuron-methyl-Na</t>
  </si>
  <si>
    <t>Haloxyfop-methyl</t>
  </si>
  <si>
    <t>Penoxsulam</t>
  </si>
  <si>
    <t>Isoxaflutole</t>
  </si>
  <si>
    <t>Imazapic</t>
  </si>
  <si>
    <t>Cyhalofop-butyl</t>
  </si>
  <si>
    <t>Halauxifen</t>
  </si>
  <si>
    <t>Atrazine</t>
  </si>
  <si>
    <t>Flumioxazin</t>
  </si>
  <si>
    <t>Acetochlor</t>
  </si>
  <si>
    <t>Metribuzin</t>
  </si>
  <si>
    <t>Fluroxypyr</t>
  </si>
  <si>
    <t>Paraquat</t>
  </si>
  <si>
    <t>Quinclorac</t>
  </si>
  <si>
    <t>Clopyralid</t>
  </si>
  <si>
    <t>Saflufenacil</t>
  </si>
  <si>
    <t>Flumetsulam</t>
  </si>
  <si>
    <t>Diclosulam</t>
  </si>
  <si>
    <t>Pinoxaden</t>
  </si>
  <si>
    <t>Bicyclopyrone</t>
  </si>
  <si>
    <t>Metolachlor</t>
  </si>
  <si>
    <t>Sulfentrazone</t>
  </si>
  <si>
    <t>Dicamba</t>
  </si>
  <si>
    <t>Clethodim</t>
  </si>
  <si>
    <t>MOA Group</t>
  </si>
  <si>
    <t>Chlorsulfuron</t>
  </si>
  <si>
    <t>Oxyfluorfen</t>
  </si>
  <si>
    <t>Diuron</t>
  </si>
  <si>
    <t>Pyrazosulfuron-ethyl</t>
  </si>
  <si>
    <t>5 + 4</t>
  </si>
  <si>
    <t>Propanil + Tricloyr</t>
  </si>
  <si>
    <t>Imazethapyr</t>
  </si>
  <si>
    <t>Profoxydim</t>
  </si>
  <si>
    <t>Metsulfuron-methyl</t>
  </si>
  <si>
    <t>Foramsulfuron + Iodosulfuron-methyl-Na</t>
  </si>
  <si>
    <t>Trifluralin</t>
  </si>
  <si>
    <t>Clodinafop-Propargyl</t>
  </si>
  <si>
    <t>Propanil</t>
  </si>
  <si>
    <t>Bispyribac-Na</t>
  </si>
  <si>
    <t>Molinate</t>
  </si>
  <si>
    <t>Mechanisms of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</si>
</sst>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,##0.0"/>
    <numFmt numFmtId="166" formatCode="[$-C0A]General"/>
    <numFmt numFmtId="167" formatCode="#,##0.00&quot; &quot;[$€-380A];[Red]&quot;-&quot;#,##0.00&quot; &quot;[$€-380A]"/>
    <numFmt numFmtId="168" formatCode="&quot; &quot;#,##0.00&quot; &quot;;&quot; (&quot;#,##0.00&quot;)&quot;;&quot; -&quot;00&quot; &quot;;&quot; &quot;@&quot; &quot;"/>
    <numFmt numFmtId="169" formatCode="&quot;$&quot;\ #,##0.00"/>
    <numFmt numFmtId="170" formatCode="&quot;$&quot;\ #,##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3"/>
      <color rgb="FF003366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E3E3E3"/>
        <bgColor rgb="FFE3E3E3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59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166" fontId="6" fillId="0" borderId="0" applyBorder="0" applyProtection="0"/>
    <xf numFmtId="0" fontId="7" fillId="0" borderId="0" applyNumberFormat="0" applyBorder="0" applyProtection="0">
      <alignment horizontal="center"/>
    </xf>
    <xf numFmtId="0" fontId="7" fillId="0" borderId="0" applyNumberFormat="0" applyBorder="0" applyProtection="0">
      <alignment horizontal="center" textRotation="90"/>
    </xf>
    <xf numFmtId="0" fontId="8" fillId="0" borderId="0" applyNumberFormat="0" applyBorder="0" applyProtection="0"/>
    <xf numFmtId="167" fontId="8" fillId="0" borderId="0" applyBorder="0" applyProtection="0"/>
    <xf numFmtId="0" fontId="9" fillId="0" borderId="0"/>
    <xf numFmtId="168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22" borderId="0" applyNumberFormat="0" applyBorder="0" applyAlignment="0" applyProtection="0"/>
    <xf numFmtId="0" fontId="16" fillId="13" borderId="1" applyNumberFormat="0" applyAlignment="0" applyProtection="0"/>
    <xf numFmtId="0" fontId="19" fillId="20" borderId="5" applyNumberFormat="0" applyAlignment="0" applyProtection="0"/>
    <xf numFmtId="0" fontId="12" fillId="20" borderId="1" applyNumberFormat="0" applyAlignment="0" applyProtection="0"/>
    <xf numFmtId="0" fontId="14" fillId="0" borderId="3" applyNumberFormat="0" applyFill="0" applyAlignment="0" applyProtection="0"/>
    <xf numFmtId="0" fontId="13" fillId="21" borderId="2" applyNumberFormat="0" applyAlignment="0" applyProtection="0"/>
    <xf numFmtId="0" fontId="22" fillId="0" borderId="0" applyNumberFormat="0" applyFill="0" applyBorder="0" applyAlignment="0" applyProtection="0"/>
    <xf numFmtId="0" fontId="9" fillId="23" borderId="4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0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10" fillId="19" borderId="0" applyNumberFormat="0" applyBorder="0" applyAlignment="0" applyProtection="0"/>
    <xf numFmtId="0" fontId="11" fillId="10" borderId="0" applyNumberFormat="0" applyBorder="0" applyAlignment="0" applyProtection="0"/>
    <xf numFmtId="0" fontId="6" fillId="0" borderId="0" applyNumberFormat="0" applyBorder="0" applyProtection="0"/>
    <xf numFmtId="0" fontId="9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9" fontId="9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9" fontId="2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0" fillId="26" borderId="0" xfId="0" applyFill="1"/>
    <xf numFmtId="0" fontId="0" fillId="26" borderId="0" xfId="0" applyFill="1" applyAlignment="1">
      <alignment horizontal="center" vertical="center"/>
    </xf>
    <xf numFmtId="0" fontId="0" fillId="27" borderId="0" xfId="0" applyFill="1"/>
    <xf numFmtId="0" fontId="0" fillId="27" borderId="0" xfId="0" applyFill="1" applyAlignment="1">
      <alignment horizontal="center" vertical="center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10" fontId="0" fillId="28" borderId="0" xfId="0" applyNumberFormat="1" applyFill="1" applyAlignment="1">
      <alignment horizontal="center" vertical="center"/>
    </xf>
    <xf numFmtId="0" fontId="2" fillId="24" borderId="0" xfId="0" applyFont="1" applyFill="1"/>
    <xf numFmtId="0" fontId="0" fillId="29" borderId="0" xfId="0" applyFill="1"/>
    <xf numFmtId="0" fontId="0" fillId="29" borderId="0" xfId="0" applyFill="1" applyAlignment="1">
      <alignment horizontal="center" vertical="center"/>
    </xf>
    <xf numFmtId="0" fontId="0" fillId="30" borderId="0" xfId="0" applyFill="1"/>
    <xf numFmtId="9" fontId="0" fillId="30" borderId="0" xfId="58" applyNumberFormat="1" applyFont="1" applyFill="1" applyAlignment="1">
      <alignment horizontal="center" vertical="center"/>
    </xf>
    <xf numFmtId="9" fontId="0" fillId="29" borderId="0" xfId="0" applyNumberFormat="1" applyFill="1" applyAlignment="1">
      <alignment horizontal="center" vertical="center"/>
    </xf>
    <xf numFmtId="9" fontId="0" fillId="28" borderId="0" xfId="0" applyNumberFormat="1" applyFill="1" applyAlignment="1">
      <alignment horizontal="center" vertical="center"/>
    </xf>
    <xf numFmtId="9" fontId="0" fillId="27" borderId="0" xfId="0" applyNumberFormat="1" applyFill="1" applyAlignment="1">
      <alignment horizontal="center" vertical="center"/>
    </xf>
    <xf numFmtId="9" fontId="0" fillId="26" borderId="0" xfId="58" applyNumberFormat="1" applyFont="1" applyFill="1" applyAlignment="1">
      <alignment horizontal="center" vertical="center"/>
    </xf>
    <xf numFmtId="9" fontId="0" fillId="25" borderId="0" xfId="0" applyNumberFormat="1" applyFill="1" applyAlignment="1">
      <alignment horizontal="center" vertical="center"/>
    </xf>
    <xf numFmtId="9" fontId="0" fillId="24" borderId="0" xfId="0" applyNumberFormat="1" applyFill="1" applyAlignment="1">
      <alignment horizontal="center" vertical="center"/>
    </xf>
    <xf numFmtId="170" fontId="0" fillId="25" borderId="0" xfId="0" applyNumberFormat="1" applyFill="1" applyAlignment="1">
      <alignment horizontal="center" vertical="center"/>
    </xf>
    <xf numFmtId="170" fontId="0" fillId="26" borderId="0" xfId="0" applyNumberFormat="1" applyFill="1" applyAlignment="1">
      <alignment horizontal="center" vertical="center"/>
    </xf>
    <xf numFmtId="170" fontId="0" fillId="27" borderId="0" xfId="0" applyNumberFormat="1" applyFill="1" applyAlignment="1">
      <alignment horizontal="center" vertical="center"/>
    </xf>
    <xf numFmtId="170" fontId="0" fillId="28" borderId="0" xfId="0" applyNumberFormat="1" applyFill="1" applyAlignment="1">
      <alignment horizontal="center" vertical="center"/>
    </xf>
    <xf numFmtId="170" fontId="0" fillId="29" borderId="0" xfId="0" applyNumberForma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69" fontId="0" fillId="30" borderId="0" xfId="0" applyNumberFormat="1" applyFill="1" applyAlignment="1">
      <alignment horizontal="center" vertical="center"/>
    </xf>
    <xf numFmtId="0" fontId="0" fillId="31" borderId="0" xfId="0" applyFill="1"/>
    <xf numFmtId="9" fontId="0" fillId="31" borderId="0" xfId="0" applyNumberFormat="1" applyFill="1" applyAlignment="1">
      <alignment horizontal="center" vertical="center"/>
    </xf>
    <xf numFmtId="170" fontId="0" fillId="31" borderId="0" xfId="0" applyNumberFormat="1" applyFill="1" applyAlignment="1">
      <alignment horizontal="center" vertical="center"/>
    </xf>
    <xf numFmtId="0" fontId="0" fillId="30" borderId="0" xfId="0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1" borderId="0" xfId="0" applyFill="1" applyAlignment="1">
      <alignment horizontal="center"/>
    </xf>
    <xf numFmtId="0" fontId="0" fillId="31" borderId="0" xfId="0" applyFill="1" applyAlignment="1">
      <alignment horizontal="center" wrapText="1"/>
    </xf>
    <xf numFmtId="0" fontId="0" fillId="27" borderId="0" xfId="0" applyFill="1" applyAlignment="1">
      <alignment horizontal="center" wrapText="1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 applyAlignment="1">
      <alignment horizontal="center" wrapText="1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wrapText="1"/>
    </xf>
    <xf numFmtId="0" fontId="2" fillId="24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2" fillId="25" borderId="0" xfId="0" applyFont="1" applyFill="1" applyAlignment="1">
      <alignment horizontal="center"/>
    </xf>
    <xf numFmtId="0" fontId="0" fillId="26" borderId="0" xfId="0" applyFill="1" applyAlignment="1">
      <alignment horizontal="center" vertical="center" wrapText="1"/>
    </xf>
    <xf numFmtId="0" fontId="0" fillId="26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32" borderId="0" xfId="0" applyFill="1" applyAlignment="1">
      <alignment horizontal="center" vertical="center"/>
    </xf>
    <xf numFmtId="3" fontId="0" fillId="32" borderId="0" xfId="0" applyNumberFormat="1" applyFill="1" applyAlignment="1">
      <alignment horizontal="center" vertical="center"/>
    </xf>
    <xf numFmtId="0" fontId="0" fillId="32" borderId="0" xfId="0" applyFill="1"/>
    <xf numFmtId="3" fontId="1" fillId="32" borderId="0" xfId="0" applyNumberFormat="1" applyFont="1" applyFill="1" applyAlignment="1">
      <alignment horizontal="center" vertical="center"/>
    </xf>
    <xf numFmtId="9" fontId="0" fillId="32" borderId="0" xfId="0" applyNumberFormat="1" applyFill="1" applyAlignment="1">
      <alignment horizontal="center" vertical="center"/>
    </xf>
    <xf numFmtId="170" fontId="0" fillId="32" borderId="0" xfId="0" applyNumberFormat="1" applyFill="1" applyAlignment="1">
      <alignment horizontal="center" vertical="center"/>
    </xf>
    <xf numFmtId="9" fontId="0" fillId="32" borderId="0" xfId="58" applyNumberFormat="1" applyFont="1" applyFill="1" applyAlignment="1">
      <alignment horizontal="center" vertical="center"/>
    </xf>
    <xf numFmtId="169" fontId="0" fillId="32" borderId="0" xfId="0" applyNumberForma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59">
    <cellStyle name="20% - Énfasis1 2" xfId="29" xr:uid="{695D3A0C-E57C-43E2-A242-06511E071D96}"/>
    <cellStyle name="20% - Énfasis2 2" xfId="33" xr:uid="{1FF43225-E6B7-47F2-A2AF-C32E5519E6AC}"/>
    <cellStyle name="20% - Énfasis3 2" xfId="37" xr:uid="{C1366794-02E4-4BEA-9667-C59E65B83ED1}"/>
    <cellStyle name="20% - Énfasis4 2" xfId="41" xr:uid="{C89F46E4-88BE-4AB2-83B3-FD5CF1DC6DA1}"/>
    <cellStyle name="20% - Énfasis5 2" xfId="45" xr:uid="{1E2430FF-4081-4F81-B31F-A997E671E465}"/>
    <cellStyle name="20% - Énfasis6 2" xfId="49" xr:uid="{D58DE709-28E2-479C-A9B3-A8A050A94066}"/>
    <cellStyle name="40% - Énfasis1 2" xfId="30" xr:uid="{6D160382-4A79-44FD-AB81-68D32B2903C1}"/>
    <cellStyle name="40% - Énfasis2 2" xfId="34" xr:uid="{E8C4ED9B-930B-4656-BBD9-8863DA4A3C49}"/>
    <cellStyle name="40% - Énfasis3 2" xfId="38" xr:uid="{F2E10E54-293C-42B5-A80D-CCA46BA2AE67}"/>
    <cellStyle name="40% - Énfasis4 2" xfId="42" xr:uid="{F070BCEA-5155-4943-B583-266679F74175}"/>
    <cellStyle name="40% - Énfasis5 2" xfId="46" xr:uid="{B85E5294-9516-472F-A326-EE2656A5625C}"/>
    <cellStyle name="40% - Énfasis6 2" xfId="50" xr:uid="{B917525F-26D9-4D8E-8E09-72856BE31FFA}"/>
    <cellStyle name="60% - Énfasis1 2" xfId="31" xr:uid="{E16F6B52-B7C5-4983-8196-0AE656594575}"/>
    <cellStyle name="60% - Énfasis2 2" xfId="35" xr:uid="{490248AD-C10F-4D77-AA94-8684A96852D8}"/>
    <cellStyle name="60% - Énfasis3 2" xfId="39" xr:uid="{C88BEE87-A4A6-4E00-98C4-1FBE6042A19C}"/>
    <cellStyle name="60% - Énfasis4 2" xfId="43" xr:uid="{C834B323-1005-4B89-8F52-2832E9276688}"/>
    <cellStyle name="60% - Énfasis5 2" xfId="47" xr:uid="{BA883153-DBC2-4973-BA0C-A44A5BBA0AED}"/>
    <cellStyle name="60% - Énfasis6 2" xfId="51" xr:uid="{84B6288E-1CA3-4E79-BAD0-332719CAEA69}"/>
    <cellStyle name="Buena" xfId="52" xr:uid="{7CC46DB7-16D2-4BB6-98E3-EE9FDD4AA995}"/>
    <cellStyle name="Cálculo 2" xfId="21" xr:uid="{76C385BD-E498-4014-AAF3-1E3F9AE720FC}"/>
    <cellStyle name="Celda de comprobación 2" xfId="23" xr:uid="{60C1709A-3280-4569-9316-F0A83BC2469B}"/>
    <cellStyle name="Celda vinculada 2" xfId="22" xr:uid="{FDB9448B-4F21-48CC-A78E-9C2179F0980C}"/>
    <cellStyle name="Encabezado 4 2" xfId="16" xr:uid="{5A4024AE-E03B-43AA-8E56-2AF4BB8366A9}"/>
    <cellStyle name="Énfasis1 2" xfId="28" xr:uid="{9FF90DD2-2645-4B32-9DF3-6D03E369DCA5}"/>
    <cellStyle name="Énfasis2 2" xfId="32" xr:uid="{A0E357BC-E5CF-4CE7-9F66-5762985ECC28}"/>
    <cellStyle name="Énfasis3 2" xfId="36" xr:uid="{679FB7E7-94F1-4D88-A1F5-5E853FDE0448}"/>
    <cellStyle name="Énfasis4 2" xfId="40" xr:uid="{EC0421E7-5616-477F-8BD3-7B04CD27165F}"/>
    <cellStyle name="Énfasis5 2" xfId="44" xr:uid="{3E27D66A-4BF8-4E2E-8498-EE61C3650E34}"/>
    <cellStyle name="Énfasis6 2" xfId="48" xr:uid="{58A2412E-8A5C-445C-A888-71D84CA09A4F}"/>
    <cellStyle name="Entrada 2" xfId="19" xr:uid="{83BA0AF5-E58A-4BFB-BD30-F22DB23BFAD7}"/>
    <cellStyle name="Excel Built-in Normal" xfId="5" xr:uid="{2FCAB208-20A3-4802-9B21-D2136A0E5586}"/>
    <cellStyle name="Excel Built-in Normal 2" xfId="53" xr:uid="{1F718F3A-A767-498B-A183-88DD828952F3}"/>
    <cellStyle name="Heading" xfId="6" xr:uid="{AD170ADB-F012-43B6-BDFF-EE9CEAFBC75A}"/>
    <cellStyle name="Heading1" xfId="7" xr:uid="{15814806-A057-412E-A0F3-5D18DD359F38}"/>
    <cellStyle name="Incorrecto 2" xfId="17" xr:uid="{BBE179C5-D1A2-4509-8DF5-40C6CF9D7B86}"/>
    <cellStyle name="Millares 2" xfId="3" xr:uid="{A6CA6E62-52AC-46F1-B83A-5BCACDD2926F}"/>
    <cellStyle name="Millares 3" xfId="11" xr:uid="{444EFCD5-C064-4D8A-9822-3CC372268C15}"/>
    <cellStyle name="Neutral 2" xfId="18" xr:uid="{0DFA058F-91FB-45A5-B445-A904703D058C}"/>
    <cellStyle name="Normal" xfId="0" builtinId="0"/>
    <cellStyle name="Normal 2" xfId="1" xr:uid="{F3D34CEC-527F-4192-8F08-25EEE74B070E}"/>
    <cellStyle name="Normal 2 2" xfId="54" xr:uid="{199027A4-2883-4DB1-ACC5-847DB32CAE68}"/>
    <cellStyle name="Normal 3" xfId="4" xr:uid="{C4A1D94A-E029-48D3-A76C-101924E87722}"/>
    <cellStyle name="Normal 3 2" xfId="55" xr:uid="{6F38A076-6D34-46AC-85B2-4DE966671EA9}"/>
    <cellStyle name="Normal 4" xfId="56" xr:uid="{9294CABA-689C-4C94-B650-C69688C2F9A3}"/>
    <cellStyle name="Normal 5" xfId="10" xr:uid="{7B5D3118-33F7-4A8E-8B04-47D5D8BAFCF5}"/>
    <cellStyle name="Notas 2" xfId="25" xr:uid="{419839A2-E127-48D6-A274-08AF38DF6C83}"/>
    <cellStyle name="Porcentaje" xfId="58" builtinId="5"/>
    <cellStyle name="Porcentaje 2" xfId="2" xr:uid="{8FF3F89B-4F26-4FEC-9777-957B57F6F4F4}"/>
    <cellStyle name="Porcentaje 3" xfId="12" xr:uid="{819FC3E6-C3A5-4C11-9019-60160A2C1161}"/>
    <cellStyle name="Porcentual 2" xfId="57" xr:uid="{2C6575AA-BCBB-47DF-858B-4B3D821866BD}"/>
    <cellStyle name="Result" xfId="8" xr:uid="{79B19C0A-B9C1-4691-941B-2A2A7A429DAE}"/>
    <cellStyle name="Result2" xfId="9" xr:uid="{950A257F-493A-4F06-9B14-D0D2E961BCEE}"/>
    <cellStyle name="Salida 2" xfId="20" xr:uid="{ABA7D14F-6135-40C2-9B2B-7547FDCF74F1}"/>
    <cellStyle name="Texto de advertencia 2" xfId="24" xr:uid="{4ED4CC50-8E7B-4C38-8F22-32BE837CE5CF}"/>
    <cellStyle name="Texto explicativo 2" xfId="26" xr:uid="{2E202888-D3BC-4C27-84C1-1B60020422B5}"/>
    <cellStyle name="Título 2 2" xfId="14" xr:uid="{DCD6197F-5DB9-40C7-9282-71C64CBAF3D2}"/>
    <cellStyle name="Título 3 2" xfId="15" xr:uid="{CDEB39A7-174F-46D9-B1C8-C4233EE7F4A2}"/>
    <cellStyle name="Título 4" xfId="13" xr:uid="{B5034A46-DA7D-4DA1-961A-123658C1703F}"/>
    <cellStyle name="Total 2" xfId="27" xr:uid="{2D4ECBF8-5877-4D34-B16B-4CFB7C375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'Import_Herb_1987-2020'!$C$1</c:f>
              <c:strCache>
                <c:ptCount val="1"/>
                <c:pt idx="0">
                  <c:v>Kg_i.a.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'Import_Herb_1987-2020'!$A$2:$A$35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cat>
          <c:val>
            <c:numRef>
              <c:f>'Import_Herb_1987-2020'!$C$2:$C$35</c:f>
              <c:numCache>
                <c:formatCode>#,##0</c:formatCode>
                <c:ptCount val="34"/>
                <c:pt idx="0">
                  <c:v>306125.52537989005</c:v>
                </c:pt>
                <c:pt idx="1">
                  <c:v>356594.48755253799</c:v>
                </c:pt>
                <c:pt idx="2">
                  <c:v>383374.95958616229</c:v>
                </c:pt>
                <c:pt idx="3">
                  <c:v>380200.93760103459</c:v>
                </c:pt>
                <c:pt idx="4">
                  <c:v>537988.6841254445</c:v>
                </c:pt>
                <c:pt idx="5">
                  <c:v>621250.56579372776</c:v>
                </c:pt>
                <c:pt idx="6">
                  <c:v>569231</c:v>
                </c:pt>
                <c:pt idx="7">
                  <c:v>753394</c:v>
                </c:pt>
                <c:pt idx="8">
                  <c:v>989640</c:v>
                </c:pt>
                <c:pt idx="9">
                  <c:v>1290835</c:v>
                </c:pt>
                <c:pt idx="10">
                  <c:v>1646191</c:v>
                </c:pt>
                <c:pt idx="11">
                  <c:v>2058310</c:v>
                </c:pt>
                <c:pt idx="12">
                  <c:v>2089775</c:v>
                </c:pt>
                <c:pt idx="13">
                  <c:v>2079534.4130000002</c:v>
                </c:pt>
                <c:pt idx="14">
                  <c:v>2975306.9260000023</c:v>
                </c:pt>
                <c:pt idx="15">
                  <c:v>3232393.5190000036</c:v>
                </c:pt>
                <c:pt idx="16">
                  <c:v>5377499.1360000018</c:v>
                </c:pt>
                <c:pt idx="17">
                  <c:v>6696774.3620439889</c:v>
                </c:pt>
                <c:pt idx="18">
                  <c:v>6726327.2907319991</c:v>
                </c:pt>
                <c:pt idx="19">
                  <c:v>6965191.1776799997</c:v>
                </c:pt>
                <c:pt idx="20">
                  <c:v>10911395.987819999</c:v>
                </c:pt>
                <c:pt idx="21">
                  <c:v>9807539</c:v>
                </c:pt>
                <c:pt idx="27">
                  <c:v>19058193</c:v>
                </c:pt>
                <c:pt idx="28">
                  <c:v>12085521</c:v>
                </c:pt>
                <c:pt idx="29">
                  <c:v>13996945.644999985</c:v>
                </c:pt>
                <c:pt idx="30">
                  <c:v>10200403.795999993</c:v>
                </c:pt>
                <c:pt idx="31">
                  <c:v>12487954</c:v>
                </c:pt>
                <c:pt idx="32">
                  <c:v>10629405</c:v>
                </c:pt>
                <c:pt idx="33">
                  <c:v>10391402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4517-B33B-36C42080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7012863"/>
        <c:axId val="1947009951"/>
      </c:barChart>
      <c:lineChart>
        <c:grouping val="standard"/>
        <c:varyColors val="0"/>
        <c:ser>
          <c:idx val="1"/>
          <c:order val="1"/>
          <c:tx>
            <c:strRef>
              <c:f>'Import_Herb_1987-2020'!$D$1</c:f>
              <c:strCache>
                <c:ptCount val="1"/>
                <c:pt idx="0">
                  <c:v>Herbicidas Valor CIF en US$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val>
            <c:numRef>
              <c:f>'Import_Herb_1987-2020'!$D$2:$D$35</c:f>
              <c:numCache>
                <c:formatCode>#,##0</c:formatCode>
                <c:ptCount val="34"/>
                <c:pt idx="0">
                  <c:v>3826789</c:v>
                </c:pt>
                <c:pt idx="1">
                  <c:v>4451191</c:v>
                </c:pt>
                <c:pt idx="2">
                  <c:v>4782519</c:v>
                </c:pt>
                <c:pt idx="3">
                  <c:v>4743250</c:v>
                </c:pt>
                <c:pt idx="4">
                  <c:v>6695400</c:v>
                </c:pt>
                <c:pt idx="5">
                  <c:v>7725516</c:v>
                </c:pt>
                <c:pt idx="6">
                  <c:v>6393305</c:v>
                </c:pt>
                <c:pt idx="7">
                  <c:v>8963650</c:v>
                </c:pt>
                <c:pt idx="8">
                  <c:v>12016346</c:v>
                </c:pt>
                <c:pt idx="9">
                  <c:v>17428625</c:v>
                </c:pt>
                <c:pt idx="10">
                  <c:v>21241005</c:v>
                </c:pt>
                <c:pt idx="11">
                  <c:v>24133760</c:v>
                </c:pt>
                <c:pt idx="12">
                  <c:v>22723085</c:v>
                </c:pt>
                <c:pt idx="13">
                  <c:v>17993216</c:v>
                </c:pt>
                <c:pt idx="14">
                  <c:v>20010410</c:v>
                </c:pt>
                <c:pt idx="15">
                  <c:v>18194840</c:v>
                </c:pt>
                <c:pt idx="16">
                  <c:v>27482359</c:v>
                </c:pt>
                <c:pt idx="17">
                  <c:v>38029099.689999998</c:v>
                </c:pt>
                <c:pt idx="18">
                  <c:v>36682616.369999997</c:v>
                </c:pt>
                <c:pt idx="19">
                  <c:v>39789275.289999999</c:v>
                </c:pt>
                <c:pt idx="20">
                  <c:v>68244942.600000009</c:v>
                </c:pt>
                <c:pt idx="21">
                  <c:v>126074674</c:v>
                </c:pt>
                <c:pt idx="22">
                  <c:v>63311261</c:v>
                </c:pt>
                <c:pt idx="23">
                  <c:v>71968025</c:v>
                </c:pt>
                <c:pt idx="24">
                  <c:v>84050675</c:v>
                </c:pt>
                <c:pt idx="25">
                  <c:v>104331699</c:v>
                </c:pt>
                <c:pt idx="26">
                  <c:v>157841597</c:v>
                </c:pt>
                <c:pt idx="27">
                  <c:v>155038991</c:v>
                </c:pt>
                <c:pt idx="28">
                  <c:v>87995662</c:v>
                </c:pt>
                <c:pt idx="29">
                  <c:v>80732426</c:v>
                </c:pt>
                <c:pt idx="30">
                  <c:v>76398756</c:v>
                </c:pt>
                <c:pt idx="31">
                  <c:v>106544955</c:v>
                </c:pt>
                <c:pt idx="32">
                  <c:v>89977059</c:v>
                </c:pt>
                <c:pt idx="33">
                  <c:v>77412370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B-4517-B33B-36C42080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20399"/>
        <c:axId val="2053132239"/>
      </c:lineChart>
      <c:catAx>
        <c:axId val="1947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480881889763775"/>
              <c:y val="0.9461850294263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09951"/>
        <c:crosses val="autoZero"/>
        <c:auto val="1"/>
        <c:lblAlgn val="ctr"/>
        <c:lblOffset val="100"/>
        <c:noMultiLvlLbl val="0"/>
      </c:catAx>
      <c:valAx>
        <c:axId val="19470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Volume of herbicides  (kg ai</a:t>
                </a:r>
                <a:r>
                  <a:rPr lang="es-UY" baseline="30000"/>
                  <a:t>-1</a:t>
                </a:r>
                <a:r>
                  <a:rPr lang="es-UY"/>
                  <a:t>)</a:t>
                </a:r>
              </a:p>
            </c:rich>
          </c:tx>
          <c:layout>
            <c:manualLayout>
              <c:xMode val="edge"/>
              <c:yMode val="edge"/>
              <c:x val="1.7777777777777779E-3"/>
              <c:y val="0.16095776234484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12863"/>
        <c:crosses val="autoZero"/>
        <c:crossBetween val="between"/>
      </c:valAx>
      <c:valAx>
        <c:axId val="2053132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Volume of Herbicides (CIF value USD)</a:t>
                </a:r>
              </a:p>
            </c:rich>
          </c:tx>
          <c:layout>
            <c:manualLayout>
              <c:xMode val="edge"/>
              <c:yMode val="edge"/>
              <c:x val="0.97296881889763764"/>
              <c:y val="0.33496344026301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3620399"/>
        <c:crosses val="max"/>
        <c:crossBetween val="between"/>
      </c:valAx>
      <c:catAx>
        <c:axId val="57362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132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800103338531959"/>
          <c:y val="0.12675876459675772"/>
          <c:w val="0.79736740334994338"/>
          <c:h val="0.756007518322212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'Import_Herb_1987-2020'!$D$1</c:f>
              <c:strCache>
                <c:ptCount val="1"/>
                <c:pt idx="0">
                  <c:v>Herbicidas Valor CIF en US$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'Import_Herb_1987-2020'!$A$2:$A$35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cat>
          <c:val>
            <c:numRef>
              <c:f>'Import_Herb_1987-2020'!$D$2:$D$35</c:f>
              <c:numCache>
                <c:formatCode>#,##0</c:formatCode>
                <c:ptCount val="34"/>
                <c:pt idx="0">
                  <c:v>3826789</c:v>
                </c:pt>
                <c:pt idx="1">
                  <c:v>4451191</c:v>
                </c:pt>
                <c:pt idx="2">
                  <c:v>4782519</c:v>
                </c:pt>
                <c:pt idx="3">
                  <c:v>4743250</c:v>
                </c:pt>
                <c:pt idx="4">
                  <c:v>6695400</c:v>
                </c:pt>
                <c:pt idx="5">
                  <c:v>7725516</c:v>
                </c:pt>
                <c:pt idx="6">
                  <c:v>6393305</c:v>
                </c:pt>
                <c:pt idx="7">
                  <c:v>8963650</c:v>
                </c:pt>
                <c:pt idx="8">
                  <c:v>12016346</c:v>
                </c:pt>
                <c:pt idx="9">
                  <c:v>17428625</c:v>
                </c:pt>
                <c:pt idx="10">
                  <c:v>21241005</c:v>
                </c:pt>
                <c:pt idx="11">
                  <c:v>24133760</c:v>
                </c:pt>
                <c:pt idx="12">
                  <c:v>22723085</c:v>
                </c:pt>
                <c:pt idx="13">
                  <c:v>17993216</c:v>
                </c:pt>
                <c:pt idx="14">
                  <c:v>20010410</c:v>
                </c:pt>
                <c:pt idx="15">
                  <c:v>18194840</c:v>
                </c:pt>
                <c:pt idx="16">
                  <c:v>27482359</c:v>
                </c:pt>
                <c:pt idx="17">
                  <c:v>38029099.689999998</c:v>
                </c:pt>
                <c:pt idx="18">
                  <c:v>36682616.369999997</c:v>
                </c:pt>
                <c:pt idx="19">
                  <c:v>39789275.289999999</c:v>
                </c:pt>
                <c:pt idx="20">
                  <c:v>68244942.600000009</c:v>
                </c:pt>
                <c:pt idx="21">
                  <c:v>126074674</c:v>
                </c:pt>
                <c:pt idx="22">
                  <c:v>63311261</c:v>
                </c:pt>
                <c:pt idx="23">
                  <c:v>71968025</c:v>
                </c:pt>
                <c:pt idx="24">
                  <c:v>84050675</c:v>
                </c:pt>
                <c:pt idx="25">
                  <c:v>104331699</c:v>
                </c:pt>
                <c:pt idx="26">
                  <c:v>157841597</c:v>
                </c:pt>
                <c:pt idx="27">
                  <c:v>155038991</c:v>
                </c:pt>
                <c:pt idx="28">
                  <c:v>87995662</c:v>
                </c:pt>
                <c:pt idx="29">
                  <c:v>80732426</c:v>
                </c:pt>
                <c:pt idx="30">
                  <c:v>76398756</c:v>
                </c:pt>
                <c:pt idx="31">
                  <c:v>106544955</c:v>
                </c:pt>
                <c:pt idx="32">
                  <c:v>89977059</c:v>
                </c:pt>
                <c:pt idx="33">
                  <c:v>77412370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A-43DE-A49F-0559C527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012863"/>
        <c:axId val="1947009951"/>
      </c:barChart>
      <c:catAx>
        <c:axId val="19470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09951"/>
        <c:crosses val="autoZero"/>
        <c:auto val="1"/>
        <c:lblAlgn val="ctr"/>
        <c:lblOffset val="100"/>
        <c:noMultiLvlLbl val="0"/>
      </c:catAx>
      <c:valAx>
        <c:axId val="19470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 sz="1100" b="0" i="0" baseline="0">
                    <a:effectLst/>
                  </a:rPr>
                  <a:t>Volume of Herbicides (CIF value USD)</a:t>
                </a:r>
                <a:endParaRPr lang="es-UY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7.1859903381642515E-3"/>
              <c:y val="0.11689188335227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1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4085739282595E-2"/>
          <c:y val="4.6123535818414392E-2"/>
          <c:w val="0.82780738407699039"/>
          <c:h val="0.80443109452579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'Import_Herb_1987-2020 (2)'!$C$1</c:f>
              <c:strCache>
                <c:ptCount val="1"/>
                <c:pt idx="0">
                  <c:v>Volume (t a.i.)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'Import_Herb_1987-2020 (2)'!$A$2:$A$35</c15:sqref>
                  </c15:fullRef>
                </c:ext>
              </c:extLst>
              <c:f>('Import_Herb_1987-2020 (2)'!$A$5,'Import_Herb_1987-2020 (2)'!$A$10:$A$15,'Import_Herb_1987-2020 (2)'!$A$20,'Import_Herb_1987-2020 (2)'!$A$22,'Import_Herb_1987-2020 (2)'!$A$29,'Import_Herb_1987-2020 (2)'!$A$33,'Import_Herb_1987-2020 (2)'!$A$35)</c:f>
              <c:numCache>
                <c:formatCode>General</c:formatCode>
                <c:ptCount val="12"/>
                <c:pt idx="0">
                  <c:v>1990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2005</c:v>
                </c:pt>
                <c:pt idx="8">
                  <c:v>2007</c:v>
                </c:pt>
                <c:pt idx="9">
                  <c:v>2014</c:v>
                </c:pt>
                <c:pt idx="10">
                  <c:v>2018</c:v>
                </c:pt>
                <c:pt idx="11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'Import_Herb_1987-2020 (2)'!$C$2:$C$35</c15:sqref>
                  </c15:fullRef>
                </c:ext>
              </c:extLst>
              <c:f>('Import_Herb_1987-2020 (2)'!$C$5,'Import_Herb_1987-2020 (2)'!$C$10:$C$15,'Import_Herb_1987-2020 (2)'!$C$20,'Import_Herb_1987-2020 (2)'!$C$22,'Import_Herb_1987-2020 (2)'!$C$29,'Import_Herb_1987-2020 (2)'!$C$33,'Import_Herb_1987-2020 (2)'!$C$35)</c:f>
              <c:numCache>
                <c:formatCode>#,##0</c:formatCode>
                <c:ptCount val="12"/>
                <c:pt idx="0">
                  <c:v>380.20093760103458</c:v>
                </c:pt>
                <c:pt idx="1">
                  <c:v>989.64</c:v>
                </c:pt>
                <c:pt idx="2">
                  <c:v>1290.835</c:v>
                </c:pt>
                <c:pt idx="3">
                  <c:v>1646.191</c:v>
                </c:pt>
                <c:pt idx="4">
                  <c:v>2058.31</c:v>
                </c:pt>
                <c:pt idx="5">
                  <c:v>2089.7750000000001</c:v>
                </c:pt>
                <c:pt idx="6">
                  <c:v>2079.5344130000003</c:v>
                </c:pt>
                <c:pt idx="7">
                  <c:v>6726.3272907319988</c:v>
                </c:pt>
                <c:pt idx="8">
                  <c:v>10911.39598782</c:v>
                </c:pt>
                <c:pt idx="9">
                  <c:v>19058.192999999999</c:v>
                </c:pt>
                <c:pt idx="10">
                  <c:v>12487.954</c:v>
                </c:pt>
                <c:pt idx="11">
                  <c:v>10391.402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0FF-80AD-28459BE0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7012863"/>
        <c:axId val="1947009951"/>
      </c:barChart>
      <c:lineChart>
        <c:grouping val="standard"/>
        <c:varyColors val="0"/>
        <c:ser>
          <c:idx val="1"/>
          <c:order val="1"/>
          <c:tx>
            <c:strRef>
              <c:f>'Import_Herb_1987-2020 (2)'!$D$1</c:f>
              <c:strCache>
                <c:ptCount val="1"/>
                <c:pt idx="0">
                  <c:v>CIF price values (million USD)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  <a:effectLst/>
            </c:spPr>
          </c:marker>
          <c:cat>
            <c:strLit>
              <c:ptCount val="12"/>
              <c:pt idx="0">
                <c:v>4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19</c:v>
              </c:pt>
              <c:pt idx="8">
                <c:v>21</c:v>
              </c:pt>
              <c:pt idx="9">
                <c:v>28</c:v>
              </c:pt>
              <c:pt idx="10">
                <c:v>32</c:v>
              </c:pt>
              <c:pt idx="11">
                <c:v>34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'Import_Herb_1987-2020 (2)'!$D$2:$D$35</c15:sqref>
                  </c15:fullRef>
                </c:ext>
              </c:extLst>
              <c:f>('Import_Herb_1987-2020 (2)'!$D$5,'Import_Herb_1987-2020 (2)'!$D$10:$D$15,'Import_Herb_1987-2020 (2)'!$D$20,'Import_Herb_1987-2020 (2)'!$D$22,'Import_Herb_1987-2020 (2)'!$D$29,'Import_Herb_1987-2020 (2)'!$D$33,'Import_Herb_1987-2020 (2)'!$D$35)</c:f>
              <c:numCache>
                <c:formatCode>#,##0</c:formatCode>
                <c:ptCount val="12"/>
                <c:pt idx="0">
                  <c:v>4.7432499999999997</c:v>
                </c:pt>
                <c:pt idx="1">
                  <c:v>12.016346</c:v>
                </c:pt>
                <c:pt idx="2">
                  <c:v>17.428625</c:v>
                </c:pt>
                <c:pt idx="3">
                  <c:v>21.241005000000001</c:v>
                </c:pt>
                <c:pt idx="4">
                  <c:v>24.133759999999999</c:v>
                </c:pt>
                <c:pt idx="5">
                  <c:v>22.723085000000001</c:v>
                </c:pt>
                <c:pt idx="6">
                  <c:v>17.993216</c:v>
                </c:pt>
                <c:pt idx="7">
                  <c:v>36.682616369999998</c:v>
                </c:pt>
                <c:pt idx="8">
                  <c:v>68.244942600000016</c:v>
                </c:pt>
                <c:pt idx="9">
                  <c:v>155.03899100000001</c:v>
                </c:pt>
                <c:pt idx="10">
                  <c:v>106.544955</c:v>
                </c:pt>
                <c:pt idx="11">
                  <c:v>77.412369999999996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F-80AD-28459BE0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20399"/>
        <c:axId val="2053132239"/>
      </c:lineChart>
      <c:catAx>
        <c:axId val="1947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year</a:t>
                </a:r>
              </a:p>
            </c:rich>
          </c:tx>
          <c:layout>
            <c:manualLayout>
              <c:xMode val="edge"/>
              <c:yMode val="edge"/>
              <c:x val="0.49524885389326329"/>
              <c:y val="0.94096728623162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09951"/>
        <c:crosses val="autoZero"/>
        <c:auto val="1"/>
        <c:lblAlgn val="ctr"/>
        <c:lblOffset val="100"/>
        <c:noMultiLvlLbl val="0"/>
      </c:catAx>
      <c:valAx>
        <c:axId val="19470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Volume (thousand t a.i.)</a:t>
                </a:r>
              </a:p>
            </c:rich>
          </c:tx>
          <c:layout>
            <c:manualLayout>
              <c:xMode val="edge"/>
              <c:yMode val="edge"/>
              <c:x val="8.8888888888888889E-3"/>
              <c:y val="0.35210139880365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12863"/>
        <c:crosses val="autoZero"/>
        <c:crossBetween val="between"/>
        <c:majorUnit val="2000"/>
        <c:minorUnit val="1000"/>
        <c:dispUnits>
          <c:builtInUnit val="thousands"/>
        </c:dispUnits>
      </c:valAx>
      <c:valAx>
        <c:axId val="2053132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CIF price values (million USD)</a:t>
                </a:r>
              </a:p>
            </c:rich>
          </c:tx>
          <c:layout>
            <c:manualLayout>
              <c:xMode val="edge"/>
              <c:yMode val="edge"/>
              <c:x val="0.9587465966754154"/>
              <c:y val="0.28232690194082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73620399"/>
        <c:crosses val="max"/>
        <c:crossBetween val="between"/>
        <c:majorUnit val="10"/>
      </c:valAx>
      <c:catAx>
        <c:axId val="573620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132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79188101487317"/>
          <c:y val="5.9226977994374985E-2"/>
          <c:w val="0.44019401574803152"/>
          <c:h val="5.0100533490240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1011265072901408"/>
          <c:y val="0.12675876459675772"/>
          <c:w val="0.8658054708844718"/>
          <c:h val="0.756007518322212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'Import_Herb_1987-2020 (2)'!$D$1</c:f>
              <c:strCache>
                <c:ptCount val="1"/>
                <c:pt idx="0">
                  <c:v>CIF price values (million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'Import_Herb_1987-2020 (2)'!$A$2:$A$35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cat>
          <c:val>
            <c:numRef>
              <c:f>'Import_Herb_1987-2020 (2)'!$D$2:$D$35</c:f>
              <c:numCache>
                <c:formatCode>#,##0</c:formatCode>
                <c:ptCount val="34"/>
                <c:pt idx="0">
                  <c:v>3.8267890000000002</c:v>
                </c:pt>
                <c:pt idx="1">
                  <c:v>4.4511909999999997</c:v>
                </c:pt>
                <c:pt idx="2">
                  <c:v>4.7825189999999997</c:v>
                </c:pt>
                <c:pt idx="3">
                  <c:v>4.7432499999999997</c:v>
                </c:pt>
                <c:pt idx="4">
                  <c:v>6.6954000000000002</c:v>
                </c:pt>
                <c:pt idx="5">
                  <c:v>7.7255159999999998</c:v>
                </c:pt>
                <c:pt idx="6">
                  <c:v>6.3933049999999998</c:v>
                </c:pt>
                <c:pt idx="7">
                  <c:v>8.9636499999999995</c:v>
                </c:pt>
                <c:pt idx="8">
                  <c:v>12.016346</c:v>
                </c:pt>
                <c:pt idx="9">
                  <c:v>17.428625</c:v>
                </c:pt>
                <c:pt idx="10">
                  <c:v>21.241005000000001</c:v>
                </c:pt>
                <c:pt idx="11">
                  <c:v>24.133759999999999</c:v>
                </c:pt>
                <c:pt idx="12">
                  <c:v>22.723085000000001</c:v>
                </c:pt>
                <c:pt idx="13">
                  <c:v>17.993216</c:v>
                </c:pt>
                <c:pt idx="14">
                  <c:v>20.01041</c:v>
                </c:pt>
                <c:pt idx="15">
                  <c:v>18.194839999999999</c:v>
                </c:pt>
                <c:pt idx="16">
                  <c:v>27.482358999999999</c:v>
                </c:pt>
                <c:pt idx="17">
                  <c:v>38.029099689999995</c:v>
                </c:pt>
                <c:pt idx="18">
                  <c:v>36.682616369999998</c:v>
                </c:pt>
                <c:pt idx="19">
                  <c:v>39.789275289999999</c:v>
                </c:pt>
                <c:pt idx="20">
                  <c:v>68.244942600000016</c:v>
                </c:pt>
                <c:pt idx="21">
                  <c:v>126.074674</c:v>
                </c:pt>
                <c:pt idx="22">
                  <c:v>63.311261000000002</c:v>
                </c:pt>
                <c:pt idx="23">
                  <c:v>71.968024999999997</c:v>
                </c:pt>
                <c:pt idx="24">
                  <c:v>84.050674999999998</c:v>
                </c:pt>
                <c:pt idx="25">
                  <c:v>104.331699</c:v>
                </c:pt>
                <c:pt idx="26">
                  <c:v>157.84159700000001</c:v>
                </c:pt>
                <c:pt idx="27">
                  <c:v>155.03899100000001</c:v>
                </c:pt>
                <c:pt idx="28">
                  <c:v>87.995661999999996</c:v>
                </c:pt>
                <c:pt idx="29">
                  <c:v>80.732426000000004</c:v>
                </c:pt>
                <c:pt idx="30">
                  <c:v>76.398756000000006</c:v>
                </c:pt>
                <c:pt idx="31">
                  <c:v>106.544955</c:v>
                </c:pt>
                <c:pt idx="32">
                  <c:v>89.977058999999997</c:v>
                </c:pt>
                <c:pt idx="33">
                  <c:v>77.412369999999996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5CF-82FA-8AD23277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012863"/>
        <c:axId val="1947009951"/>
      </c:barChart>
      <c:catAx>
        <c:axId val="19470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09951"/>
        <c:crosses val="autoZero"/>
        <c:auto val="1"/>
        <c:lblAlgn val="ctr"/>
        <c:lblOffset val="100"/>
        <c:noMultiLvlLbl val="0"/>
      </c:catAx>
      <c:valAx>
        <c:axId val="19470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4701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 ha summer/ ha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'Area Agricola'!$B$9</c:f>
              <c:strCache>
                <c:ptCount val="1"/>
                <c:pt idx="0">
                  <c:v>summer/winter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'Area Agricola'!$C$2:$K$2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Agricola'!$C$9:$K$9</c:f>
              <c:numCache>
                <c:formatCode>General</c:formatCode>
                <c:ptCount val="9"/>
                <c:pt idx="0">
                  <c:v>0.56168593285575796</c:v>
                </c:pt>
                <c:pt idx="1">
                  <c:v>0.59074668491368909</c:v>
                </c:pt>
                <c:pt idx="2">
                  <c:v>0.45367771356685144</c:v>
                </c:pt>
                <c:pt idx="3">
                  <c:v>0.46105863254636792</c:v>
                </c:pt>
                <c:pt idx="4">
                  <c:v>1.2221782178217822</c:v>
                </c:pt>
                <c:pt idx="5">
                  <c:v>1.7349639133921411</c:v>
                </c:pt>
                <c:pt idx="6">
                  <c:v>1.5594356055027703</c:v>
                </c:pt>
                <c:pt idx="7">
                  <c:v>2.8074545795092716</c:v>
                </c:pt>
                <c:pt idx="8">
                  <c:v>2.8862455564670491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CCF-A71A-2322C0ED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25832"/>
        <c:axId val="378628784"/>
      </c:lineChart>
      <c:catAx>
        <c:axId val="3786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8628784"/>
        <c:crosses val="autoZero"/>
        <c:auto val="1"/>
        <c:lblAlgn val="ctr"/>
        <c:lblOffset val="100"/>
        <c:noMultiLvlLbl val="0"/>
      </c:catAx>
      <c:valAx>
        <c:axId val="378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ha</a:t>
                </a:r>
                <a:r>
                  <a:rPr lang="es-UY" baseline="0"/>
                  <a:t> summer/ha winter</a:t>
                </a:r>
                <a:endParaRPr lang="es-U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7862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Agricola'!$L$32</c:f>
              <c:strCache>
                <c:ptCount val="1"/>
                <c:pt idx="0">
                  <c:v>sup chacra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'Area Agricola'!$M$26:$U$26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Agricola'!$M$32:$U$32</c:f>
              <c:numCache>
                <c:formatCode>General</c:formatCode>
                <c:ptCount val="9"/>
                <c:pt idx="0">
                  <c:v>958589</c:v>
                </c:pt>
                <c:pt idx="1">
                  <c:v>776525</c:v>
                </c:pt>
                <c:pt idx="2">
                  <c:v>524152</c:v>
                </c:pt>
                <c:pt idx="3">
                  <c:v>433509</c:v>
                </c:pt>
                <c:pt idx="4">
                  <c:v>510900</c:v>
                </c:pt>
                <c:pt idx="5">
                  <c:v>583200</c:v>
                </c:pt>
                <c:pt idx="6">
                  <c:v>768791</c:v>
                </c:pt>
                <c:pt idx="7">
                  <c:v>1531000</c:v>
                </c:pt>
                <c:pt idx="8">
                  <c:v>1187000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1-4C5B-AF65-6E21514A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21136"/>
        <c:axId val="674826384"/>
      </c:barChart>
      <c:lineChart>
        <c:grouping val="standard"/>
        <c:varyColors val="0"/>
        <c:ser>
          <c:idx val="1"/>
          <c:order val="1"/>
          <c:tx>
            <c:strRef>
              <c:f>'Area Agricola'!$L$33</c:f>
              <c:strCache>
                <c:ptCount val="1"/>
                <c:pt idx="0">
                  <c:v>Agricultural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'Area Agricola'!$M$33:$U$33</c:f>
              <c:numCache>
                <c:formatCode>0.00</c:formatCode>
                <c:ptCount val="9"/>
                <c:pt idx="0">
                  <c:v>1.0183853559763361</c:v>
                </c:pt>
                <c:pt idx="1">
                  <c:v>1.0268722835710375</c:v>
                </c:pt>
                <c:pt idx="2">
                  <c:v>1.0582006746134709</c:v>
                </c:pt>
                <c:pt idx="3">
                  <c:v>1.0546770655280513</c:v>
                </c:pt>
                <c:pt idx="4">
                  <c:v>1.0982579761205715</c:v>
                </c:pt>
                <c:pt idx="5">
                  <c:v>1.1695816186556927</c:v>
                </c:pt>
                <c:pt idx="6">
                  <c:v>1.3111534864482024</c:v>
                </c:pt>
                <c:pt idx="7" formatCode="General">
                  <c:v>1.4</c:v>
                </c:pt>
                <c:pt idx="8" formatCode="General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1-4C5B-AF65-6E21514A3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31960"/>
        <c:axId val="674829008"/>
      </c:lineChart>
      <c:catAx>
        <c:axId val="6748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4826384"/>
        <c:crosses val="autoZero"/>
        <c:auto val="1"/>
        <c:lblAlgn val="ctr"/>
        <c:lblOffset val="100"/>
        <c:noMultiLvlLbl val="0"/>
      </c:catAx>
      <c:valAx>
        <c:axId val="674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4821136"/>
        <c:crosses val="autoZero"/>
        <c:crossBetween val="between"/>
      </c:valAx>
      <c:valAx>
        <c:axId val="674829008"/>
        <c:scaling>
          <c:orientation val="minMax"/>
          <c:max val="1.6"/>
          <c:min val="0.8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74831960"/>
        <c:crosses val="max"/>
        <c:crossBetween val="between"/>
      </c:valAx>
      <c:catAx>
        <c:axId val="674831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7482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'Area Agricola'!$L$27</c:f>
              <c:strCache>
                <c:ptCount val="1"/>
                <c:pt idx="0">
                  <c:v>Winter Crops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'Area Agricola'!$M$26:$U$26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Agricola'!$M$27:$U$27</c:f>
              <c:numCache>
                <c:formatCode>General</c:formatCode>
                <c:ptCount val="9"/>
                <c:pt idx="0">
                  <c:v>625102</c:v>
                </c:pt>
                <c:pt idx="1">
                  <c:v>501269</c:v>
                </c:pt>
                <c:pt idx="2">
                  <c:v>381555</c:v>
                </c:pt>
                <c:pt idx="3">
                  <c:v>312932</c:v>
                </c:pt>
                <c:pt idx="4">
                  <c:v>252500</c:v>
                </c:pt>
                <c:pt idx="5">
                  <c:v>249400</c:v>
                </c:pt>
                <c:pt idx="6">
                  <c:v>393838</c:v>
                </c:pt>
                <c:pt idx="7">
                  <c:v>533900</c:v>
                </c:pt>
                <c:pt idx="8">
                  <c:v>365700.00000000006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E-414B-B5F8-F1C1DF82DE95}"/>
            </c:ext>
          </c:extLst>
        </c:ser>
        <c:ser>
          <c:idx val="1"/>
          <c:order val="1"/>
          <c:tx>
            <c:strRef>
              <c:f>'Area Agricola'!$L$28</c:f>
              <c:strCache>
                <c:ptCount val="1"/>
                <c:pt idx="0">
                  <c:v>Summer Crops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/>
              </a:solidFill>
            </a:ln>
            <a:effectLst/>
          </c:spPr>
          <c:cat>
            <c:numRef>
              <c:f>'Area Agricola'!$M$26:$U$26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Agricola'!$M$28:$U$28</c:f>
              <c:numCache>
                <c:formatCode>General</c:formatCode>
                <c:ptCount val="9"/>
                <c:pt idx="0">
                  <c:v>351111</c:v>
                </c:pt>
                <c:pt idx="1">
                  <c:v>296123</c:v>
                </c:pt>
                <c:pt idx="2">
                  <c:v>173103</c:v>
                </c:pt>
                <c:pt idx="3">
                  <c:v>144280</c:v>
                </c:pt>
                <c:pt idx="4">
                  <c:v>308600</c:v>
                </c:pt>
                <c:pt idx="5">
                  <c:v>432700</c:v>
                </c:pt>
                <c:pt idx="6">
                  <c:v>614165</c:v>
                </c:pt>
                <c:pt idx="7">
                  <c:v>1498900</c:v>
                </c:pt>
                <c:pt idx="8">
                  <c:v>1055500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E-414B-B5F8-F1C1DF82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46520"/>
        <c:axId val="527446848"/>
      </c:areaChart>
      <c:lineChart>
        <c:grouping val="standard"/>
        <c:varyColors val="0"/>
        <c:ser>
          <c:idx val="2"/>
          <c:order val="2"/>
          <c:tx>
            <c:strRef>
              <c:f>'Area Agricola'!$L$33</c:f>
              <c:strCache>
                <c:ptCount val="1"/>
                <c:pt idx="0">
                  <c:v>Agricultural intensity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'Area Agricola'!$M$33:$U$33</c:f>
              <c:numCache>
                <c:formatCode>0.00</c:formatCode>
                <c:ptCount val="9"/>
                <c:pt idx="0">
                  <c:v>1.0183853559763361</c:v>
                </c:pt>
                <c:pt idx="1">
                  <c:v>1.0268722835710375</c:v>
                </c:pt>
                <c:pt idx="2">
                  <c:v>1.0582006746134709</c:v>
                </c:pt>
                <c:pt idx="3">
                  <c:v>1.0546770655280513</c:v>
                </c:pt>
                <c:pt idx="4">
                  <c:v>1.0982579761205715</c:v>
                </c:pt>
                <c:pt idx="5">
                  <c:v>1.1695816186556927</c:v>
                </c:pt>
                <c:pt idx="6">
                  <c:v>1.3111534864482024</c:v>
                </c:pt>
                <c:pt idx="7" formatCode="General">
                  <c:v>1.4</c:v>
                </c:pt>
                <c:pt idx="8" formatCode="General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14B-B5F8-F1C1DF82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5320"/>
        <c:axId val="529355152"/>
      </c:lineChart>
      <c:catAx>
        <c:axId val="52744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7446848"/>
        <c:crosses val="autoZero"/>
        <c:auto val="1"/>
        <c:lblAlgn val="ctr"/>
        <c:lblOffset val="100"/>
        <c:noMultiLvlLbl val="0"/>
      </c:catAx>
      <c:valAx>
        <c:axId val="527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7446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9285362247412515E-3"/>
                <c:y val="0.1789935832489024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UY"/>
                    <a:t>Cropland area (thousands of ha)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</c:dispUnitsLbl>
        </c:dispUnits>
      </c:valAx>
      <c:valAx>
        <c:axId val="529355152"/>
        <c:scaling>
          <c:orientation val="minMax"/>
          <c:min val="0.70000000000000007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9365320"/>
        <c:crosses val="max"/>
        <c:crossBetween val="between"/>
      </c:valAx>
      <c:catAx>
        <c:axId val="529365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935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12098957416613E-2"/>
          <c:y val="4.6783625730994149E-2"/>
          <c:w val="0.8196816810300287"/>
          <c:h val="0.809278577019977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 Agricola'!$L$27</c:f>
              <c:strCache>
                <c:ptCount val="1"/>
                <c:pt idx="0">
                  <c:v>Winter Crops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'Area Agricola'!$M$26:$U$26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Agricola'!$M$27:$U$27</c:f>
              <c:numCache>
                <c:formatCode>General</c:formatCode>
                <c:ptCount val="9"/>
                <c:pt idx="0">
                  <c:v>625102</c:v>
                </c:pt>
                <c:pt idx="1">
                  <c:v>501269</c:v>
                </c:pt>
                <c:pt idx="2">
                  <c:v>381555</c:v>
                </c:pt>
                <c:pt idx="3">
                  <c:v>312932</c:v>
                </c:pt>
                <c:pt idx="4">
                  <c:v>252500</c:v>
                </c:pt>
                <c:pt idx="5">
                  <c:v>249400</c:v>
                </c:pt>
                <c:pt idx="6">
                  <c:v>393838</c:v>
                </c:pt>
                <c:pt idx="7">
                  <c:v>533900</c:v>
                </c:pt>
                <c:pt idx="8">
                  <c:v>365700.00000000006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A1C-BACB-C8DFC674F955}"/>
            </c:ext>
          </c:extLst>
        </c:ser>
        <c:ser>
          <c:idx val="1"/>
          <c:order val="1"/>
          <c:tx>
            <c:strRef>
              <c:f>'Area Agricola'!$L$28</c:f>
              <c:strCache>
                <c:ptCount val="1"/>
                <c:pt idx="0">
                  <c:v>Summer Crops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'Area Agricola'!$M$26:$U$26</c:f>
              <c:numCache>
                <c:formatCode>General</c:formatCode>
                <c:ptCount val="9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2003</c:v>
                </c:pt>
                <c:pt idx="5">
                  <c:v>2006</c:v>
                </c:pt>
                <c:pt idx="6">
                  <c:v>2008</c:v>
                </c:pt>
                <c:pt idx="7">
                  <c:v>2014</c:v>
                </c:pt>
                <c:pt idx="8">
                  <c:v>2019</c:v>
                </c:pt>
              </c:numCache>
            </c:numRef>
          </c:cat>
          <c:val>
            <c:numRef>
              <c:f>'Area Agricola'!$M$28:$U$28</c:f>
              <c:numCache>
                <c:formatCode>General</c:formatCode>
                <c:ptCount val="9"/>
                <c:pt idx="0">
                  <c:v>351111</c:v>
                </c:pt>
                <c:pt idx="1">
                  <c:v>296123</c:v>
                </c:pt>
                <c:pt idx="2">
                  <c:v>173103</c:v>
                </c:pt>
                <c:pt idx="3">
                  <c:v>144280</c:v>
                </c:pt>
                <c:pt idx="4">
                  <c:v>308600</c:v>
                </c:pt>
                <c:pt idx="5">
                  <c:v>432700</c:v>
                </c:pt>
                <c:pt idx="6">
                  <c:v>614165</c:v>
                </c:pt>
                <c:pt idx="7">
                  <c:v>1498900</c:v>
                </c:pt>
                <c:pt idx="8">
                  <c:v>1055500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A1C-BACB-C8DFC674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7446520"/>
        <c:axId val="527446848"/>
      </c:barChart>
      <c:lineChart>
        <c:grouping val="standard"/>
        <c:varyColors val="0"/>
        <c:ser>
          <c:idx val="2"/>
          <c:order val="2"/>
          <c:tx>
            <c:strRef>
              <c:f>'Area Agricola'!$L$33</c:f>
              <c:strCache>
                <c:ptCount val="1"/>
                <c:pt idx="0">
                  <c:v>Agricultural intensity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'Area Agricola'!$M$33:$U$33</c:f>
              <c:numCache>
                <c:formatCode>0.00</c:formatCode>
                <c:ptCount val="9"/>
                <c:pt idx="0">
                  <c:v>1.0183853559763361</c:v>
                </c:pt>
                <c:pt idx="1">
                  <c:v>1.0268722835710375</c:v>
                </c:pt>
                <c:pt idx="2">
                  <c:v>1.0582006746134709</c:v>
                </c:pt>
                <c:pt idx="3">
                  <c:v>1.0546770655280513</c:v>
                </c:pt>
                <c:pt idx="4">
                  <c:v>1.0982579761205715</c:v>
                </c:pt>
                <c:pt idx="5">
                  <c:v>1.1695816186556927</c:v>
                </c:pt>
                <c:pt idx="6">
                  <c:v>1.3111534864482024</c:v>
                </c:pt>
                <c:pt idx="7" formatCode="General">
                  <c:v>1.4</c:v>
                </c:pt>
                <c:pt idx="8" formatCode="General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1-4A1C-BACB-C8DFC674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65320"/>
        <c:axId val="529355152"/>
      </c:lineChart>
      <c:catAx>
        <c:axId val="52744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7446848"/>
        <c:crosses val="autoZero"/>
        <c:auto val="1"/>
        <c:lblAlgn val="ctr"/>
        <c:lblOffset val="100"/>
        <c:noMultiLvlLbl val="0"/>
      </c:catAx>
      <c:valAx>
        <c:axId val="5274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7446520"/>
        <c:crosses val="autoZero"/>
        <c:crossBetween val="between"/>
        <c:majorUnit val="250000"/>
        <c:dispUnits>
          <c:builtInUnit val="thousands"/>
          <c:dispUnitsLbl>
            <c:layout>
              <c:manualLayout>
                <c:xMode val="edge"/>
                <c:yMode val="edge"/>
                <c:x val="1.1468860437720876E-2"/>
                <c:y val="0.1350538629479825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UY"/>
                    <a:t>Extensive agricultural land  (thousands of ha)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</c:dispUnitsLbl>
        </c:dispUnits>
      </c:valAx>
      <c:valAx>
        <c:axId val="529355152"/>
        <c:scaling>
          <c:orientation val="minMax"/>
          <c:min val="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Number of crops ha.yr-1</a:t>
                </a:r>
              </a:p>
            </c:rich>
          </c:tx>
          <c:layout>
            <c:manualLayout>
              <c:xMode val="edge"/>
              <c:yMode val="edge"/>
              <c:x val="0.95907630148593614"/>
              <c:y val="0.32184647131874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9365320"/>
        <c:crosses val="max"/>
        <c:crossBetween val="between"/>
      </c:valAx>
      <c:catAx>
        <c:axId val="529365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935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0120896313327"/>
          <c:y val="6.0938125321410401E-2"/>
          <c:w val="0.85740762385988412"/>
          <c:h val="0.82464722560864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'Importacion 90% (2)'!$A$27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(2)'!$B$27:$I$27</c15:sqref>
                  </c15:fullRef>
                </c:ext>
              </c:extLst>
              <c:f>('Importacion 90% (2)'!$B$27:$C$27,'Importacion 90% (2)'!$E$27:$I$27)</c:f>
              <c:numCache>
                <c:formatCode>General</c:formatCode>
                <c:ptCount val="7"/>
                <c:pt idx="0">
                  <c:v>4018840</c:v>
                </c:pt>
                <c:pt idx="1">
                  <c:v>9092694</c:v>
                </c:pt>
                <c:pt idx="2">
                  <c:v>22747963.16</c:v>
                </c:pt>
                <c:pt idx="3">
                  <c:v>46515963.150000006</c:v>
                </c:pt>
                <c:pt idx="4">
                  <c:v>92477007.999999985</c:v>
                </c:pt>
                <c:pt idx="5">
                  <c:v>52001250</c:v>
                </c:pt>
                <c:pt idx="6">
                  <c:v>28241047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E-4282-9DC6-3E540F15D519}"/>
            </c:ext>
          </c:extLst>
        </c:ser>
        <c:ser>
          <c:idx val="1"/>
          <c:order val="1"/>
          <c:tx>
            <c:strRef>
              <c:f>'Importacion 90% (2)'!$A$28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(2)'!$B$28:$I$28</c15:sqref>
                  </c15:fullRef>
                </c:ext>
              </c:extLst>
              <c:f>('Importacion 90% (2)'!$B$28:$C$28,'Importacion 90% (2)'!$E$28:$I$28)</c:f>
              <c:numCache>
                <c:formatCode>General</c:formatCode>
                <c:ptCount val="7"/>
                <c:pt idx="0">
                  <c:v>2020979</c:v>
                </c:pt>
                <c:pt idx="1">
                  <c:v>3838273</c:v>
                </c:pt>
                <c:pt idx="2">
                  <c:v>1501719</c:v>
                </c:pt>
                <c:pt idx="3">
                  <c:v>2761525.45</c:v>
                </c:pt>
                <c:pt idx="4">
                  <c:v>8929780</c:v>
                </c:pt>
                <c:pt idx="5">
                  <c:v>5731920</c:v>
                </c:pt>
                <c:pt idx="6">
                  <c:v>5830701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E-4282-9DC6-3E540F15D519}"/>
            </c:ext>
          </c:extLst>
        </c:ser>
        <c:ser>
          <c:idx val="2"/>
          <c:order val="2"/>
          <c:tx>
            <c:strRef>
              <c:f>'Importacion 90% (2)'!$A$29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(2)'!$B$29:$I$29</c15:sqref>
                  </c15:fullRef>
                </c:ext>
              </c:extLst>
              <c:f>('Importacion 90% (2)'!$B$29:$C$29,'Importacion 90% (2)'!$E$29:$I$29)</c:f>
              <c:numCache>
                <c:formatCode>General</c:formatCode>
                <c:ptCount val="7"/>
                <c:pt idx="0">
                  <c:v>1075920</c:v>
                </c:pt>
                <c:pt idx="1">
                  <c:v>2659090</c:v>
                </c:pt>
                <c:pt idx="2">
                  <c:v>1194211.01</c:v>
                </c:pt>
                <c:pt idx="3">
                  <c:v>1837350.43</c:v>
                </c:pt>
                <c:pt idx="4">
                  <c:v>6632103.9162999997</c:v>
                </c:pt>
                <c:pt idx="5">
                  <c:v>3868341</c:v>
                </c:pt>
                <c:pt idx="6">
                  <c:v>3359049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E-4282-9DC6-3E540F15D519}"/>
            </c:ext>
          </c:extLst>
        </c:ser>
        <c:ser>
          <c:idx val="3"/>
          <c:order val="3"/>
          <c:tx>
            <c:strRef>
              <c:f>'Importacion 90% (2)'!$A$30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(2)'!$B$30:$I$30</c15:sqref>
                  </c15:fullRef>
                </c:ext>
              </c:extLst>
              <c:f>('Importacion 90% (2)'!$B$30:$C$30,'Importacion 90% (2)'!$E$30:$I$30)</c:f>
              <c:numCache>
                <c:formatCode>General</c:formatCode>
                <c:ptCount val="7"/>
                <c:pt idx="0">
                  <c:v>753390</c:v>
                </c:pt>
                <c:pt idx="1">
                  <c:v>1794060</c:v>
                </c:pt>
                <c:pt idx="2">
                  <c:v>1072295</c:v>
                </c:pt>
                <c:pt idx="3">
                  <c:v>1529740</c:v>
                </c:pt>
                <c:pt idx="4">
                  <c:v>2660862.0148</c:v>
                </c:pt>
                <c:pt idx="5">
                  <c:v>3675498</c:v>
                </c:pt>
                <c:pt idx="6">
                  <c:v>3319413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E-4282-9DC6-3E540F15D519}"/>
            </c:ext>
          </c:extLst>
        </c:ser>
        <c:ser>
          <c:idx val="4"/>
          <c:order val="4"/>
          <c:tx>
            <c:strRef>
              <c:f>'Importacion 90% (2)'!$A$31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(2)'!$B$31:$I$31</c15:sqref>
                  </c15:fullRef>
                </c:ext>
              </c:extLst>
              <c:f>('Importacion 90% (2)'!$B$31:$C$31,'Importacion 90% (2)'!$E$31:$I$31)</c:f>
              <c:numCache>
                <c:formatCode>General</c:formatCode>
                <c:ptCount val="7"/>
                <c:pt idx="0">
                  <c:v>517852</c:v>
                </c:pt>
                <c:pt idx="1">
                  <c:v>722869</c:v>
                </c:pt>
                <c:pt idx="2">
                  <c:v>862022.05</c:v>
                </c:pt>
                <c:pt idx="3">
                  <c:v>1336270</c:v>
                </c:pt>
                <c:pt idx="4">
                  <c:v>2607417.5373</c:v>
                </c:pt>
                <c:pt idx="5">
                  <c:v>3390738</c:v>
                </c:pt>
                <c:pt idx="6">
                  <c:v>2970928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E-4282-9DC6-3E540F15D519}"/>
            </c:ext>
          </c:extLst>
        </c:ser>
        <c:ser>
          <c:idx val="5"/>
          <c:order val="5"/>
          <c:tx>
            <c:strRef>
              <c:f>'Importacion 90% (2)'!$A$32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(2)'!$B$32:$I$32</c15:sqref>
                  </c15:fullRef>
                </c:ext>
              </c:extLst>
              <c:f>('Importacion 90% (2)'!$B$32:$C$32,'Importacion 90% (2)'!$E$32:$I$32)</c:f>
              <c:numCache>
                <c:formatCode>General</c:formatCode>
                <c:ptCount val="7"/>
                <c:pt idx="0">
                  <c:v>393197</c:v>
                </c:pt>
                <c:pt idx="1">
                  <c:v>570061</c:v>
                </c:pt>
                <c:pt idx="2">
                  <c:v>841400</c:v>
                </c:pt>
                <c:pt idx="3">
                  <c:v>1225993</c:v>
                </c:pt>
                <c:pt idx="4">
                  <c:v>2154734.4246999999</c:v>
                </c:pt>
                <c:pt idx="5">
                  <c:v>2787755</c:v>
                </c:pt>
                <c:pt idx="6">
                  <c:v>2287153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BE-4282-9DC6-3E540F15D519}"/>
            </c:ext>
          </c:extLst>
        </c:ser>
        <c:ser>
          <c:idx val="6"/>
          <c:order val="6"/>
          <c:tx>
            <c:strRef>
              <c:f>'Importacion 90% (2)'!$A$33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(2)'!$B$33:$I$33</c15:sqref>
                  </c15:fullRef>
                </c:ext>
              </c:extLst>
              <c:f>('Importacion 90% (2)'!$B$33:$C$33,'Importacion 90% (2)'!$E$33:$I$33)</c:f>
              <c:numCache>
                <c:formatCode>General</c:formatCode>
                <c:ptCount val="7"/>
                <c:pt idx="0">
                  <c:v>343109</c:v>
                </c:pt>
                <c:pt idx="1">
                  <c:v>369000</c:v>
                </c:pt>
                <c:pt idx="2">
                  <c:v>803185</c:v>
                </c:pt>
                <c:pt idx="3">
                  <c:v>980552.74</c:v>
                </c:pt>
                <c:pt idx="4">
                  <c:v>2075136</c:v>
                </c:pt>
                <c:pt idx="5">
                  <c:v>2345866</c:v>
                </c:pt>
                <c:pt idx="6">
                  <c:v>1809940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E-4282-9DC6-3E540F15D519}"/>
            </c:ext>
          </c:extLst>
        </c:ser>
        <c:ser>
          <c:idx val="7"/>
          <c:order val="7"/>
          <c:tx>
            <c:strRef>
              <c:f>'Importacion 90% (2)'!$A$34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(2)'!$B$34:$I$34</c15:sqref>
                  </c15:fullRef>
                </c:ext>
              </c:extLst>
              <c:f>('Importacion 90% (2)'!$B$34:$C$34,'Importacion 90% (2)'!$E$34:$I$34)</c:f>
              <c:numCache>
                <c:formatCode>General</c:formatCode>
                <c:ptCount val="7"/>
                <c:pt idx="0">
                  <c:v>228866</c:v>
                </c:pt>
                <c:pt idx="1">
                  <c:v>296792</c:v>
                </c:pt>
                <c:pt idx="2">
                  <c:v>712012</c:v>
                </c:pt>
                <c:pt idx="3">
                  <c:v>843154.8</c:v>
                </c:pt>
                <c:pt idx="4">
                  <c:v>1942080</c:v>
                </c:pt>
                <c:pt idx="5">
                  <c:v>1716926</c:v>
                </c:pt>
                <c:pt idx="6">
                  <c:v>1806620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BE-4282-9DC6-3E540F15D519}"/>
            </c:ext>
          </c:extLst>
        </c:ser>
        <c:ser>
          <c:idx val="8"/>
          <c:order val="8"/>
          <c:tx>
            <c:strRef>
              <c:f>'Importacion 90% (2)'!$A$35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(2)'!$B$35:$I$35</c15:sqref>
                  </c15:fullRef>
                </c:ext>
              </c:extLst>
              <c:f>('Importacion 90% (2)'!$B$35:$C$35,'Importacion 90% (2)'!$E$35:$I$35)</c:f>
              <c:numCache>
                <c:formatCode>General</c:formatCode>
                <c:ptCount val="7"/>
                <c:pt idx="0">
                  <c:v>227469</c:v>
                </c:pt>
                <c:pt idx="1">
                  <c:v>276993</c:v>
                </c:pt>
                <c:pt idx="2">
                  <c:v>646565</c:v>
                </c:pt>
                <c:pt idx="3">
                  <c:v>692934.76</c:v>
                </c:pt>
                <c:pt idx="4">
                  <c:v>1899567.3159</c:v>
                </c:pt>
                <c:pt idx="5">
                  <c:v>1611492</c:v>
                </c:pt>
                <c:pt idx="6">
                  <c:v>1762046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BE-4282-9DC6-3E540F15D519}"/>
            </c:ext>
          </c:extLst>
        </c:ser>
        <c:ser>
          <c:idx val="9"/>
          <c:order val="9"/>
          <c:tx>
            <c:strRef>
              <c:f>'Importacion 90% (2)'!$A$36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(2)'!$B$36:$I$36</c15:sqref>
                  </c15:fullRef>
                </c:ext>
              </c:extLst>
              <c:f>('Importacion 90% (2)'!$B$36:$C$36,'Importacion 90% (2)'!$E$36:$I$36)</c:f>
              <c:numCache>
                <c:formatCode>General</c:formatCode>
                <c:ptCount val="7"/>
                <c:pt idx="0">
                  <c:v>215750</c:v>
                </c:pt>
                <c:pt idx="1">
                  <c:v>238782</c:v>
                </c:pt>
                <c:pt idx="2">
                  <c:v>432488.63</c:v>
                </c:pt>
                <c:pt idx="3">
                  <c:v>561600</c:v>
                </c:pt>
                <c:pt idx="4">
                  <c:v>1817326</c:v>
                </c:pt>
                <c:pt idx="5">
                  <c:v>1526252</c:v>
                </c:pt>
                <c:pt idx="6">
                  <c:v>1557934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BE-4282-9DC6-3E540F15D519}"/>
            </c:ext>
          </c:extLst>
        </c:ser>
        <c:ser>
          <c:idx val="10"/>
          <c:order val="10"/>
          <c:tx>
            <c:strRef>
              <c:f>'Importacion 90% (2)'!$A$37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(2)'!$B$37:$I$37</c15:sqref>
                  </c15:fullRef>
                </c:ext>
              </c:extLst>
              <c:f>('Importacion 90% (2)'!$B$37:$C$37,'Importacion 90% (2)'!$E$37:$I$37)</c:f>
              <c:numCache>
                <c:formatCode>General</c:formatCode>
                <c:ptCount val="7"/>
                <c:pt idx="0">
                  <c:v>160680</c:v>
                </c:pt>
                <c:pt idx="1">
                  <c:v>223300</c:v>
                </c:pt>
                <c:pt idx="2">
                  <c:v>321163.2</c:v>
                </c:pt>
                <c:pt idx="3">
                  <c:v>489618.69</c:v>
                </c:pt>
                <c:pt idx="4">
                  <c:v>1814289</c:v>
                </c:pt>
                <c:pt idx="5">
                  <c:v>1477206</c:v>
                </c:pt>
                <c:pt idx="6">
                  <c:v>1538388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BE-4282-9DC6-3E540F15D519}"/>
            </c:ext>
          </c:extLst>
        </c:ser>
        <c:ser>
          <c:idx val="11"/>
          <c:order val="11"/>
          <c:tx>
            <c:strRef>
              <c:f>'Importacion 90% (2)'!$A$38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(2)'!$B$38:$I$38</c15:sqref>
                  </c15:fullRef>
                </c:ext>
              </c:extLst>
              <c:f>('Importacion 90% (2)'!$B$38:$C$38,'Importacion 90% (2)'!$E$38:$I$38)</c:f>
              <c:numCache>
                <c:formatCode>General</c:formatCode>
                <c:ptCount val="7"/>
                <c:pt idx="0">
                  <c:v>156876</c:v>
                </c:pt>
                <c:pt idx="1">
                  <c:v>220200</c:v>
                </c:pt>
                <c:pt idx="2">
                  <c:v>309625.55</c:v>
                </c:pt>
                <c:pt idx="3">
                  <c:v>458445.77</c:v>
                </c:pt>
                <c:pt idx="4">
                  <c:v>1808812</c:v>
                </c:pt>
                <c:pt idx="5">
                  <c:v>1427815</c:v>
                </c:pt>
                <c:pt idx="6">
                  <c:v>1459578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BE-4282-9DC6-3E540F15D519}"/>
            </c:ext>
          </c:extLst>
        </c:ser>
        <c:ser>
          <c:idx val="12"/>
          <c:order val="12"/>
          <c:tx>
            <c:strRef>
              <c:f>'Importacion 90% (2)'!$A$39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(2)'!$B$39:$I$39</c15:sqref>
                  </c15:fullRef>
                </c:ext>
              </c:extLst>
              <c:f>('Importacion 90% (2)'!$B$39:$C$39,'Importacion 90% (2)'!$E$39:$I$39)</c:f>
              <c:numCache>
                <c:formatCode>General</c:formatCode>
                <c:ptCount val="7"/>
                <c:pt idx="0">
                  <c:v>142752</c:v>
                </c:pt>
                <c:pt idx="1">
                  <c:v>212250</c:v>
                </c:pt>
                <c:pt idx="2">
                  <c:v>309330</c:v>
                </c:pt>
                <c:pt idx="3">
                  <c:v>448480.71</c:v>
                </c:pt>
                <c:pt idx="4">
                  <c:v>1730408</c:v>
                </c:pt>
                <c:pt idx="5">
                  <c:v>1374043</c:v>
                </c:pt>
                <c:pt idx="6">
                  <c:v>1422830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BE-4282-9DC6-3E540F15D519}"/>
            </c:ext>
          </c:extLst>
        </c:ser>
        <c:ser>
          <c:idx val="13"/>
          <c:order val="13"/>
          <c:tx>
            <c:strRef>
              <c:f>'Importacion 90% (2)'!$A$40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(2)'!$B$40:$I$40</c15:sqref>
                  </c15:fullRef>
                </c:ext>
              </c:extLst>
              <c:f>('Importacion 90% (2)'!$B$40:$C$40,'Importacion 90% (2)'!$E$40:$I$40)</c:f>
              <c:numCache>
                <c:formatCode>General</c:formatCode>
                <c:ptCount val="7"/>
                <c:pt idx="0">
                  <c:v>127125</c:v>
                </c:pt>
                <c:pt idx="1">
                  <c:v>192000</c:v>
                </c:pt>
                <c:pt idx="2">
                  <c:v>289395</c:v>
                </c:pt>
                <c:pt idx="3">
                  <c:v>436025.5</c:v>
                </c:pt>
                <c:pt idx="4">
                  <c:v>1436981</c:v>
                </c:pt>
                <c:pt idx="5">
                  <c:v>1008000</c:v>
                </c:pt>
                <c:pt idx="6">
                  <c:v>1282398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BE-4282-9DC6-3E540F15D519}"/>
            </c:ext>
          </c:extLst>
        </c:ser>
        <c:ser>
          <c:idx val="14"/>
          <c:order val="14"/>
          <c:tx>
            <c:strRef>
              <c:f>'Importacion 90% (2)'!$A$41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(2)'!$B$41:$I$41</c15:sqref>
                  </c15:fullRef>
                </c:ext>
              </c:extLst>
              <c:f>('Importacion 90% (2)'!$B$41:$C$41,'Importacion 90% (2)'!$E$41:$I$41)</c:f>
              <c:numCache>
                <c:formatCode>General</c:formatCode>
                <c:ptCount val="7"/>
                <c:pt idx="0">
                  <c:v>116342</c:v>
                </c:pt>
                <c:pt idx="1">
                  <c:v>174475</c:v>
                </c:pt>
                <c:pt idx="3">
                  <c:v>429321</c:v>
                </c:pt>
                <c:pt idx="4">
                  <c:v>1343722.4017</c:v>
                </c:pt>
                <c:pt idx="5">
                  <c:v>916390</c:v>
                </c:pt>
                <c:pt idx="6">
                  <c:v>1263909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BE-4282-9DC6-3E540F15D519}"/>
            </c:ext>
          </c:extLst>
        </c:ser>
        <c:ser>
          <c:idx val="15"/>
          <c:order val="15"/>
          <c:tx>
            <c:strRef>
              <c:f>'Importacion 90% (2)'!$A$42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(2)'!$B$42:$I$42</c15:sqref>
                  </c15:fullRef>
                </c:ext>
              </c:extLst>
              <c:f>('Importacion 90% (2)'!$B$42:$C$42,'Importacion 90% (2)'!$E$42:$I$42)</c:f>
              <c:numCache>
                <c:formatCode>General</c:formatCode>
                <c:ptCount val="7"/>
                <c:pt idx="0">
                  <c:v>112807</c:v>
                </c:pt>
                <c:pt idx="1">
                  <c:v>173720</c:v>
                </c:pt>
                <c:pt idx="3">
                  <c:v>423404</c:v>
                </c:pt>
                <c:pt idx="4">
                  <c:v>1309439.5983</c:v>
                </c:pt>
                <c:pt idx="5">
                  <c:v>914315</c:v>
                </c:pt>
                <c:pt idx="6">
                  <c:v>1142554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BE-4282-9DC6-3E540F15D519}"/>
            </c:ext>
          </c:extLst>
        </c:ser>
        <c:ser>
          <c:idx val="16"/>
          <c:order val="16"/>
          <c:tx>
            <c:strRef>
              <c:f>'Importacion 90% (2)'!$A$43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(2)'!$B$43:$I$43</c15:sqref>
                  </c15:fullRef>
                </c:ext>
              </c:extLst>
              <c:f>('Importacion 90% (2)'!$B$43:$C$43,'Importacion 90% (2)'!$E$43:$I$43)</c:f>
              <c:numCache>
                <c:formatCode>General</c:formatCode>
                <c:ptCount val="7"/>
                <c:pt idx="0">
                  <c:v>108034</c:v>
                </c:pt>
                <c:pt idx="1">
                  <c:v>170546</c:v>
                </c:pt>
                <c:pt idx="3">
                  <c:v>380215.6</c:v>
                </c:pt>
                <c:pt idx="4">
                  <c:v>1414983.0837000001</c:v>
                </c:pt>
                <c:pt idx="5">
                  <c:v>880202</c:v>
                </c:pt>
                <c:pt idx="6">
                  <c:v>956112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BE-4282-9DC6-3E540F15D519}"/>
            </c:ext>
          </c:extLst>
        </c:ser>
        <c:ser>
          <c:idx val="17"/>
          <c:order val="17"/>
          <c:tx>
            <c:strRef>
              <c:f>'Importacion 90% (2)'!$A$44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(2)'!$B$44:$I$44</c15:sqref>
                  </c15:fullRef>
                </c:ext>
              </c:extLst>
              <c:f>('Importacion 90% (2)'!$B$44:$C$44,'Importacion 90% (2)'!$E$44:$I$44)</c:f>
              <c:numCache>
                <c:formatCode>General</c:formatCode>
                <c:ptCount val="7"/>
                <c:pt idx="0">
                  <c:v>95460</c:v>
                </c:pt>
                <c:pt idx="1">
                  <c:v>165360</c:v>
                </c:pt>
                <c:pt idx="3">
                  <c:v>379525.01</c:v>
                </c:pt>
                <c:pt idx="4">
                  <c:v>1200396</c:v>
                </c:pt>
                <c:pt idx="5">
                  <c:v>839994</c:v>
                </c:pt>
                <c:pt idx="6">
                  <c:v>782684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BE-4282-9DC6-3E540F15D519}"/>
            </c:ext>
          </c:extLst>
        </c:ser>
        <c:ser>
          <c:idx val="18"/>
          <c:order val="18"/>
          <c:tx>
            <c:strRef>
              <c:f>'Importacion 90% (2)'!$A$45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(2)'!$B$45:$I$45</c15:sqref>
                  </c15:fullRef>
                </c:ext>
              </c:extLst>
              <c:f>('Importacion 90% (2)'!$B$45:$C$45,'Importacion 90% (2)'!$E$45:$I$45)</c:f>
              <c:numCache>
                <c:formatCode>General</c:formatCode>
                <c:ptCount val="7"/>
                <c:pt idx="1">
                  <c:v>163650</c:v>
                </c:pt>
                <c:pt idx="4">
                  <c:v>1153862.3924</c:v>
                </c:pt>
                <c:pt idx="6">
                  <c:v>724013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BE-4282-9DC6-3E540F15D519}"/>
            </c:ext>
          </c:extLst>
        </c:ser>
        <c:ser>
          <c:idx val="19"/>
          <c:order val="19"/>
          <c:tx>
            <c:strRef>
              <c:f>'Importacion 90% (2)'!$A$46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(2)'!$B$46:$I$46</c15:sqref>
                  </c15:fullRef>
                </c:ext>
              </c:extLst>
              <c:f>('Importacion 90% (2)'!$B$46:$C$46,'Importacion 90% (2)'!$E$46:$I$46)</c:f>
              <c:numCache>
                <c:formatCode>General</c:formatCode>
                <c:ptCount val="7"/>
                <c:pt idx="6">
                  <c:v>701102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BE-4282-9DC6-3E540F15D519}"/>
            </c:ext>
          </c:extLst>
        </c:ser>
        <c:ser>
          <c:idx val="20"/>
          <c:order val="20"/>
          <c:tx>
            <c:strRef>
              <c:f>'Importacion 90% (2)'!$A$47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(2)'!$B$47:$I$47</c15:sqref>
                  </c15:fullRef>
                </c:ext>
              </c:extLst>
              <c:f>('Importacion 90% (2)'!$B$47:$C$47,'Importacion 90% (2)'!$E$47:$I$47)</c:f>
              <c:numCache>
                <c:formatCode>General</c:formatCode>
                <c:ptCount val="7"/>
                <c:pt idx="6">
                  <c:v>684513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BE-4282-9DC6-3E540F15D519}"/>
            </c:ext>
          </c:extLst>
        </c:ser>
        <c:ser>
          <c:idx val="21"/>
          <c:order val="21"/>
          <c:tx>
            <c:strRef>
              <c:f>'Importacion 90% (2)'!$A$48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(2)'!$B$48:$I$48</c15:sqref>
                  </c15:fullRef>
                </c:ext>
              </c:extLst>
              <c:f>('Importacion 90% (2)'!$B$48:$C$48,'Importacion 90% (2)'!$E$48:$I$48)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5-6CBE-4282-9DC6-3E540F15D519}"/>
            </c:ext>
          </c:extLst>
        </c:ser>
        <c:ser>
          <c:idx val="22"/>
          <c:order val="22"/>
          <c:tx>
            <c:strRef>
              <c:f>'Importacion 90% (2)'!$A$49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'Importacion 90% (2)'!$B$26:$I$26</c15:sqref>
                  </c15:fullRef>
                </c:ext>
              </c:extLst>
              <c:f>('Importacion 90% (2)'!$B$26:$C$26,'Importacion 90% (2)'!$E$26:$I$26)</c:f>
              <c:numCache>
                <c:formatCode>General</c:formatCode>
                <c:ptCount val="7"/>
                <c:pt idx="0">
                  <c:v>1995</c:v>
                </c:pt>
                <c:pt idx="1">
                  <c:v>1999</c:v>
                </c:pt>
                <c:pt idx="2">
                  <c:v>2005</c:v>
                </c:pt>
                <c:pt idx="3">
                  <c:v>2007</c:v>
                </c:pt>
                <c:pt idx="4">
                  <c:v>2014</c:v>
                </c:pt>
                <c:pt idx="5">
                  <c:v>2018</c:v>
                </c:pt>
                <c:pt idx="6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'Importacion 90% (2)'!$B$49:$I$49</c15:sqref>
                  </c15:fullRef>
                </c:ext>
              </c:extLst>
              <c:f>('Importacion 90% (2)'!$B$49:$C$49,'Importacion 90% (2)'!$E$49:$I$49)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6CBE-4282-9DC6-3E540F15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10441487"/>
        <c:axId val="610439823"/>
      </c:barChart>
      <c:catAx>
        <c:axId val="61044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Year</a:t>
                </a:r>
              </a:p>
            </c:rich>
          </c:tx>
          <c:layout>
            <c:manualLayout>
              <c:xMode val="edge"/>
              <c:yMode val="edge"/>
              <c:x val="0.53248081477860287"/>
              <c:y val="0.95751207767758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10439823"/>
        <c:crosses val="autoZero"/>
        <c:auto val="1"/>
        <c:lblAlgn val="ctr"/>
        <c:lblOffset val="100"/>
        <c:noMultiLvlLbl val="0"/>
      </c:catAx>
      <c:valAx>
        <c:axId val="610439823"/>
        <c:scaling>
          <c:orientation val="minMax"/>
          <c:max val="1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CIF value (millon US$)</a:t>
                </a:r>
              </a:p>
            </c:rich>
          </c:tx>
          <c:layout>
            <c:manualLayout>
              <c:xMode val="edge"/>
              <c:yMode val="edge"/>
              <c:x val="1.6963135627688634E-2"/>
              <c:y val="0.2959601947479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10441487"/>
        <c:crosses val="autoZero"/>
        <c:crossBetween val="between"/>
        <c:majorUnit val="10000000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UY"/>
                    <a:t>Millons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0</xdr:row>
      <xdr:rowOff>381951</xdr:rowOff>
    </xdr:from>
    <xdr:to>
      <xdr:col>15</xdr:col>
      <xdr:colOff>15240</xdr:colOff>
      <xdr:row>22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CF3F7-AD20-4E03-91C9-8C8EEF4D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23</xdr:row>
      <xdr:rowOff>9525</xdr:rowOff>
    </xdr:from>
    <xdr:to>
      <xdr:col>13</xdr:col>
      <xdr:colOff>758190</xdr:colOff>
      <xdr:row>42</xdr:row>
      <xdr:rowOff>50483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857690-3014-4596-9669-2D1A099CD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112395</xdr:colOff>
      <xdr:row>1</xdr:row>
      <xdr:rowOff>54291</xdr:rowOff>
    </xdr:from>
    <xdr:to>
      <xdr:col>15</xdr:col>
      <xdr:colOff>139065</xdr:colOff>
      <xdr:row>24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900BCE-ACFA-43C4-A80C-D9D1CD81D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25</xdr:row>
      <xdr:rowOff>167640</xdr:rowOff>
    </xdr:from>
    <xdr:to>
      <xdr:col>14</xdr:col>
      <xdr:colOff>382905</xdr:colOff>
      <xdr:row>45</xdr:row>
      <xdr:rowOff>27623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FC495-CE0A-4C5F-AA1D-E8AB4CDAD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323850</xdr:colOff>
      <xdr:row>9</xdr:row>
      <xdr:rowOff>180975</xdr:rowOff>
    </xdr:from>
    <xdr:to>
      <xdr:col>20</xdr:col>
      <xdr:colOff>639835</xdr:colOff>
      <xdr:row>19</xdr:row>
      <xdr:rowOff>157878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A96D1D-907A-4B86-91D0-344C0BFC6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2290" y="1807845"/>
          <a:ext cx="7204465" cy="1805703"/>
        </a:xfrm>
        <a:prstGeom prst="rect">
          <a:avLst/>
        </a:prstGeom>
      </xdr:spPr>
    </xdr:pic>
    <xdr:clientData/>
  </xdr:twoCellAnchor>
  <xdr:twoCellAnchor>
    <xdr:from>
      <xdr:col>2</xdr:col>
      <xdr:colOff>279400</xdr:colOff>
      <xdr:row>10</xdr:row>
      <xdr:rowOff>98425</xdr:rowOff>
    </xdr:from>
    <xdr:to>
      <xdr:col>8</xdr:col>
      <xdr:colOff>241300</xdr:colOff>
      <xdr:row>24</xdr:row>
      <xdr:rowOff>174625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63B8D8-5D30-4B6D-95A0-AC9694ACA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704850</xdr:colOff>
      <xdr:row>27</xdr:row>
      <xdr:rowOff>180975</xdr:rowOff>
    </xdr:from>
    <xdr:to>
      <xdr:col>9</xdr:col>
      <xdr:colOff>704850</xdr:colOff>
      <xdr:row>42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00241D-96DC-4FAA-97C9-397A7B2CF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485774</xdr:colOff>
      <xdr:row>37</xdr:row>
      <xdr:rowOff>38099</xdr:rowOff>
    </xdr:from>
    <xdr:to>
      <xdr:col>20</xdr:col>
      <xdr:colOff>19049</xdr:colOff>
      <xdr:row>57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4905AC-8FB3-4A8F-BBAD-1877BA8A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30</xdr:col>
      <xdr:colOff>622935</xdr:colOff>
      <xdr:row>57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383C06-EFD7-417A-B4F7-FBAF0018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2016</xdr:colOff>
      <xdr:row>24</xdr:row>
      <xdr:rowOff>89647</xdr:rowOff>
    </xdr:from>
    <xdr:to>
      <xdr:col>22</xdr:col>
      <xdr:colOff>427393</xdr:colOff>
      <xdr:row>57</xdr:row>
      <xdr:rowOff>12438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A591BF-D88F-41D1-9B4E-ECD81C06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629660</xdr:colOff>
      <xdr:row>49</xdr:row>
      <xdr:rowOff>123265</xdr:rowOff>
    </xdr:from>
    <xdr:to>
      <xdr:col>13</xdr:col>
      <xdr:colOff>143772</xdr:colOff>
      <xdr:row>50</xdr:row>
      <xdr:rowOff>175483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81768C9-01E8-4A6A-9B72-4D80B0293EBD}"/>
            </a:ext>
          </a:extLst>
        </xdr:cNvPr>
        <xdr:cNvSpPr txBox="1"/>
      </xdr:nvSpPr>
      <xdr:spPr>
        <a:xfrm>
          <a:off x="16004131" y="8908677"/>
          <a:ext cx="309729" cy="2315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18</a:t>
          </a:r>
        </a:p>
      </xdr:txBody>
    </xdr:sp>
    <xdr:clientData/>
  </xdr:twoCellAnchor>
  <xdr:twoCellAnchor>
    <xdr:from>
      <xdr:col>15</xdr:col>
      <xdr:colOff>734099</xdr:colOff>
      <xdr:row>45</xdr:row>
      <xdr:rowOff>132567</xdr:rowOff>
    </xdr:from>
    <xdr:to>
      <xdr:col>16</xdr:col>
      <xdr:colOff>255831</xdr:colOff>
      <xdr:row>47</xdr:row>
      <xdr:rowOff>16920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8B7D2F6-033A-4650-AAAA-D2860CA49117}"/>
            </a:ext>
          </a:extLst>
        </xdr:cNvPr>
        <xdr:cNvSpPr txBox="1"/>
      </xdr:nvSpPr>
      <xdr:spPr>
        <a:xfrm>
          <a:off x="18495423" y="8200802"/>
          <a:ext cx="317349" cy="2429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14</a:t>
          </a:r>
        </a:p>
      </xdr:txBody>
    </xdr:sp>
    <xdr:clientData/>
  </xdr:twoCellAnchor>
  <xdr:twoCellAnchor>
    <xdr:from>
      <xdr:col>14</xdr:col>
      <xdr:colOff>277011</xdr:colOff>
      <xdr:row>47</xdr:row>
      <xdr:rowOff>67460</xdr:rowOff>
    </xdr:from>
    <xdr:to>
      <xdr:col>14</xdr:col>
      <xdr:colOff>577215</xdr:colOff>
      <xdr:row>48</xdr:row>
      <xdr:rowOff>104438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5ABDC47-3396-4E42-ABD3-5B6516E55CB8}"/>
            </a:ext>
          </a:extLst>
        </xdr:cNvPr>
        <xdr:cNvSpPr txBox="1"/>
      </xdr:nvSpPr>
      <xdr:spPr>
        <a:xfrm>
          <a:off x="17242717" y="8494284"/>
          <a:ext cx="300204" cy="216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20</a:t>
          </a:r>
        </a:p>
      </xdr:txBody>
    </xdr:sp>
    <xdr:clientData/>
  </xdr:twoCellAnchor>
  <xdr:twoCellAnchor>
    <xdr:from>
      <xdr:col>17</xdr:col>
      <xdr:colOff>381225</xdr:colOff>
      <xdr:row>39</xdr:row>
      <xdr:rowOff>173804</xdr:rowOff>
    </xdr:from>
    <xdr:to>
      <xdr:col>17</xdr:col>
      <xdr:colOff>685239</xdr:colOff>
      <xdr:row>41</xdr:row>
      <xdr:rowOff>37203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0EB44E3-7868-4A74-BCC9-08D2ADB147C4}"/>
            </a:ext>
          </a:extLst>
        </xdr:cNvPr>
        <xdr:cNvSpPr txBox="1"/>
      </xdr:nvSpPr>
      <xdr:spPr>
        <a:xfrm>
          <a:off x="19733784" y="7166275"/>
          <a:ext cx="304014" cy="221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18</a:t>
          </a:r>
        </a:p>
      </xdr:txBody>
    </xdr:sp>
    <xdr:clientData/>
  </xdr:twoCellAnchor>
  <xdr:twoCellAnchor>
    <xdr:from>
      <xdr:col>18</xdr:col>
      <xdr:colOff>222439</xdr:colOff>
      <xdr:row>25</xdr:row>
      <xdr:rowOff>78443</xdr:rowOff>
    </xdr:from>
    <xdr:to>
      <xdr:col>18</xdr:col>
      <xdr:colOff>528358</xdr:colOff>
      <xdr:row>26</xdr:row>
      <xdr:rowOff>130661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DEACB20-611F-4F1F-9B36-52F8E23FAF2E}"/>
            </a:ext>
          </a:extLst>
        </xdr:cNvPr>
        <xdr:cNvSpPr txBox="1"/>
      </xdr:nvSpPr>
      <xdr:spPr>
        <a:xfrm>
          <a:off x="20986939" y="4560796"/>
          <a:ext cx="305919" cy="2315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19</a:t>
          </a:r>
        </a:p>
      </xdr:txBody>
    </xdr:sp>
    <xdr:clientData/>
  </xdr:twoCellAnchor>
  <xdr:twoCellAnchor>
    <xdr:from>
      <xdr:col>19</xdr:col>
      <xdr:colOff>640642</xdr:colOff>
      <xdr:row>35</xdr:row>
      <xdr:rowOff>226</xdr:rowOff>
    </xdr:from>
    <xdr:to>
      <xdr:col>20</xdr:col>
      <xdr:colOff>168089</xdr:colOff>
      <xdr:row>36</xdr:row>
      <xdr:rowOff>33394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D4399E-5C8A-412E-8C99-01B4AA7B888E}"/>
            </a:ext>
          </a:extLst>
        </xdr:cNvPr>
        <xdr:cNvSpPr txBox="1"/>
      </xdr:nvSpPr>
      <xdr:spPr>
        <a:xfrm>
          <a:off x="22200760" y="6275520"/>
          <a:ext cx="323064" cy="2124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18</a:t>
          </a:r>
        </a:p>
      </xdr:txBody>
    </xdr:sp>
    <xdr:clientData/>
  </xdr:twoCellAnchor>
  <xdr:twoCellAnchor>
    <xdr:from>
      <xdr:col>21</xdr:col>
      <xdr:colOff>306371</xdr:colOff>
      <xdr:row>39</xdr:row>
      <xdr:rowOff>28352</xdr:rowOff>
    </xdr:from>
    <xdr:to>
      <xdr:col>21</xdr:col>
      <xdr:colOff>625625</xdr:colOff>
      <xdr:row>40</xdr:row>
      <xdr:rowOff>65330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15B89329-F74D-4261-BAD4-44CCD057ABE8}"/>
            </a:ext>
          </a:extLst>
        </xdr:cNvPr>
        <xdr:cNvSpPr txBox="1"/>
      </xdr:nvSpPr>
      <xdr:spPr>
        <a:xfrm>
          <a:off x="23457724" y="7020823"/>
          <a:ext cx="319254" cy="216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UY" sz="1200"/>
            <a:t>21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o García" id="{0BD7A1EF-754D-4749-9012-374F1838E792}" userId="S::magarcia@inia.org.uy::9e86a35a-10b9-45d2-80b7-89e73468629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6-16T14:41:40.50" personId="{0BD7A1EF-754D-4749-9012-374F1838E792}" id="{4AAB930C-BF17-4ABA-BE0F-C68C10B863A0}">
    <text>En Rojo: Valores de kg i.a. estimados segun valor CIF del periodo 93 - 98</text>
  </threadedComment>
  <threadedComment ref="D24" dT="2021-10-14T21:11:55.59" personId="{0BD7A1EF-754D-4749-9012-374F1838E792}" id="{3940648B-3F84-49B7-BE40-10391F7DC3E5}">
    <text>Valores tomados de la planilla 2014 en la parte de evolucion de años anteriores. Cual esta bien?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1-06-16T14:41:40.50" personId="{0BD7A1EF-754D-4749-9012-374F1838E792}" id="{F5B1F3F9-BFC3-4E2A-8623-084ABF6D847E}">
    <text>En Rojo: Valores de kg i.a. estimados segun valor CIF del periodo 93 - 98</text>
  </threadedComment>
  <threadedComment ref="D24" dT="2021-10-14T21:11:55.59" personId="{0BD7A1EF-754D-4749-9012-374F1838E792}" id="{C018D887-85CF-46AF-A1DF-34C5781865D0}">
    <text>Valores tomados de la planilla 2014 en la parte de evolucion de años anteriores.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F93F-D6C5-4BB2-A985-3BD30AA38ACE}">
  <dimension ref="A1:N45"/>
  <sheetViews>
    <sheetView topLeftCell="D1" workbookViewId="0">
      <pane ySplit="1" topLeftCell="A50" activePane="bottomLeft" state="frozen"/>
      <selection pane="bottomLeft" activeCell="F20" sqref="F20"/>
    </sheetView>
  </sheetViews>
  <sheetFormatPr baseColWidth="10" defaultRowHeight="14.4" x14ac:dyDescent="0.3"/>
  <cols>
    <col min="2" max="2" width="11.5546875" bestFit="1" customWidth="1"/>
    <col min="3" max="3" width="16.33203125" bestFit="1" customWidth="1"/>
    <col min="4" max="4" width="15.44140625" bestFit="1" customWidth="1"/>
    <col min="5" max="5" width="18.6640625" style="1" customWidth="1"/>
  </cols>
  <sheetData>
    <row r="1" spans="1:14" ht="30.75" customHeight="1" x14ac:dyDescent="0.3">
      <c r="A1" s="4" t="s">
        <v>0</v>
      </c>
      <c r="B1" s="5" t="s">
        <v>3</v>
      </c>
      <c r="C1" s="5" t="s">
        <v>2</v>
      </c>
      <c r="D1" s="5" t="s">
        <v>1</v>
      </c>
      <c r="E1" s="5" t="s">
        <v>4</v>
      </c>
    </row>
    <row r="2" spans="1:14" x14ac:dyDescent="0.3">
      <c r="A2" s="1">
        <v>1987</v>
      </c>
      <c r="B2" s="3"/>
      <c r="C2" s="7">
        <v>306125.52537989005</v>
      </c>
      <c r="D2" s="3">
        <v>3826789</v>
      </c>
      <c r="E2" s="3"/>
      <c r="F2" s="3"/>
      <c r="G2" s="3"/>
      <c r="H2" s="3"/>
      <c r="I2" s="3"/>
      <c r="J2" s="2"/>
      <c r="K2" s="2"/>
      <c r="L2" s="2"/>
      <c r="M2" s="2"/>
      <c r="N2" s="2"/>
    </row>
    <row r="3" spans="1:14" x14ac:dyDescent="0.3">
      <c r="A3" s="1">
        <v>1988</v>
      </c>
      <c r="B3" s="1"/>
      <c r="C3" s="7">
        <v>356594.48755253799</v>
      </c>
      <c r="D3" s="3">
        <v>4451191</v>
      </c>
      <c r="F3" s="1"/>
      <c r="G3" s="1"/>
      <c r="H3" s="3"/>
      <c r="I3" s="1"/>
    </row>
    <row r="4" spans="1:14" x14ac:dyDescent="0.3">
      <c r="A4" s="1">
        <v>1989</v>
      </c>
      <c r="B4" s="1"/>
      <c r="C4" s="7">
        <v>383374.95958616229</v>
      </c>
      <c r="D4" s="3">
        <v>4782519</v>
      </c>
      <c r="F4" s="1"/>
      <c r="G4" s="1"/>
      <c r="H4" s="3"/>
      <c r="I4" s="1"/>
    </row>
    <row r="5" spans="1:14" x14ac:dyDescent="0.3">
      <c r="A5" s="1">
        <v>1990</v>
      </c>
      <c r="B5" s="1"/>
      <c r="C5" s="7">
        <v>380200.93760103459</v>
      </c>
      <c r="D5" s="3">
        <v>4743250</v>
      </c>
      <c r="F5" s="1"/>
      <c r="G5" s="1"/>
      <c r="H5" s="3"/>
      <c r="I5" s="1"/>
    </row>
    <row r="6" spans="1:14" x14ac:dyDescent="0.3">
      <c r="A6" s="1">
        <v>1991</v>
      </c>
      <c r="B6" s="1"/>
      <c r="C6" s="7">
        <v>537988.6841254445</v>
      </c>
      <c r="D6" s="3">
        <v>6695400</v>
      </c>
      <c r="F6" s="1"/>
      <c r="G6" s="1"/>
      <c r="H6" s="3"/>
      <c r="I6" s="1"/>
    </row>
    <row r="7" spans="1:14" x14ac:dyDescent="0.3">
      <c r="A7" s="1">
        <v>1992</v>
      </c>
      <c r="B7" s="1"/>
      <c r="C7" s="7">
        <v>621250.56579372776</v>
      </c>
      <c r="D7" s="3">
        <v>7725516</v>
      </c>
      <c r="F7" s="1"/>
      <c r="G7" s="1"/>
      <c r="H7" s="3"/>
      <c r="I7" s="1"/>
    </row>
    <row r="8" spans="1:14" x14ac:dyDescent="0.3">
      <c r="A8" s="1">
        <v>1993</v>
      </c>
      <c r="C8" s="3">
        <v>569231</v>
      </c>
      <c r="D8" s="3">
        <v>6393305</v>
      </c>
      <c r="F8" s="1"/>
      <c r="G8" s="6"/>
      <c r="H8" s="3"/>
      <c r="I8" s="1"/>
    </row>
    <row r="9" spans="1:14" x14ac:dyDescent="0.3">
      <c r="A9" s="1">
        <v>1994</v>
      </c>
      <c r="B9" s="1"/>
      <c r="C9" s="3">
        <v>753394</v>
      </c>
      <c r="D9" s="3">
        <v>8963650</v>
      </c>
      <c r="F9" s="1"/>
      <c r="G9" s="6"/>
      <c r="H9" s="3"/>
      <c r="I9" s="1"/>
    </row>
    <row r="10" spans="1:14" x14ac:dyDescent="0.3">
      <c r="A10" s="1">
        <v>1995</v>
      </c>
      <c r="B10" s="1"/>
      <c r="C10" s="3">
        <v>989640</v>
      </c>
      <c r="D10" s="3">
        <v>12016346</v>
      </c>
      <c r="F10" s="1"/>
      <c r="G10" s="6"/>
      <c r="H10" s="3"/>
      <c r="I10" s="1"/>
    </row>
    <row r="11" spans="1:14" x14ac:dyDescent="0.3">
      <c r="A11" s="1">
        <v>1996</v>
      </c>
      <c r="B11" s="1"/>
      <c r="C11" s="3">
        <v>1290835</v>
      </c>
      <c r="D11" s="3">
        <v>17428625</v>
      </c>
      <c r="F11" s="1"/>
      <c r="G11" s="6"/>
      <c r="H11" s="3"/>
      <c r="I11" s="1"/>
    </row>
    <row r="12" spans="1:14" x14ac:dyDescent="0.3">
      <c r="A12" s="1">
        <v>1997</v>
      </c>
      <c r="B12" s="1"/>
      <c r="C12" s="3">
        <v>1646191</v>
      </c>
      <c r="D12" s="3">
        <v>21241005</v>
      </c>
      <c r="F12" s="1"/>
      <c r="G12" s="6"/>
      <c r="H12" s="3"/>
      <c r="I12" s="1"/>
    </row>
    <row r="13" spans="1:14" x14ac:dyDescent="0.3">
      <c r="A13" s="1">
        <v>1998</v>
      </c>
      <c r="B13" s="3">
        <v>4774888</v>
      </c>
      <c r="C13" s="3">
        <v>2058310</v>
      </c>
      <c r="D13" s="3">
        <v>24133760</v>
      </c>
      <c r="F13" s="1"/>
      <c r="G13" s="6"/>
      <c r="H13" s="3"/>
      <c r="I13" s="1"/>
    </row>
    <row r="14" spans="1:14" x14ac:dyDescent="0.3">
      <c r="A14" s="1">
        <v>1999</v>
      </c>
      <c r="B14" s="3">
        <v>4806291</v>
      </c>
      <c r="C14" s="3">
        <v>2089775</v>
      </c>
      <c r="D14" s="3">
        <v>22723085</v>
      </c>
      <c r="F14" s="1"/>
      <c r="G14" s="6"/>
      <c r="H14" s="3"/>
      <c r="I14" s="1"/>
    </row>
    <row r="15" spans="1:14" x14ac:dyDescent="0.3">
      <c r="A15" s="1">
        <v>2000</v>
      </c>
      <c r="B15" s="3">
        <v>4679746</v>
      </c>
      <c r="C15" s="3">
        <v>2079534.4130000002</v>
      </c>
      <c r="D15" s="3">
        <v>17993216</v>
      </c>
      <c r="F15" s="1"/>
      <c r="G15" s="6"/>
      <c r="H15" s="1"/>
      <c r="I15" s="1"/>
    </row>
    <row r="16" spans="1:14" x14ac:dyDescent="0.3">
      <c r="A16" s="1">
        <v>2001</v>
      </c>
      <c r="B16" s="3">
        <v>5042378</v>
      </c>
      <c r="C16" s="3">
        <v>2975306.9260000023</v>
      </c>
      <c r="D16" s="3">
        <v>20010410</v>
      </c>
      <c r="F16" s="1"/>
      <c r="G16" s="6"/>
      <c r="H16" s="1"/>
      <c r="I16" s="1"/>
    </row>
    <row r="17" spans="1:11" x14ac:dyDescent="0.3">
      <c r="A17" s="1">
        <v>2002</v>
      </c>
      <c r="B17" s="3">
        <v>4637187</v>
      </c>
      <c r="C17" s="3">
        <v>3232393.5190000036</v>
      </c>
      <c r="D17" s="3">
        <v>18194840</v>
      </c>
      <c r="E17" s="11">
        <v>0.53428684969458196</v>
      </c>
      <c r="F17" s="1"/>
      <c r="G17" s="6"/>
      <c r="H17" s="1"/>
      <c r="I17" s="1"/>
    </row>
    <row r="18" spans="1:11" x14ac:dyDescent="0.3">
      <c r="A18" s="1">
        <v>2003</v>
      </c>
      <c r="B18" s="3">
        <v>8125910</v>
      </c>
      <c r="C18" s="3">
        <v>5377499.1360000018</v>
      </c>
      <c r="D18" s="3">
        <v>27482359</v>
      </c>
      <c r="E18" s="11">
        <v>0.61956679180706331</v>
      </c>
      <c r="F18" s="1"/>
      <c r="G18" s="6"/>
      <c r="H18" s="1"/>
      <c r="I18" s="1"/>
    </row>
    <row r="19" spans="1:11" x14ac:dyDescent="0.3">
      <c r="A19" s="1">
        <v>2004</v>
      </c>
      <c r="B19" s="3">
        <v>10488486.274</v>
      </c>
      <c r="C19" s="3">
        <v>6696774.3620439889</v>
      </c>
      <c r="D19" s="3">
        <v>38029099.689999998</v>
      </c>
      <c r="E19" s="11">
        <v>0.64171183323459136</v>
      </c>
      <c r="F19" s="1"/>
      <c r="G19" s="6"/>
      <c r="H19" s="1"/>
      <c r="I19" s="1"/>
    </row>
    <row r="20" spans="1:11" x14ac:dyDescent="0.3">
      <c r="A20" s="1">
        <v>2005</v>
      </c>
      <c r="B20" s="3">
        <v>9710323.7620000001</v>
      </c>
      <c r="C20" s="3">
        <v>6726327.2907319991</v>
      </c>
      <c r="D20" s="3">
        <v>36682616.369999997</v>
      </c>
      <c r="E20" s="11">
        <v>0.59871566405693211</v>
      </c>
      <c r="F20" s="1"/>
      <c r="G20" s="6"/>
      <c r="H20" s="1"/>
      <c r="I20" s="1"/>
    </row>
    <row r="21" spans="1:11" x14ac:dyDescent="0.3">
      <c r="A21" s="1">
        <v>2006</v>
      </c>
      <c r="B21" s="3">
        <v>9754509.1500000004</v>
      </c>
      <c r="C21" s="3">
        <v>6965191.1776799997</v>
      </c>
      <c r="D21" s="3">
        <v>39789275.289999999</v>
      </c>
      <c r="E21" s="11">
        <v>0.64291838545156876</v>
      </c>
      <c r="F21" s="1"/>
      <c r="G21" s="6"/>
      <c r="H21" s="1"/>
      <c r="I21" s="1"/>
    </row>
    <row r="22" spans="1:11" x14ac:dyDescent="0.3">
      <c r="A22" s="1">
        <v>2007</v>
      </c>
      <c r="B22" s="3">
        <v>14173488.960000001</v>
      </c>
      <c r="C22" s="3">
        <v>10911395.987819999</v>
      </c>
      <c r="D22" s="3">
        <v>68244942.600000009</v>
      </c>
      <c r="E22" s="11">
        <v>0.60779977594476653</v>
      </c>
      <c r="F22" s="1"/>
      <c r="G22" s="6"/>
      <c r="H22" s="1"/>
      <c r="I22" s="1"/>
    </row>
    <row r="23" spans="1:11" x14ac:dyDescent="0.3">
      <c r="A23" s="1">
        <v>2008</v>
      </c>
      <c r="B23" s="3">
        <v>12358062</v>
      </c>
      <c r="C23" s="3">
        <v>9807539</v>
      </c>
      <c r="D23" s="3">
        <v>126074674</v>
      </c>
      <c r="E23" s="11">
        <v>0.66200000000000003</v>
      </c>
      <c r="F23" s="1"/>
      <c r="G23" s="1"/>
      <c r="H23" s="1"/>
      <c r="I23" s="1"/>
    </row>
    <row r="24" spans="1:11" x14ac:dyDescent="0.3">
      <c r="A24" s="1">
        <v>2009</v>
      </c>
      <c r="D24" s="13">
        <v>63311261</v>
      </c>
      <c r="E24" s="11">
        <v>0.58899999999999997</v>
      </c>
      <c r="G24" s="1"/>
      <c r="H24" s="1"/>
      <c r="I24" s="1"/>
    </row>
    <row r="25" spans="1:11" x14ac:dyDescent="0.3">
      <c r="A25" s="1">
        <v>2010</v>
      </c>
      <c r="B25" s="1"/>
      <c r="C25" s="1"/>
      <c r="D25" s="13">
        <v>71968025</v>
      </c>
      <c r="E25" s="11">
        <v>0.55900000000000005</v>
      </c>
      <c r="G25" s="1"/>
      <c r="H25" s="1"/>
      <c r="I25" s="1"/>
    </row>
    <row r="26" spans="1:11" x14ac:dyDescent="0.3">
      <c r="A26" s="1">
        <v>2011</v>
      </c>
      <c r="B26" s="8"/>
      <c r="C26" s="8"/>
      <c r="D26" s="13">
        <v>84050675</v>
      </c>
      <c r="E26" s="11">
        <v>0.54600000000000004</v>
      </c>
      <c r="G26" s="8"/>
      <c r="H26" s="8"/>
      <c r="I26" s="8"/>
      <c r="J26" s="9"/>
      <c r="K26" s="9"/>
    </row>
    <row r="27" spans="1:11" x14ac:dyDescent="0.3">
      <c r="A27" s="1">
        <v>2012</v>
      </c>
      <c r="B27" s="8"/>
      <c r="C27" s="8"/>
      <c r="D27" s="13">
        <v>104331699</v>
      </c>
      <c r="E27" s="11">
        <v>0.6</v>
      </c>
      <c r="G27" s="8"/>
      <c r="H27" s="8"/>
      <c r="I27" s="8"/>
      <c r="J27" s="9"/>
      <c r="K27" s="9"/>
    </row>
    <row r="28" spans="1:11" x14ac:dyDescent="0.3">
      <c r="A28" s="1">
        <v>2013</v>
      </c>
      <c r="B28" s="8"/>
      <c r="C28" s="8"/>
      <c r="D28" s="13">
        <v>157841597</v>
      </c>
      <c r="E28" s="11">
        <v>0.63300000000000001</v>
      </c>
      <c r="G28" s="8"/>
      <c r="H28" s="8"/>
      <c r="I28" s="8"/>
      <c r="J28" s="9"/>
      <c r="K28" s="9"/>
    </row>
    <row r="29" spans="1:11" x14ac:dyDescent="0.3">
      <c r="A29" s="1">
        <v>2014</v>
      </c>
      <c r="B29" s="13">
        <v>27955229</v>
      </c>
      <c r="C29" s="13">
        <v>19058193</v>
      </c>
      <c r="D29" s="3">
        <v>155038991</v>
      </c>
      <c r="E29" s="11">
        <v>0.61029999999999995</v>
      </c>
      <c r="F29" s="8"/>
      <c r="G29" s="8"/>
      <c r="H29" s="8"/>
      <c r="I29" s="8"/>
      <c r="J29" s="9"/>
      <c r="K29" s="9"/>
    </row>
    <row r="30" spans="1:11" x14ac:dyDescent="0.3">
      <c r="A30" s="1">
        <v>2015</v>
      </c>
      <c r="B30" s="13">
        <v>18368316</v>
      </c>
      <c r="C30" s="13">
        <v>12085521</v>
      </c>
      <c r="D30" s="13">
        <v>87995662</v>
      </c>
      <c r="E30" s="12">
        <v>0.60119999999999996</v>
      </c>
      <c r="F30" s="8"/>
      <c r="G30" s="8"/>
      <c r="H30" s="8"/>
      <c r="I30" s="8"/>
      <c r="J30" s="9"/>
      <c r="K30" s="9"/>
    </row>
    <row r="31" spans="1:11" x14ac:dyDescent="0.3">
      <c r="A31" s="1">
        <v>2016</v>
      </c>
      <c r="B31" s="13">
        <v>22637611</v>
      </c>
      <c r="C31" s="13">
        <v>13996945.644999985</v>
      </c>
      <c r="D31" s="13">
        <v>80732426</v>
      </c>
      <c r="E31" s="12">
        <v>0.6</v>
      </c>
      <c r="F31" s="8"/>
      <c r="G31" s="8"/>
      <c r="H31" s="8"/>
      <c r="I31" s="8"/>
      <c r="J31" s="9"/>
      <c r="K31" s="9"/>
    </row>
    <row r="32" spans="1:11" x14ac:dyDescent="0.3">
      <c r="A32" s="1">
        <v>2017</v>
      </c>
      <c r="B32" s="13">
        <v>16551829</v>
      </c>
      <c r="C32" s="13">
        <v>10200403.795999993</v>
      </c>
      <c r="D32" s="13">
        <v>76398756</v>
      </c>
      <c r="E32" s="15"/>
      <c r="F32" s="10"/>
      <c r="G32" s="8"/>
      <c r="H32" s="8"/>
      <c r="I32" s="8"/>
      <c r="J32" s="9"/>
      <c r="K32" s="9"/>
    </row>
    <row r="33" spans="1:11" x14ac:dyDescent="0.3">
      <c r="A33" s="1">
        <v>2018</v>
      </c>
      <c r="B33" s="13">
        <v>20558540</v>
      </c>
      <c r="C33" s="13">
        <v>12487954</v>
      </c>
      <c r="D33" s="3">
        <v>106544955</v>
      </c>
      <c r="E33" s="12"/>
      <c r="F33" s="8"/>
      <c r="G33" s="8"/>
      <c r="H33" s="8"/>
      <c r="I33" s="8"/>
      <c r="J33" s="9"/>
      <c r="K33" s="9"/>
    </row>
    <row r="34" spans="1:11" x14ac:dyDescent="0.3">
      <c r="A34" s="1">
        <v>2019</v>
      </c>
      <c r="B34" s="13">
        <v>17809844</v>
      </c>
      <c r="C34" s="3">
        <v>10629405</v>
      </c>
      <c r="D34" s="3">
        <v>89977059</v>
      </c>
      <c r="F34" s="1"/>
      <c r="G34" s="1"/>
      <c r="H34" s="1"/>
      <c r="I34" s="1"/>
    </row>
    <row r="35" spans="1:11" x14ac:dyDescent="0.3">
      <c r="A35" s="1">
        <v>2020</v>
      </c>
      <c r="B35" s="13">
        <v>17659167</v>
      </c>
      <c r="C35" s="3">
        <v>10391402</v>
      </c>
      <c r="D35" s="3">
        <v>77412370</v>
      </c>
      <c r="F35" s="1"/>
      <c r="G35" s="1"/>
      <c r="H35" s="1"/>
      <c r="I35" s="1"/>
    </row>
    <row r="36" spans="1:11" x14ac:dyDescent="0.3">
      <c r="C36" s="1"/>
      <c r="D36" s="1"/>
      <c r="F36" s="1"/>
      <c r="G36" s="1"/>
      <c r="H36" s="1"/>
      <c r="I36" s="1"/>
    </row>
    <row r="37" spans="1:11" x14ac:dyDescent="0.3">
      <c r="A37" s="67"/>
      <c r="B37" s="68"/>
      <c r="C37" s="68"/>
      <c r="D37" s="1"/>
      <c r="E37" s="3"/>
      <c r="F37" s="2"/>
      <c r="G37" s="2"/>
      <c r="H37" s="2"/>
    </row>
    <row r="38" spans="1:11" x14ac:dyDescent="0.3">
      <c r="D38" s="1"/>
      <c r="F38" s="1"/>
      <c r="G38" s="1"/>
      <c r="H38" s="1"/>
      <c r="I38" s="1"/>
    </row>
    <row r="39" spans="1:11" x14ac:dyDescent="0.3">
      <c r="C39" s="1"/>
      <c r="D39" s="1"/>
      <c r="F39" s="1"/>
      <c r="G39" s="1"/>
      <c r="H39" s="1"/>
      <c r="I39" s="1"/>
    </row>
    <row r="40" spans="1:11" x14ac:dyDescent="0.3">
      <c r="C40" s="1"/>
    </row>
    <row r="41" spans="1:11" x14ac:dyDescent="0.3">
      <c r="C41" s="1"/>
      <c r="D41" s="1"/>
      <c r="F41" s="1"/>
      <c r="G41" s="1"/>
      <c r="H41" s="1"/>
      <c r="I41" s="1"/>
    </row>
    <row r="42" spans="1:11" x14ac:dyDescent="0.3">
      <c r="C42" s="1"/>
      <c r="D42" s="1"/>
      <c r="F42" s="1"/>
      <c r="G42" s="1"/>
      <c r="H42" s="1"/>
      <c r="I42" s="1"/>
    </row>
    <row r="43" spans="1:11" x14ac:dyDescent="0.3">
      <c r="C43" s="1"/>
      <c r="D43" s="1"/>
      <c r="F43" s="1"/>
      <c r="G43" s="1"/>
      <c r="H43" s="1"/>
      <c r="I43" s="1"/>
    </row>
    <row r="44" spans="1:11" x14ac:dyDescent="0.3">
      <c r="C44" s="1"/>
      <c r="D44" s="1"/>
      <c r="F44" s="1"/>
      <c r="G44" s="1"/>
      <c r="H44" s="1"/>
      <c r="I44" s="1"/>
    </row>
    <row r="45" spans="1:11" x14ac:dyDescent="0.3">
      <c r="C45" s="1"/>
      <c r="D45" s="1"/>
      <c r="F45" s="1"/>
      <c r="G45" s="1"/>
      <c r="H45" s="1"/>
      <c r="I45" s="1"/>
    </row>
  </sheetData>
  <phoneticPr fontId="4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E6AB-7DCD-4ACD-9102-E35E00CA9419}">
  <dimension ref="A1:N45"/>
  <sheetViews>
    <sheetView zoomScaleNormal="100" workbookViewId="0">
      <pane ySplit="1" topLeftCell="A24" activePane="bottomLeft" state="frozen"/>
      <selection pane="bottomLeft" activeCell="G40" sqref="G40"/>
    </sheetView>
  </sheetViews>
  <sheetFormatPr baseColWidth="10" defaultRowHeight="14.4" x14ac:dyDescent="0.3"/>
  <cols>
    <col min="2" max="2" width="11.5546875" bestFit="1" customWidth="1"/>
    <col min="3" max="3" width="16.33203125" bestFit="1" customWidth="1"/>
    <col min="4" max="4" width="15.44140625" bestFit="1" customWidth="1"/>
    <col min="5" max="5" width="18.6640625" style="1" customWidth="1"/>
  </cols>
  <sheetData>
    <row r="1" spans="1:14" ht="30.75" customHeight="1" x14ac:dyDescent="0.3">
      <c r="A1" s="4" t="s">
        <v>0</v>
      </c>
      <c r="B1" s="5" t="s">
        <v>3</v>
      </c>
      <c r="C1" s="5" t="s">
        <v>6</v>
      </c>
      <c r="D1" s="5" t="s">
        <v>5</v>
      </c>
      <c r="E1" s="5" t="s">
        <v>4</v>
      </c>
    </row>
    <row r="2" spans="1:14" x14ac:dyDescent="0.3">
      <c r="A2" s="1">
        <v>1987</v>
      </c>
      <c r="B2" s="3"/>
      <c r="C2" s="7">
        <v>306.12552537989006</v>
      </c>
      <c r="D2" s="3">
        <v>3.8267890000000002</v>
      </c>
      <c r="E2" s="3"/>
      <c r="F2" s="16"/>
      <c r="G2" s="3"/>
      <c r="H2" s="3"/>
      <c r="I2" s="3"/>
      <c r="J2" s="2"/>
      <c r="K2" s="2"/>
      <c r="L2" s="2"/>
      <c r="M2" s="2"/>
      <c r="N2" s="2"/>
    </row>
    <row r="3" spans="1:14" x14ac:dyDescent="0.3">
      <c r="A3" s="1">
        <v>1988</v>
      </c>
      <c r="B3" s="1"/>
      <c r="C3" s="7">
        <v>356.594487552538</v>
      </c>
      <c r="D3" s="3">
        <v>4.4511909999999997</v>
      </c>
      <c r="F3" s="16"/>
      <c r="G3" s="1"/>
      <c r="H3" s="3"/>
      <c r="I3" s="1"/>
    </row>
    <row r="4" spans="1:14" x14ac:dyDescent="0.3">
      <c r="A4" s="1">
        <v>1989</v>
      </c>
      <c r="B4" s="1"/>
      <c r="C4" s="7">
        <v>383.37495958616228</v>
      </c>
      <c r="D4" s="3">
        <v>4.7825189999999997</v>
      </c>
      <c r="F4" s="16"/>
      <c r="G4" s="1"/>
      <c r="H4" s="3"/>
      <c r="I4" s="1"/>
    </row>
    <row r="5" spans="1:14" x14ac:dyDescent="0.3">
      <c r="A5" s="1">
        <v>1990</v>
      </c>
      <c r="B5" s="1"/>
      <c r="C5" s="7">
        <v>380.20093760103458</v>
      </c>
      <c r="D5" s="3">
        <v>4.7432499999999997</v>
      </c>
      <c r="F5" s="16"/>
      <c r="G5" s="1"/>
      <c r="H5" s="3"/>
      <c r="I5" s="1"/>
    </row>
    <row r="6" spans="1:14" x14ac:dyDescent="0.3">
      <c r="A6" s="1">
        <v>1991</v>
      </c>
      <c r="B6" s="1"/>
      <c r="C6" s="7">
        <v>537.98868412544448</v>
      </c>
      <c r="D6" s="3">
        <v>6.6954000000000002</v>
      </c>
      <c r="F6" s="16"/>
      <c r="G6" s="1"/>
      <c r="H6" s="3"/>
      <c r="I6" s="1"/>
    </row>
    <row r="7" spans="1:14" x14ac:dyDescent="0.3">
      <c r="A7" s="1">
        <v>1992</v>
      </c>
      <c r="B7" s="1"/>
      <c r="C7" s="7">
        <v>621.25056579372779</v>
      </c>
      <c r="D7" s="3">
        <v>7.7255159999999998</v>
      </c>
      <c r="F7" s="16"/>
      <c r="G7" s="1"/>
      <c r="H7" s="3"/>
      <c r="I7" s="1"/>
    </row>
    <row r="8" spans="1:14" x14ac:dyDescent="0.3">
      <c r="A8" s="1">
        <v>1993</v>
      </c>
      <c r="C8" s="3">
        <v>569.23099999999999</v>
      </c>
      <c r="D8" s="3">
        <v>6.3933049999999998</v>
      </c>
      <c r="F8" s="16"/>
      <c r="G8" s="6"/>
      <c r="H8" s="3"/>
      <c r="I8" s="1"/>
    </row>
    <row r="9" spans="1:14" x14ac:dyDescent="0.3">
      <c r="A9" s="1">
        <v>1994</v>
      </c>
      <c r="B9" s="1"/>
      <c r="C9" s="3">
        <v>753.39400000000001</v>
      </c>
      <c r="D9" s="3">
        <v>8.9636499999999995</v>
      </c>
      <c r="F9" s="16"/>
      <c r="G9" s="6"/>
      <c r="H9" s="3"/>
      <c r="I9" s="1"/>
    </row>
    <row r="10" spans="1:14" x14ac:dyDescent="0.3">
      <c r="A10" s="1">
        <v>1995</v>
      </c>
      <c r="B10" s="1"/>
      <c r="C10" s="3">
        <v>989.64</v>
      </c>
      <c r="D10" s="3">
        <v>12.016346</v>
      </c>
      <c r="F10" s="16"/>
      <c r="G10" s="6"/>
      <c r="H10" s="3"/>
      <c r="I10" s="1"/>
    </row>
    <row r="11" spans="1:14" x14ac:dyDescent="0.3">
      <c r="A11" s="1">
        <v>1996</v>
      </c>
      <c r="B11" s="1"/>
      <c r="C11" s="3">
        <v>1290.835</v>
      </c>
      <c r="D11" s="3">
        <v>17.428625</v>
      </c>
      <c r="F11" s="16"/>
      <c r="G11" s="6"/>
      <c r="H11" s="3"/>
      <c r="I11" s="1"/>
    </row>
    <row r="12" spans="1:14" x14ac:dyDescent="0.3">
      <c r="A12" s="1">
        <v>1997</v>
      </c>
      <c r="B12" s="1"/>
      <c r="C12" s="3">
        <v>1646.191</v>
      </c>
      <c r="D12" s="3">
        <v>21.241005000000001</v>
      </c>
      <c r="H12" s="3"/>
      <c r="I12" s="1"/>
    </row>
    <row r="13" spans="1:14" x14ac:dyDescent="0.3">
      <c r="A13" s="1">
        <v>1998</v>
      </c>
      <c r="B13" s="3">
        <v>4774888</v>
      </c>
      <c r="C13" s="3">
        <v>2058.31</v>
      </c>
      <c r="D13" s="3">
        <v>24.133759999999999</v>
      </c>
      <c r="F13" s="16"/>
      <c r="G13" s="16"/>
      <c r="H13" s="3"/>
      <c r="I13" s="1"/>
    </row>
    <row r="14" spans="1:14" x14ac:dyDescent="0.3">
      <c r="A14" s="1">
        <v>1999</v>
      </c>
      <c r="B14" s="3">
        <v>4806291</v>
      </c>
      <c r="C14" s="3">
        <v>2089.7750000000001</v>
      </c>
      <c r="D14" s="3">
        <v>22.723085000000001</v>
      </c>
      <c r="F14" s="16"/>
      <c r="G14" s="6"/>
      <c r="H14" s="3"/>
      <c r="I14" s="1"/>
    </row>
    <row r="15" spans="1:14" x14ac:dyDescent="0.3">
      <c r="A15" s="1">
        <v>2000</v>
      </c>
      <c r="B15" s="3">
        <v>4679746</v>
      </c>
      <c r="C15" s="3">
        <v>2079.5344130000003</v>
      </c>
      <c r="D15" s="3">
        <v>17.993216</v>
      </c>
      <c r="F15" s="16"/>
      <c r="G15" s="16"/>
      <c r="H15" s="1"/>
      <c r="I15" s="1"/>
    </row>
    <row r="16" spans="1:14" x14ac:dyDescent="0.3">
      <c r="A16" s="1">
        <v>2001</v>
      </c>
      <c r="B16" s="3">
        <v>5042378</v>
      </c>
      <c r="C16" s="3">
        <v>2975.3069260000025</v>
      </c>
      <c r="D16" s="3">
        <v>20.01041</v>
      </c>
      <c r="F16" s="16"/>
      <c r="G16" s="6"/>
      <c r="H16" s="1"/>
      <c r="I16" s="1"/>
    </row>
    <row r="17" spans="1:11" x14ac:dyDescent="0.3">
      <c r="A17" s="1">
        <v>2002</v>
      </c>
      <c r="B17" s="3">
        <v>4637187</v>
      </c>
      <c r="C17" s="3">
        <v>3232.3935190000034</v>
      </c>
      <c r="D17" s="3">
        <v>18.194839999999999</v>
      </c>
      <c r="E17" s="11">
        <v>0.53428684969458196</v>
      </c>
      <c r="F17" s="16"/>
      <c r="G17" s="6"/>
      <c r="H17" s="1"/>
      <c r="I17" s="1"/>
    </row>
    <row r="18" spans="1:11" x14ac:dyDescent="0.3">
      <c r="A18" s="1">
        <v>2003</v>
      </c>
      <c r="B18" s="3">
        <v>8125910</v>
      </c>
      <c r="C18" s="3">
        <v>5377.4991360000022</v>
      </c>
      <c r="D18" s="3">
        <v>27.482358999999999</v>
      </c>
      <c r="E18" s="11">
        <v>0.61956679180706331</v>
      </c>
      <c r="F18" s="16"/>
      <c r="G18" s="6"/>
      <c r="H18" s="1"/>
      <c r="I18" s="1"/>
    </row>
    <row r="19" spans="1:11" x14ac:dyDescent="0.3">
      <c r="A19" s="1">
        <v>2004</v>
      </c>
      <c r="B19" s="3">
        <v>10488486.274</v>
      </c>
      <c r="C19" s="3">
        <v>6696.7743620439887</v>
      </c>
      <c r="D19" s="3">
        <v>38.029099689999995</v>
      </c>
      <c r="E19" s="11">
        <v>0.64171183323459136</v>
      </c>
      <c r="F19" s="16"/>
      <c r="G19" s="6"/>
      <c r="H19" s="1"/>
      <c r="I19" s="1"/>
    </row>
    <row r="20" spans="1:11" x14ac:dyDescent="0.3">
      <c r="A20" s="1">
        <v>2005</v>
      </c>
      <c r="B20" s="3">
        <v>9710323.7620000001</v>
      </c>
      <c r="C20" s="3">
        <v>6726.3272907319988</v>
      </c>
      <c r="D20" s="3">
        <v>36.682616369999998</v>
      </c>
      <c r="E20" s="11">
        <v>0.59871566405693211</v>
      </c>
      <c r="F20" s="16"/>
      <c r="G20" s="6"/>
      <c r="H20" s="1"/>
      <c r="I20" s="1"/>
    </row>
    <row r="21" spans="1:11" x14ac:dyDescent="0.3">
      <c r="A21" s="1">
        <v>2006</v>
      </c>
      <c r="B21" s="3">
        <v>9754509.1500000004</v>
      </c>
      <c r="C21" s="3">
        <v>6965.1911776799998</v>
      </c>
      <c r="D21" s="3">
        <v>39.789275289999999</v>
      </c>
      <c r="E21" s="11">
        <v>0.64291838545156876</v>
      </c>
      <c r="F21" s="16"/>
      <c r="G21" s="6"/>
      <c r="H21" s="1"/>
      <c r="I21" s="1"/>
    </row>
    <row r="22" spans="1:11" x14ac:dyDescent="0.3">
      <c r="A22" s="1">
        <v>2007</v>
      </c>
      <c r="B22" s="3">
        <v>14173488.960000001</v>
      </c>
      <c r="C22" s="3">
        <v>10911.39598782</v>
      </c>
      <c r="D22" s="3">
        <v>68.244942600000016</v>
      </c>
      <c r="E22" s="11">
        <v>0.60779977594476653</v>
      </c>
      <c r="F22" s="16"/>
      <c r="G22" s="6"/>
      <c r="H22" s="1"/>
      <c r="I22" s="1"/>
    </row>
    <row r="23" spans="1:11" x14ac:dyDescent="0.3">
      <c r="A23" s="1">
        <v>2008</v>
      </c>
      <c r="B23" s="3">
        <v>12358062</v>
      </c>
      <c r="C23" s="3">
        <v>9807.5390000000007</v>
      </c>
      <c r="D23" s="3">
        <v>126.074674</v>
      </c>
      <c r="E23" s="11">
        <v>0.66200000000000003</v>
      </c>
      <c r="F23" s="16"/>
      <c r="G23" s="1"/>
      <c r="H23" s="1"/>
      <c r="I23" s="1"/>
    </row>
    <row r="24" spans="1:11" x14ac:dyDescent="0.3">
      <c r="A24" s="1">
        <v>2009</v>
      </c>
      <c r="C24" s="7"/>
      <c r="D24" s="13">
        <v>63.311261000000002</v>
      </c>
      <c r="E24" s="11">
        <v>0.58899999999999997</v>
      </c>
      <c r="F24" s="16"/>
      <c r="G24" s="1"/>
      <c r="H24" s="1"/>
      <c r="I24" s="1"/>
    </row>
    <row r="25" spans="1:11" x14ac:dyDescent="0.3">
      <c r="A25" s="1">
        <v>2010</v>
      </c>
      <c r="B25" s="1"/>
      <c r="C25" s="7"/>
      <c r="D25" s="13">
        <v>71.968024999999997</v>
      </c>
      <c r="E25" s="11">
        <v>0.55900000000000005</v>
      </c>
      <c r="F25" s="16"/>
      <c r="G25" s="1"/>
      <c r="H25" s="1"/>
      <c r="I25" s="1"/>
    </row>
    <row r="26" spans="1:11" x14ac:dyDescent="0.3">
      <c r="A26" s="1">
        <v>2011</v>
      </c>
      <c r="B26" s="8"/>
      <c r="C26" s="3"/>
      <c r="D26" s="13">
        <v>84.050674999999998</v>
      </c>
      <c r="E26" s="11">
        <v>0.54600000000000004</v>
      </c>
      <c r="F26" s="16"/>
      <c r="G26" s="8"/>
      <c r="H26" s="8"/>
      <c r="I26" s="8"/>
      <c r="J26" s="9"/>
      <c r="K26" s="9"/>
    </row>
    <row r="27" spans="1:11" x14ac:dyDescent="0.3">
      <c r="A27" s="1">
        <v>2012</v>
      </c>
      <c r="B27" s="8"/>
      <c r="C27" s="3"/>
      <c r="D27" s="13">
        <v>104.331699</v>
      </c>
      <c r="E27" s="11">
        <v>0.6</v>
      </c>
      <c r="F27" s="16"/>
      <c r="G27" s="8"/>
      <c r="H27" s="8"/>
      <c r="I27" s="8"/>
      <c r="J27" s="9"/>
      <c r="K27" s="9"/>
    </row>
    <row r="28" spans="1:11" x14ac:dyDescent="0.3">
      <c r="A28" s="1">
        <v>2013</v>
      </c>
      <c r="B28" s="8"/>
      <c r="C28" s="3"/>
      <c r="D28" s="13">
        <v>157.84159700000001</v>
      </c>
      <c r="E28" s="11">
        <v>0.63300000000000001</v>
      </c>
      <c r="F28" s="16"/>
      <c r="G28" s="8"/>
      <c r="H28" s="8"/>
      <c r="I28" s="8"/>
      <c r="J28" s="9"/>
      <c r="K28" s="9"/>
    </row>
    <row r="29" spans="1:11" x14ac:dyDescent="0.3">
      <c r="A29" s="1">
        <v>2014</v>
      </c>
      <c r="B29" s="13">
        <v>27955229</v>
      </c>
      <c r="C29" s="13">
        <v>19058.192999999999</v>
      </c>
      <c r="D29" s="3">
        <v>155.03899100000001</v>
      </c>
      <c r="E29" s="11">
        <v>0.61029999999999995</v>
      </c>
      <c r="F29" s="16"/>
      <c r="G29" s="8"/>
      <c r="H29" s="8"/>
      <c r="I29" s="8"/>
      <c r="J29" s="9"/>
      <c r="K29" s="9"/>
    </row>
    <row r="30" spans="1:11" x14ac:dyDescent="0.3">
      <c r="A30" s="1">
        <v>2015</v>
      </c>
      <c r="B30" s="13">
        <v>18368316</v>
      </c>
      <c r="C30" s="13">
        <v>12085.521000000001</v>
      </c>
      <c r="D30" s="13">
        <v>87.995661999999996</v>
      </c>
      <c r="E30" s="12">
        <v>0.60119999999999996</v>
      </c>
      <c r="F30" s="16"/>
      <c r="G30" s="8"/>
      <c r="H30" s="8"/>
      <c r="I30" s="8"/>
      <c r="J30" s="9"/>
      <c r="K30" s="9"/>
    </row>
    <row r="31" spans="1:11" x14ac:dyDescent="0.3">
      <c r="A31" s="1">
        <v>2016</v>
      </c>
      <c r="B31" s="13">
        <v>22637611</v>
      </c>
      <c r="C31" s="13">
        <v>13996.945644999985</v>
      </c>
      <c r="D31" s="13">
        <v>80.732426000000004</v>
      </c>
      <c r="E31" s="12">
        <v>0.6</v>
      </c>
      <c r="F31" s="16"/>
      <c r="G31" s="8"/>
      <c r="H31" s="8"/>
      <c r="I31" s="8"/>
      <c r="J31" s="9"/>
      <c r="K31" s="9"/>
    </row>
    <row r="32" spans="1:11" x14ac:dyDescent="0.3">
      <c r="A32" s="1">
        <v>2017</v>
      </c>
      <c r="B32" s="13">
        <v>16551829</v>
      </c>
      <c r="C32" s="13">
        <v>10200.403795999993</v>
      </c>
      <c r="D32" s="13">
        <v>76.398756000000006</v>
      </c>
      <c r="E32" s="15"/>
      <c r="F32" s="16"/>
      <c r="G32" s="8"/>
      <c r="H32" s="8"/>
      <c r="I32" s="8"/>
      <c r="J32" s="9"/>
      <c r="K32" s="9"/>
    </row>
    <row r="33" spans="1:11" x14ac:dyDescent="0.3">
      <c r="A33" s="1">
        <v>2018</v>
      </c>
      <c r="B33" s="13">
        <v>20558540</v>
      </c>
      <c r="C33" s="13">
        <v>12487.954</v>
      </c>
      <c r="D33" s="3">
        <v>106.544955</v>
      </c>
      <c r="E33" s="12"/>
      <c r="F33" s="16"/>
      <c r="G33" s="8"/>
      <c r="H33" s="8"/>
      <c r="I33" s="8"/>
      <c r="J33" s="9"/>
      <c r="K33" s="9"/>
    </row>
    <row r="34" spans="1:11" x14ac:dyDescent="0.3">
      <c r="A34" s="1">
        <v>2019</v>
      </c>
      <c r="B34" s="13">
        <v>17809844</v>
      </c>
      <c r="C34" s="3">
        <v>10629.405000000001</v>
      </c>
      <c r="D34" s="3">
        <v>89.977058999999997</v>
      </c>
      <c r="F34" s="16"/>
      <c r="G34" s="1"/>
      <c r="H34" s="1"/>
      <c r="I34" s="1"/>
    </row>
    <row r="35" spans="1:11" x14ac:dyDescent="0.3">
      <c r="A35" s="1">
        <v>2020</v>
      </c>
      <c r="B35" s="13">
        <v>17659167</v>
      </c>
      <c r="C35" s="3">
        <v>10391.402</v>
      </c>
      <c r="D35" s="3">
        <v>77.412369999999996</v>
      </c>
      <c r="F35" s="16"/>
      <c r="G35" s="1"/>
      <c r="H35" s="1"/>
      <c r="I35" s="1"/>
    </row>
    <row r="36" spans="1:11" x14ac:dyDescent="0.3">
      <c r="C36" s="1"/>
      <c r="D36" s="1"/>
      <c r="F36" s="1"/>
      <c r="G36" s="1"/>
      <c r="H36" s="1"/>
      <c r="I36" s="1"/>
    </row>
    <row r="37" spans="1:11" x14ac:dyDescent="0.3">
      <c r="A37" s="67"/>
      <c r="B37" s="68"/>
      <c r="C37" s="68"/>
      <c r="D37" s="67"/>
      <c r="E37" s="3"/>
      <c r="F37" s="2"/>
      <c r="G37" s="2"/>
      <c r="H37" s="2"/>
    </row>
    <row r="38" spans="1:11" x14ac:dyDescent="0.3">
      <c r="A38" s="69"/>
      <c r="B38" s="69"/>
      <c r="C38" s="69"/>
      <c r="D38" s="67"/>
      <c r="F38" s="1"/>
      <c r="G38" s="1"/>
      <c r="H38" s="1"/>
      <c r="I38" s="1"/>
    </row>
    <row r="39" spans="1:11" x14ac:dyDescent="0.3">
      <c r="A39" s="67"/>
      <c r="B39" s="69"/>
      <c r="C39" s="70"/>
      <c r="D39" s="67"/>
      <c r="F39" s="1"/>
      <c r="G39" s="1"/>
      <c r="H39" s="1"/>
      <c r="I39" s="1"/>
    </row>
    <row r="40" spans="1:11" x14ac:dyDescent="0.3">
      <c r="A40" s="67"/>
      <c r="B40" s="67"/>
      <c r="C40" s="70"/>
      <c r="D40" s="69"/>
    </row>
    <row r="41" spans="1:11" x14ac:dyDescent="0.3">
      <c r="A41" s="67"/>
      <c r="B41" s="69"/>
      <c r="C41" s="70"/>
      <c r="D41" s="67"/>
      <c r="F41" s="1"/>
      <c r="G41" s="1"/>
      <c r="H41" s="1"/>
      <c r="I41" s="1"/>
    </row>
    <row r="42" spans="1:11" x14ac:dyDescent="0.3">
      <c r="A42" s="69"/>
      <c r="B42" s="69"/>
      <c r="C42" s="67"/>
      <c r="D42" s="67"/>
      <c r="F42" s="1"/>
      <c r="G42" s="1"/>
      <c r="H42" s="1"/>
      <c r="I42" s="1"/>
    </row>
    <row r="43" spans="1:11" x14ac:dyDescent="0.3">
      <c r="C43" s="1"/>
      <c r="D43" s="1"/>
      <c r="F43" s="1"/>
      <c r="G43" s="1"/>
      <c r="H43" s="1"/>
      <c r="I43" s="1"/>
    </row>
    <row r="44" spans="1:11" x14ac:dyDescent="0.3">
      <c r="C44" s="1"/>
      <c r="D44" s="1"/>
      <c r="F44" s="1"/>
      <c r="G44" s="1"/>
      <c r="H44" s="1"/>
      <c r="I44" s="1"/>
    </row>
    <row r="45" spans="1:11" x14ac:dyDescent="0.3">
      <c r="C45" s="1"/>
      <c r="D45" s="1"/>
      <c r="F45" s="1"/>
      <c r="G45" s="1"/>
      <c r="H45" s="1"/>
      <c r="I45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CD22-A519-402C-BC97-5301D3DA34A8}">
  <dimension ref="A1:AU25"/>
  <sheetViews>
    <sheetView zoomScale="85" zoomScaleNormal="85" workbookViewId="0">
      <selection activeCell="A25" sqref="A25"/>
    </sheetView>
  </sheetViews>
  <sheetFormatPr baseColWidth="10" defaultRowHeight="14.4" x14ac:dyDescent="0.3"/>
  <cols>
    <col min="1" max="1" width="3" bestFit="1" customWidth="1"/>
    <col min="2" max="2" width="19.88671875" customWidth="1"/>
    <col min="3" max="3" width="10.33203125" customWidth="1"/>
    <col min="4" max="5" width="12" bestFit="1" customWidth="1"/>
    <col min="6" max="6" width="20.44140625" customWidth="1"/>
    <col min="12" max="12" width="16.5546875" customWidth="1"/>
    <col min="18" max="18" width="20.5546875" customWidth="1"/>
    <col min="24" max="24" width="31.77734375" customWidth="1"/>
    <col min="30" max="30" width="19.109375" customWidth="1"/>
    <col min="36" max="36" width="26.88671875" customWidth="1"/>
    <col min="42" max="42" width="26.21875" customWidth="1"/>
  </cols>
  <sheetData>
    <row r="1" spans="1:47" x14ac:dyDescent="0.3">
      <c r="B1" s="19"/>
      <c r="C1" s="61" t="s">
        <v>16</v>
      </c>
      <c r="D1" s="61"/>
      <c r="E1" s="61"/>
      <c r="F1" s="63" t="s">
        <v>54</v>
      </c>
      <c r="G1" s="63"/>
      <c r="H1" s="63"/>
      <c r="I1" s="63"/>
      <c r="J1" s="63"/>
      <c r="K1" s="63"/>
      <c r="L1" s="65" t="s">
        <v>55</v>
      </c>
      <c r="M1" s="65"/>
      <c r="N1" s="65"/>
      <c r="O1" s="65"/>
      <c r="P1" s="65"/>
      <c r="Q1" s="65"/>
      <c r="R1" s="56" t="s">
        <v>67</v>
      </c>
      <c r="S1" s="56"/>
      <c r="T1" s="56"/>
      <c r="U1" s="56"/>
      <c r="V1" s="56"/>
      <c r="W1" s="56"/>
      <c r="X1" s="57" t="s">
        <v>71</v>
      </c>
      <c r="Y1" s="57"/>
      <c r="Z1" s="57"/>
      <c r="AA1" s="57"/>
      <c r="AB1" s="57"/>
      <c r="AC1" s="57"/>
      <c r="AD1" s="59" t="s">
        <v>81</v>
      </c>
      <c r="AE1" s="59"/>
      <c r="AF1" s="59"/>
      <c r="AG1" s="59"/>
      <c r="AH1" s="59"/>
      <c r="AI1" s="59"/>
      <c r="AJ1" s="51" t="s">
        <v>96</v>
      </c>
      <c r="AK1" s="51"/>
      <c r="AL1" s="51"/>
      <c r="AM1" s="51"/>
      <c r="AN1" s="51"/>
      <c r="AO1" s="51"/>
      <c r="AP1" s="53" t="s">
        <v>119</v>
      </c>
      <c r="AQ1" s="53"/>
      <c r="AR1" s="53"/>
      <c r="AS1" s="53"/>
      <c r="AT1" s="53"/>
      <c r="AU1" s="53"/>
    </row>
    <row r="2" spans="1:47" ht="14.4" customHeight="1" x14ac:dyDescent="0.3">
      <c r="B2" s="30"/>
      <c r="C2" s="19"/>
      <c r="D2" s="19"/>
      <c r="E2" s="19"/>
      <c r="F2" s="21"/>
      <c r="G2" s="22" t="s">
        <v>45</v>
      </c>
      <c r="H2" s="22" t="s">
        <v>46</v>
      </c>
      <c r="I2" s="22" t="s">
        <v>47</v>
      </c>
      <c r="J2" s="22" t="s">
        <v>51</v>
      </c>
      <c r="K2" s="62" t="s">
        <v>53</v>
      </c>
      <c r="L2" s="23"/>
      <c r="M2" s="24" t="s">
        <v>45</v>
      </c>
      <c r="N2" s="24" t="s">
        <v>46</v>
      </c>
      <c r="O2" s="24" t="s">
        <v>47</v>
      </c>
      <c r="P2" s="24" t="s">
        <v>51</v>
      </c>
      <c r="Q2" s="64" t="s">
        <v>53</v>
      </c>
      <c r="R2" s="25"/>
      <c r="S2" s="25" t="s">
        <v>45</v>
      </c>
      <c r="T2" s="25" t="s">
        <v>46</v>
      </c>
      <c r="U2" s="25" t="s">
        <v>47</v>
      </c>
      <c r="V2" s="25" t="s">
        <v>51</v>
      </c>
      <c r="W2" s="55" t="s">
        <v>53</v>
      </c>
      <c r="X2" s="27"/>
      <c r="Y2" s="27" t="s">
        <v>45</v>
      </c>
      <c r="Z2" s="27" t="s">
        <v>46</v>
      </c>
      <c r="AA2" s="27" t="s">
        <v>47</v>
      </c>
      <c r="AB2" s="27" t="s">
        <v>51</v>
      </c>
      <c r="AC2" s="58" t="s">
        <v>53</v>
      </c>
      <c r="AD2" s="31"/>
      <c r="AE2" s="31" t="s">
        <v>45</v>
      </c>
      <c r="AF2" s="31" t="s">
        <v>46</v>
      </c>
      <c r="AG2" s="31" t="s">
        <v>47</v>
      </c>
      <c r="AH2" s="31" t="s">
        <v>51</v>
      </c>
      <c r="AI2" s="60" t="s">
        <v>53</v>
      </c>
      <c r="AJ2" s="33"/>
      <c r="AK2" s="33" t="s">
        <v>45</v>
      </c>
      <c r="AL2" s="33" t="s">
        <v>46</v>
      </c>
      <c r="AM2" s="33" t="s">
        <v>47</v>
      </c>
      <c r="AN2" s="33" t="s">
        <v>51</v>
      </c>
      <c r="AO2" s="52" t="s">
        <v>53</v>
      </c>
      <c r="AP2" s="48"/>
      <c r="AQ2" s="48" t="s">
        <v>45</v>
      </c>
      <c r="AR2" s="48" t="s">
        <v>46</v>
      </c>
      <c r="AS2" s="48" t="s">
        <v>47</v>
      </c>
      <c r="AT2" s="48" t="s">
        <v>51</v>
      </c>
      <c r="AU2" s="54" t="s">
        <v>53</v>
      </c>
    </row>
    <row r="3" spans="1:47" x14ac:dyDescent="0.3">
      <c r="B3" s="30" t="s">
        <v>17</v>
      </c>
      <c r="C3" s="61" t="s">
        <v>18</v>
      </c>
      <c r="D3" s="61"/>
      <c r="E3" s="61"/>
      <c r="F3" s="21"/>
      <c r="G3" s="22" t="s">
        <v>48</v>
      </c>
      <c r="H3" s="22" t="s">
        <v>49</v>
      </c>
      <c r="I3" s="22" t="s">
        <v>50</v>
      </c>
      <c r="J3" s="22" t="s">
        <v>52</v>
      </c>
      <c r="K3" s="62"/>
      <c r="L3" s="23"/>
      <c r="M3" s="24" t="s">
        <v>48</v>
      </c>
      <c r="N3" s="24" t="s">
        <v>49</v>
      </c>
      <c r="O3" s="24" t="s">
        <v>50</v>
      </c>
      <c r="P3" s="24" t="s">
        <v>52</v>
      </c>
      <c r="Q3" s="64"/>
      <c r="R3" s="25"/>
      <c r="S3" s="25" t="s">
        <v>48</v>
      </c>
      <c r="T3" s="25" t="s">
        <v>49</v>
      </c>
      <c r="U3" s="25" t="s">
        <v>50</v>
      </c>
      <c r="V3" s="25" t="s">
        <v>52</v>
      </c>
      <c r="W3" s="55"/>
      <c r="X3" s="27"/>
      <c r="Y3" s="27" t="s">
        <v>48</v>
      </c>
      <c r="Z3" s="27" t="s">
        <v>49</v>
      </c>
      <c r="AA3" s="27" t="s">
        <v>50</v>
      </c>
      <c r="AB3" s="27" t="s">
        <v>52</v>
      </c>
      <c r="AC3" s="58"/>
      <c r="AD3" s="31"/>
      <c r="AE3" s="31" t="s">
        <v>48</v>
      </c>
      <c r="AF3" s="31" t="s">
        <v>49</v>
      </c>
      <c r="AG3" s="31" t="s">
        <v>50</v>
      </c>
      <c r="AH3" s="31" t="s">
        <v>52</v>
      </c>
      <c r="AI3" s="60"/>
      <c r="AJ3" s="33"/>
      <c r="AK3" s="33" t="s">
        <v>48</v>
      </c>
      <c r="AL3" s="33" t="s">
        <v>49</v>
      </c>
      <c r="AM3" s="33" t="s">
        <v>50</v>
      </c>
      <c r="AN3" s="33" t="s">
        <v>52</v>
      </c>
      <c r="AO3" s="52"/>
      <c r="AP3" s="48"/>
      <c r="AQ3" s="48" t="s">
        <v>48</v>
      </c>
      <c r="AR3" s="48" t="s">
        <v>49</v>
      </c>
      <c r="AS3" s="48" t="s">
        <v>50</v>
      </c>
      <c r="AT3" s="48" t="s">
        <v>52</v>
      </c>
      <c r="AU3" s="54"/>
    </row>
    <row r="4" spans="1:47" x14ac:dyDescent="0.3">
      <c r="A4" s="18">
        <v>1</v>
      </c>
      <c r="B4" s="19" t="s">
        <v>19</v>
      </c>
      <c r="C4" s="20">
        <v>4018840</v>
      </c>
      <c r="D4" s="40">
        <v>0.33444775974326973</v>
      </c>
      <c r="E4" s="40">
        <v>0.33444775974326973</v>
      </c>
      <c r="F4" s="21" t="s">
        <v>19</v>
      </c>
      <c r="G4" s="22">
        <v>1388068.3389999999</v>
      </c>
      <c r="H4" s="22">
        <v>9092694</v>
      </c>
      <c r="I4" s="39">
        <v>0.38063300230585212</v>
      </c>
      <c r="J4" s="39">
        <v>0.38063300230585212</v>
      </c>
      <c r="K4" s="41">
        <v>6.5506097535158894</v>
      </c>
      <c r="L4" s="23" t="s">
        <v>19</v>
      </c>
      <c r="M4" s="24">
        <v>1617565.74</v>
      </c>
      <c r="N4" s="24">
        <v>9308161</v>
      </c>
      <c r="O4" s="38">
        <v>0.51731502584085021</v>
      </c>
      <c r="P4" s="38">
        <v>0.51731502584085021</v>
      </c>
      <c r="Q4" s="42">
        <v>5.7544251648158671</v>
      </c>
      <c r="R4" s="25" t="s">
        <v>19</v>
      </c>
      <c r="S4" s="26">
        <v>5321158.3600000003</v>
      </c>
      <c r="T4" s="26">
        <v>22747963.16</v>
      </c>
      <c r="U4" s="37">
        <v>0.64140645331034818</v>
      </c>
      <c r="V4" s="37">
        <v>0.64140645331034818</v>
      </c>
      <c r="W4" s="43">
        <v>4.2750020993549231</v>
      </c>
      <c r="X4" s="27" t="s">
        <v>19</v>
      </c>
      <c r="Y4" s="28">
        <v>8913494.9199999981</v>
      </c>
      <c r="Z4" s="28">
        <v>46515963.150000006</v>
      </c>
      <c r="AA4" s="29">
        <v>0.68160307926605868</v>
      </c>
      <c r="AB4" s="36">
        <v>0.68160307926605868</v>
      </c>
      <c r="AC4" s="44">
        <v>5.218599838501957</v>
      </c>
      <c r="AD4" s="31" t="s">
        <v>72</v>
      </c>
      <c r="AE4" s="32">
        <v>14749809.444000002</v>
      </c>
      <c r="AF4" s="32">
        <v>92477007.999999985</v>
      </c>
      <c r="AG4" s="35">
        <v>0.60762744029089855</v>
      </c>
      <c r="AH4" s="35">
        <v>0.60762744029089855</v>
      </c>
      <c r="AI4" s="45">
        <f>+AF4/AE4</f>
        <v>6.2697086597019211</v>
      </c>
      <c r="AJ4" s="33" t="s">
        <v>82</v>
      </c>
      <c r="AK4" s="46">
        <v>9354682.0089999996</v>
      </c>
      <c r="AL4" s="46">
        <v>52001250</v>
      </c>
      <c r="AM4" s="34">
        <v>0.53390037529111378</v>
      </c>
      <c r="AN4" s="34">
        <v>0.53390037529111378</v>
      </c>
      <c r="AO4" s="47">
        <f>+AL4/AK4</f>
        <v>5.5588474252754265</v>
      </c>
      <c r="AP4" s="48" t="s">
        <v>111</v>
      </c>
      <c r="AQ4" s="48">
        <v>6755909.7100000009</v>
      </c>
      <c r="AR4" s="48">
        <v>28241047</v>
      </c>
      <c r="AS4" s="49">
        <v>0.39046613554272191</v>
      </c>
      <c r="AT4" s="49">
        <v>0.39046613554272191</v>
      </c>
      <c r="AU4" s="50">
        <f>+AR4/AQ4</f>
        <v>4.180198997952564</v>
      </c>
    </row>
    <row r="5" spans="1:47" x14ac:dyDescent="0.3">
      <c r="A5" s="18">
        <v>2</v>
      </c>
      <c r="B5" s="19" t="s">
        <v>20</v>
      </c>
      <c r="C5" s="20">
        <v>2020979</v>
      </c>
      <c r="D5" s="40">
        <v>0.16818581954947037</v>
      </c>
      <c r="E5" s="40">
        <v>0.50263357929274011</v>
      </c>
      <c r="F5" s="21" t="s">
        <v>20</v>
      </c>
      <c r="G5" s="22">
        <v>64372.4</v>
      </c>
      <c r="H5" s="22">
        <v>3838273</v>
      </c>
      <c r="I5" s="39">
        <v>0.16067552429010476</v>
      </c>
      <c r="J5" s="39">
        <v>0.54130852659595685</v>
      </c>
      <c r="K5" s="41">
        <v>59.626066450839176</v>
      </c>
      <c r="L5" s="23" t="s">
        <v>20</v>
      </c>
      <c r="M5" s="24">
        <v>41822.660000000003</v>
      </c>
      <c r="N5" s="24">
        <v>2173394</v>
      </c>
      <c r="O5" s="38">
        <v>0.12078963538257975</v>
      </c>
      <c r="P5" s="38">
        <v>0.63810466122343001</v>
      </c>
      <c r="Q5" s="42">
        <v>51.966900240204708</v>
      </c>
      <c r="R5" s="25" t="s">
        <v>56</v>
      </c>
      <c r="S5" s="26">
        <v>71576</v>
      </c>
      <c r="T5" s="26">
        <v>1501719</v>
      </c>
      <c r="U5" s="37">
        <v>4.2342791347247936E-2</v>
      </c>
      <c r="V5" s="37">
        <v>0.68374924465759612</v>
      </c>
      <c r="W5" s="43">
        <v>20.980761707835029</v>
      </c>
      <c r="X5" s="27" t="s">
        <v>57</v>
      </c>
      <c r="Y5" s="28">
        <v>649887.5</v>
      </c>
      <c r="Z5" s="28">
        <v>2761525.45</v>
      </c>
      <c r="AA5" s="29">
        <v>4.0464909736940238E-2</v>
      </c>
      <c r="AB5" s="36">
        <v>0.72206798900299896</v>
      </c>
      <c r="AC5" s="44">
        <v>4.2492361370237157</v>
      </c>
      <c r="AD5" s="31" t="s">
        <v>73</v>
      </c>
      <c r="AE5" s="32">
        <v>27703.200000000001</v>
      </c>
      <c r="AF5" s="32">
        <v>8929780</v>
      </c>
      <c r="AG5" s="35">
        <v>5.8673820456657297E-2</v>
      </c>
      <c r="AH5" s="35">
        <v>0.6663012607475558</v>
      </c>
      <c r="AI5" s="45">
        <f t="shared" ref="AI5:AI22" si="0">+AF5/AE5</f>
        <v>322.33749169770999</v>
      </c>
      <c r="AJ5" s="33" t="s">
        <v>106</v>
      </c>
      <c r="AK5" s="46">
        <v>1327957.1599999999</v>
      </c>
      <c r="AL5" s="46">
        <v>5731920</v>
      </c>
      <c r="AM5" s="34">
        <v>5.8850013011968766E-2</v>
      </c>
      <c r="AN5" s="34">
        <v>0.59275038830308258</v>
      </c>
      <c r="AO5" s="47">
        <f t="shared" ref="AO5:AO21" si="1">+AL5/AK5</f>
        <v>4.3163440603761645</v>
      </c>
      <c r="AP5" s="48" t="s">
        <v>85</v>
      </c>
      <c r="AQ5" s="48">
        <v>205316.16</v>
      </c>
      <c r="AR5" s="48">
        <v>5830701</v>
      </c>
      <c r="AS5" s="49">
        <v>8.06163909919871E-2</v>
      </c>
      <c r="AT5" s="49">
        <v>0.471082526534709</v>
      </c>
      <c r="AU5" s="50">
        <f t="shared" ref="AU5:AU24" si="2">+AR5/AQ5</f>
        <v>28.398646263401769</v>
      </c>
    </row>
    <row r="6" spans="1:47" x14ac:dyDescent="0.3">
      <c r="A6" s="18">
        <v>3</v>
      </c>
      <c r="B6" s="19" t="s">
        <v>21</v>
      </c>
      <c r="C6" s="20">
        <v>1075920</v>
      </c>
      <c r="D6" s="40">
        <v>8.9538034274312672E-2</v>
      </c>
      <c r="E6" s="40">
        <v>0.59217161356705272</v>
      </c>
      <c r="F6" s="21" t="s">
        <v>22</v>
      </c>
      <c r="G6" s="22">
        <v>54556</v>
      </c>
      <c r="H6" s="22">
        <v>2659090</v>
      </c>
      <c r="I6" s="39">
        <v>0.11131325986571948</v>
      </c>
      <c r="J6" s="39">
        <v>0.65262178646167635</v>
      </c>
      <c r="K6" s="41">
        <v>48.740560158369384</v>
      </c>
      <c r="L6" s="23" t="s">
        <v>21</v>
      </c>
      <c r="M6" s="24">
        <v>198744.03200000001</v>
      </c>
      <c r="N6" s="24">
        <v>1117026</v>
      </c>
      <c r="O6" s="38">
        <v>6.2080397412002393E-2</v>
      </c>
      <c r="P6" s="38">
        <v>0.70018505863543246</v>
      </c>
      <c r="Q6" s="42">
        <v>5.6204253720685307</v>
      </c>
      <c r="R6" s="25" t="s">
        <v>57</v>
      </c>
      <c r="S6" s="26">
        <v>285776.3</v>
      </c>
      <c r="T6" s="26">
        <v>1194211.01</v>
      </c>
      <c r="U6" s="37">
        <v>3.3672230038386819E-2</v>
      </c>
      <c r="V6" s="37">
        <v>0.71742147469598294</v>
      </c>
      <c r="W6" s="43">
        <v>4.1788315196186669</v>
      </c>
      <c r="X6" s="27" t="s">
        <v>61</v>
      </c>
      <c r="Y6" s="28">
        <v>12022.905999999999</v>
      </c>
      <c r="Z6" s="28">
        <v>1837350.43</v>
      </c>
      <c r="AA6" s="29">
        <v>2.6922880361315637E-2</v>
      </c>
      <c r="AB6" s="36">
        <v>0.74899086936431458</v>
      </c>
      <c r="AC6" s="44">
        <v>152.8208263459766</v>
      </c>
      <c r="AD6" s="31" t="s">
        <v>103</v>
      </c>
      <c r="AE6" s="32">
        <v>1828659.8199999998</v>
      </c>
      <c r="AF6" s="32">
        <v>6632103.9162999997</v>
      </c>
      <c r="AG6" s="35">
        <v>4.3576759386555981E-2</v>
      </c>
      <c r="AH6" s="35">
        <v>0.70987802013411183</v>
      </c>
      <c r="AI6" s="45">
        <f t="shared" si="0"/>
        <v>3.6267565152167012</v>
      </c>
      <c r="AJ6" s="33" t="s">
        <v>84</v>
      </c>
      <c r="AK6" s="46">
        <v>20030.060000000001</v>
      </c>
      <c r="AL6" s="46">
        <v>3868341</v>
      </c>
      <c r="AM6" s="34">
        <v>3.9716520500064946E-2</v>
      </c>
      <c r="AN6" s="34">
        <v>0.63246690880314749</v>
      </c>
      <c r="AO6" s="47">
        <f t="shared" si="1"/>
        <v>193.12678044898516</v>
      </c>
      <c r="AP6" s="48" t="s">
        <v>107</v>
      </c>
      <c r="AQ6" s="48">
        <v>621312.80000000005</v>
      </c>
      <c r="AR6" s="48">
        <v>3359049</v>
      </c>
      <c r="AS6" s="49">
        <v>4.6442856106880336E-2</v>
      </c>
      <c r="AT6" s="49">
        <v>0.51752538264158932</v>
      </c>
      <c r="AU6" s="50">
        <f t="shared" si="2"/>
        <v>5.4063734080482488</v>
      </c>
    </row>
    <row r="7" spans="1:47" x14ac:dyDescent="0.3">
      <c r="A7" s="18">
        <v>4</v>
      </c>
      <c r="B7" s="19" t="s">
        <v>22</v>
      </c>
      <c r="C7" s="20">
        <v>753390</v>
      </c>
      <c r="D7" s="40">
        <v>6.2697096105588171E-2</v>
      </c>
      <c r="E7" s="40">
        <v>0.65486870967264088</v>
      </c>
      <c r="F7" s="21" t="s">
        <v>21</v>
      </c>
      <c r="G7" s="22">
        <v>269086.69919999997</v>
      </c>
      <c r="H7" s="22">
        <v>1794060</v>
      </c>
      <c r="I7" s="39">
        <v>7.5101883349075318E-2</v>
      </c>
      <c r="J7" s="39">
        <v>0.72772366981075165</v>
      </c>
      <c r="K7" s="41">
        <v>6.6672191726078456</v>
      </c>
      <c r="L7" s="23" t="s">
        <v>22</v>
      </c>
      <c r="M7" s="24">
        <v>28744.639999999999</v>
      </c>
      <c r="N7" s="24">
        <v>1029996</v>
      </c>
      <c r="O7" s="38">
        <v>5.7243574467176962E-2</v>
      </c>
      <c r="P7" s="38">
        <v>0.75742863310260944</v>
      </c>
      <c r="Q7" s="42">
        <v>35.832628274349581</v>
      </c>
      <c r="R7" s="25" t="s">
        <v>58</v>
      </c>
      <c r="S7" s="26">
        <v>81296</v>
      </c>
      <c r="T7" s="26">
        <v>1072295</v>
      </c>
      <c r="U7" s="37">
        <v>3.0234660044720234E-2</v>
      </c>
      <c r="V7" s="37">
        <v>0.74765613474070314</v>
      </c>
      <c r="W7" s="43">
        <v>13.190009348553435</v>
      </c>
      <c r="X7" s="27" t="s">
        <v>100</v>
      </c>
      <c r="Y7" s="28">
        <v>208960</v>
      </c>
      <c r="Z7" s="28">
        <v>1529740</v>
      </c>
      <c r="AA7" s="29">
        <v>2.241543383965082E-2</v>
      </c>
      <c r="AB7" s="36">
        <v>0.77140630320396542</v>
      </c>
      <c r="AC7" s="44">
        <v>7.3207312404287901</v>
      </c>
      <c r="AD7" s="31" t="s">
        <v>36</v>
      </c>
      <c r="AE7" s="32">
        <v>17055.439999999999</v>
      </c>
      <c r="AF7" s="32">
        <v>2660862.0148</v>
      </c>
      <c r="AG7" s="35">
        <v>1.7483402739632399E-2</v>
      </c>
      <c r="AH7" s="35">
        <v>0.72736142287374428</v>
      </c>
      <c r="AI7" s="45">
        <f t="shared" si="0"/>
        <v>156.01251065935563</v>
      </c>
      <c r="AJ7" s="33" t="s">
        <v>85</v>
      </c>
      <c r="AK7" s="46">
        <v>109029.6</v>
      </c>
      <c r="AL7" s="46">
        <v>3675498</v>
      </c>
      <c r="AM7" s="34">
        <v>3.7736588285507328E-2</v>
      </c>
      <c r="AN7" s="34">
        <v>0.67020349708865479</v>
      </c>
      <c r="AO7" s="47">
        <f t="shared" si="1"/>
        <v>33.711010587950426</v>
      </c>
      <c r="AP7" s="48" t="s">
        <v>83</v>
      </c>
      <c r="AQ7" s="48">
        <v>1113417.2799999998</v>
      </c>
      <c r="AR7" s="48">
        <v>3319413</v>
      </c>
      <c r="AS7" s="49">
        <v>4.589484116436169E-2</v>
      </c>
      <c r="AT7" s="49">
        <v>0.56342022380595103</v>
      </c>
      <c r="AU7" s="50">
        <f t="shared" si="2"/>
        <v>2.9812838902590055</v>
      </c>
    </row>
    <row r="8" spans="1:47" x14ac:dyDescent="0.3">
      <c r="A8" s="18">
        <v>5</v>
      </c>
      <c r="B8" s="19" t="s">
        <v>23</v>
      </c>
      <c r="C8" s="20">
        <v>517852</v>
      </c>
      <c r="D8" s="40">
        <v>4.3095629902800733E-2</v>
      </c>
      <c r="E8" s="40">
        <v>0.69796433957544157</v>
      </c>
      <c r="F8" s="21" t="s">
        <v>23</v>
      </c>
      <c r="G8" s="22">
        <v>146806.39999999999</v>
      </c>
      <c r="H8" s="22">
        <v>722869</v>
      </c>
      <c r="I8" s="39">
        <v>3.0260316441291107E-2</v>
      </c>
      <c r="J8" s="39">
        <v>0.75798398625204277</v>
      </c>
      <c r="K8" s="41">
        <v>4.9239610807158272</v>
      </c>
      <c r="L8" s="23" t="s">
        <v>23</v>
      </c>
      <c r="M8" s="24">
        <v>158546.4</v>
      </c>
      <c r="N8" s="24">
        <v>810688</v>
      </c>
      <c r="O8" s="38">
        <v>4.505520302762997E-2</v>
      </c>
      <c r="P8" s="38">
        <v>0.80248383613023944</v>
      </c>
      <c r="Q8" s="42">
        <v>5.1132539117885996</v>
      </c>
      <c r="R8" s="25" t="s">
        <v>98</v>
      </c>
      <c r="S8" s="26">
        <v>334447.80197199999</v>
      </c>
      <c r="T8" s="26">
        <v>862022.05</v>
      </c>
      <c r="U8" s="37">
        <v>2.4305758800332769E-2</v>
      </c>
      <c r="V8" s="37">
        <v>0.77196189354103595</v>
      </c>
      <c r="W8" s="43">
        <v>2.5774486927923319</v>
      </c>
      <c r="X8" s="27" t="s">
        <v>58</v>
      </c>
      <c r="Y8" s="28">
        <v>138840</v>
      </c>
      <c r="Z8" s="28">
        <v>1336270</v>
      </c>
      <c r="AA8" s="29">
        <v>1.9580498500993762E-2</v>
      </c>
      <c r="AB8" s="36">
        <v>0.79098680170495916</v>
      </c>
      <c r="AC8" s="44">
        <v>9.6245318352059925</v>
      </c>
      <c r="AD8" s="31" t="s">
        <v>74</v>
      </c>
      <c r="AE8" s="32">
        <v>52848.18</v>
      </c>
      <c r="AF8" s="32">
        <v>2607417.5373</v>
      </c>
      <c r="AG8" s="35">
        <v>1.7132241604953281E-2</v>
      </c>
      <c r="AH8" s="35">
        <v>0.74449366447869758</v>
      </c>
      <c r="AI8" s="45">
        <f t="shared" si="0"/>
        <v>49.337887081447271</v>
      </c>
      <c r="AJ8" s="33" t="s">
        <v>107</v>
      </c>
      <c r="AK8" s="46">
        <v>440528.4</v>
      </c>
      <c r="AL8" s="46">
        <v>3390738</v>
      </c>
      <c r="AM8" s="34">
        <v>3.481293797194953E-2</v>
      </c>
      <c r="AN8" s="34">
        <v>0.7050164350606043</v>
      </c>
      <c r="AO8" s="47">
        <f t="shared" si="1"/>
        <v>7.6969793547930161</v>
      </c>
      <c r="AP8" s="48" t="s">
        <v>88</v>
      </c>
      <c r="AQ8" s="48">
        <v>22093.84</v>
      </c>
      <c r="AR8" s="48">
        <v>2970928</v>
      </c>
      <c r="AS8" s="49">
        <v>4.1076620676834957E-2</v>
      </c>
      <c r="AT8" s="49">
        <v>0.60449684448278596</v>
      </c>
      <c r="AU8" s="50">
        <f t="shared" si="2"/>
        <v>134.46861206562554</v>
      </c>
    </row>
    <row r="9" spans="1:47" x14ac:dyDescent="0.3">
      <c r="A9" s="18">
        <v>6</v>
      </c>
      <c r="B9" s="19" t="s">
        <v>24</v>
      </c>
      <c r="C9" s="20">
        <v>393197</v>
      </c>
      <c r="D9" s="40">
        <v>3.2721844061414346E-2</v>
      </c>
      <c r="E9" s="40">
        <v>0.73068618363685589</v>
      </c>
      <c r="F9" s="21" t="s">
        <v>27</v>
      </c>
      <c r="G9" s="22">
        <v>71471.55</v>
      </c>
      <c r="H9" s="22">
        <v>570061</v>
      </c>
      <c r="I9" s="39">
        <v>2.386355792106018E-2</v>
      </c>
      <c r="J9" s="39">
        <v>0.78184754417310298</v>
      </c>
      <c r="K9" s="41">
        <v>7.9760548078221332</v>
      </c>
      <c r="L9" s="23" t="s">
        <v>98</v>
      </c>
      <c r="M9" s="24">
        <v>137875.99100000001</v>
      </c>
      <c r="N9" s="24">
        <v>426214</v>
      </c>
      <c r="O9" s="38">
        <v>2.3687483104743477E-2</v>
      </c>
      <c r="P9" s="38">
        <v>0.82617131923498288</v>
      </c>
      <c r="Q9" s="42">
        <v>3.091285124471018</v>
      </c>
      <c r="R9" s="25" t="s">
        <v>100</v>
      </c>
      <c r="S9" s="26">
        <v>115392</v>
      </c>
      <c r="T9" s="26">
        <v>841400</v>
      </c>
      <c r="U9" s="37">
        <v>2.3724295050921253E-2</v>
      </c>
      <c r="V9" s="37">
        <v>0.79568618859195717</v>
      </c>
      <c r="W9" s="43">
        <v>7.291666666666667</v>
      </c>
      <c r="X9" s="27" t="s">
        <v>56</v>
      </c>
      <c r="Y9" s="28">
        <v>56634</v>
      </c>
      <c r="Z9" s="28">
        <v>1225993</v>
      </c>
      <c r="AA9" s="29">
        <v>1.7964598545749621E-2</v>
      </c>
      <c r="AB9" s="36">
        <v>0.80895140025070877</v>
      </c>
      <c r="AC9" s="44">
        <v>21.647649821661901</v>
      </c>
      <c r="AD9" s="31" t="s">
        <v>104</v>
      </c>
      <c r="AE9" s="32">
        <v>95161</v>
      </c>
      <c r="AF9" s="32">
        <v>2154734.4246999999</v>
      </c>
      <c r="AG9" s="35">
        <v>1.4157851679058895E-2</v>
      </c>
      <c r="AH9" s="35">
        <v>0.7586515161577565</v>
      </c>
      <c r="AI9" s="45">
        <f t="shared" si="0"/>
        <v>22.643041001040341</v>
      </c>
      <c r="AJ9" s="33" t="s">
        <v>28</v>
      </c>
      <c r="AK9" s="46">
        <v>266896.08</v>
      </c>
      <c r="AL9" s="46">
        <v>2787755</v>
      </c>
      <c r="AM9" s="34">
        <v>2.8622070444838898E-2</v>
      </c>
      <c r="AN9" s="34">
        <v>0.73363850550544318</v>
      </c>
      <c r="AO9" s="47">
        <f t="shared" si="1"/>
        <v>10.445095334483742</v>
      </c>
      <c r="AP9" s="48" t="s">
        <v>112</v>
      </c>
      <c r="AQ9" s="48">
        <v>37980</v>
      </c>
      <c r="AR9" s="48">
        <v>2287153</v>
      </c>
      <c r="AS9" s="49">
        <v>3.1622616304025242E-2</v>
      </c>
      <c r="AT9" s="49">
        <v>0.63611946078681125</v>
      </c>
      <c r="AU9" s="50">
        <f t="shared" si="2"/>
        <v>60.219931542917323</v>
      </c>
    </row>
    <row r="10" spans="1:47" x14ac:dyDescent="0.3">
      <c r="A10" s="18">
        <v>7</v>
      </c>
      <c r="B10" s="19" t="s">
        <v>25</v>
      </c>
      <c r="C10" s="20">
        <v>343109</v>
      </c>
      <c r="D10" s="40">
        <v>2.8553522010767666E-2</v>
      </c>
      <c r="E10" s="40">
        <v>0.75923970564762355</v>
      </c>
      <c r="F10" s="21" t="s">
        <v>36</v>
      </c>
      <c r="G10" s="22">
        <v>1702.5</v>
      </c>
      <c r="H10" s="22">
        <v>369000</v>
      </c>
      <c r="I10" s="39">
        <v>1.5446860726959406E-2</v>
      </c>
      <c r="J10" s="39">
        <v>0.79729440490006243</v>
      </c>
      <c r="K10" s="41">
        <v>216.74008810572687</v>
      </c>
      <c r="L10" s="23" t="s">
        <v>27</v>
      </c>
      <c r="M10" s="24">
        <v>73756</v>
      </c>
      <c r="N10" s="24">
        <v>542255</v>
      </c>
      <c r="O10" s="38">
        <v>3.0136635941012437E-2</v>
      </c>
      <c r="P10" s="38">
        <v>0.85630795517599534</v>
      </c>
      <c r="Q10" s="42">
        <v>7.3520120396984652</v>
      </c>
      <c r="R10" s="25" t="s">
        <v>59</v>
      </c>
      <c r="S10" s="26">
        <v>134272</v>
      </c>
      <c r="T10" s="26">
        <v>803185</v>
      </c>
      <c r="U10" s="37">
        <v>2.2646776706054417E-2</v>
      </c>
      <c r="V10" s="37">
        <v>0.81833296529801158</v>
      </c>
      <c r="W10" s="43">
        <v>5.9817757983794086</v>
      </c>
      <c r="X10" s="27" t="s">
        <v>98</v>
      </c>
      <c r="Y10" s="28">
        <v>363668.636</v>
      </c>
      <c r="Z10" s="28">
        <v>980552.74</v>
      </c>
      <c r="AA10" s="29">
        <v>1.4368137768351701E-2</v>
      </c>
      <c r="AB10" s="36">
        <v>0.82331953801906044</v>
      </c>
      <c r="AC10" s="44">
        <v>2.6962807427803588</v>
      </c>
      <c r="AD10" s="31" t="s">
        <v>99</v>
      </c>
      <c r="AE10" s="32">
        <v>222336</v>
      </c>
      <c r="AF10" s="32">
        <v>2075136</v>
      </c>
      <c r="AG10" s="35">
        <v>1.3634843981279045E-2</v>
      </c>
      <c r="AH10" s="35">
        <v>0.77228636013903551</v>
      </c>
      <c r="AI10" s="45">
        <f t="shared" si="0"/>
        <v>9.3333333333333339</v>
      </c>
      <c r="AJ10" s="33" t="s">
        <v>86</v>
      </c>
      <c r="AK10" s="46">
        <v>20229.28</v>
      </c>
      <c r="AL10" s="46">
        <v>2345866</v>
      </c>
      <c r="AM10" s="34">
        <v>2.4085165987022691E-2</v>
      </c>
      <c r="AN10" s="34">
        <v>0.75772367149246589</v>
      </c>
      <c r="AO10" s="47">
        <f t="shared" si="1"/>
        <v>115.96388996543625</v>
      </c>
      <c r="AP10" s="48" t="s">
        <v>113</v>
      </c>
      <c r="AQ10" s="48">
        <v>14664</v>
      </c>
      <c r="AR10" s="48">
        <v>1809940</v>
      </c>
      <c r="AS10" s="49">
        <v>2.5024577784392842E-2</v>
      </c>
      <c r="AT10" s="49">
        <v>0.66114403857120407</v>
      </c>
      <c r="AU10" s="50">
        <f t="shared" si="2"/>
        <v>123.42744135297326</v>
      </c>
    </row>
    <row r="11" spans="1:47" x14ac:dyDescent="0.3">
      <c r="A11" s="18">
        <v>8</v>
      </c>
      <c r="B11" s="19" t="s">
        <v>26</v>
      </c>
      <c r="C11" s="20">
        <v>228866</v>
      </c>
      <c r="D11" s="40">
        <v>1.9046222537200577E-2</v>
      </c>
      <c r="E11" s="40">
        <v>0.77828592818482412</v>
      </c>
      <c r="F11" s="21" t="s">
        <v>98</v>
      </c>
      <c r="G11" s="22">
        <v>87958.5</v>
      </c>
      <c r="H11" s="22">
        <v>296792</v>
      </c>
      <c r="I11" s="39">
        <v>1.2424131948172726E-2</v>
      </c>
      <c r="J11" s="39">
        <v>0.80971853684823514</v>
      </c>
      <c r="K11" s="41">
        <v>3.374227618706549</v>
      </c>
      <c r="L11" s="23" t="s">
        <v>99</v>
      </c>
      <c r="M11" s="24">
        <v>24618.6</v>
      </c>
      <c r="N11" s="24">
        <v>347734</v>
      </c>
      <c r="O11" s="38">
        <v>1.9325839249637197E-2</v>
      </c>
      <c r="P11" s="38">
        <v>0.87563379442563249</v>
      </c>
      <c r="Q11" s="42">
        <v>14.124848691639656</v>
      </c>
      <c r="R11" s="25" t="s">
        <v>60</v>
      </c>
      <c r="S11" s="26">
        <v>187592</v>
      </c>
      <c r="T11" s="26">
        <v>712012</v>
      </c>
      <c r="U11" s="37">
        <v>2.0076043222957623E-2</v>
      </c>
      <c r="V11" s="37">
        <v>0.83840900852096922</v>
      </c>
      <c r="W11" s="43">
        <v>3.7955349908311655</v>
      </c>
      <c r="X11" s="27" t="s">
        <v>62</v>
      </c>
      <c r="Y11" s="28">
        <v>4838.3999999999996</v>
      </c>
      <c r="Z11" s="28">
        <v>843154.8</v>
      </c>
      <c r="AA11" s="29">
        <v>1.2354831955746741E-2</v>
      </c>
      <c r="AB11" s="36">
        <v>0.83567436997480715</v>
      </c>
      <c r="AC11" s="44">
        <v>174.26314484126988</v>
      </c>
      <c r="AD11" s="31" t="s">
        <v>75</v>
      </c>
      <c r="AE11" s="32">
        <v>3570</v>
      </c>
      <c r="AF11" s="32">
        <v>1942080</v>
      </c>
      <c r="AG11" s="35">
        <v>1.2760589088697035E-2</v>
      </c>
      <c r="AH11" s="35">
        <v>0.78504694922773255</v>
      </c>
      <c r="AI11" s="45">
        <f t="shared" si="0"/>
        <v>544</v>
      </c>
      <c r="AJ11" s="33" t="s">
        <v>87</v>
      </c>
      <c r="AK11" s="46">
        <v>48744.959999999999</v>
      </c>
      <c r="AL11" s="46">
        <v>1716926</v>
      </c>
      <c r="AM11" s="34">
        <v>1.7627796173112584E-2</v>
      </c>
      <c r="AN11" s="34">
        <v>0.7753514676655785</v>
      </c>
      <c r="AO11" s="47">
        <f t="shared" si="1"/>
        <v>35.222636350506804</v>
      </c>
      <c r="AP11" s="48" t="s">
        <v>84</v>
      </c>
      <c r="AQ11" s="48">
        <v>5667.66</v>
      </c>
      <c r="AR11" s="48">
        <v>1806620</v>
      </c>
      <c r="AS11" s="49">
        <v>2.4978674827253831E-2</v>
      </c>
      <c r="AT11" s="49">
        <v>0.68612271339845787</v>
      </c>
      <c r="AU11" s="50">
        <f t="shared" si="2"/>
        <v>318.75941746682054</v>
      </c>
    </row>
    <row r="12" spans="1:47" x14ac:dyDescent="0.3">
      <c r="A12" s="18">
        <v>9</v>
      </c>
      <c r="B12" s="19" t="s">
        <v>27</v>
      </c>
      <c r="C12" s="20">
        <v>227469</v>
      </c>
      <c r="D12" s="40">
        <v>1.8929964233719634E-2</v>
      </c>
      <c r="E12" s="40">
        <v>0.79721589241854374</v>
      </c>
      <c r="F12" s="21" t="s">
        <v>26</v>
      </c>
      <c r="G12" s="22">
        <v>36718.199999999997</v>
      </c>
      <c r="H12" s="22">
        <v>276993</v>
      </c>
      <c r="I12" s="39">
        <v>1.1595317868137308E-2</v>
      </c>
      <c r="J12" s="39">
        <v>0.82131385471637242</v>
      </c>
      <c r="K12" s="41">
        <v>7.5437521447129763</v>
      </c>
      <c r="L12" s="23" t="s">
        <v>40</v>
      </c>
      <c r="M12" s="24">
        <v>2509.1999999999998</v>
      </c>
      <c r="N12" s="24">
        <v>290700</v>
      </c>
      <c r="O12" s="38">
        <v>1.6156089050451013E-2</v>
      </c>
      <c r="P12" s="38">
        <v>0.89178988347608346</v>
      </c>
      <c r="Q12" s="42">
        <v>115.85365853658537</v>
      </c>
      <c r="R12" s="25" t="s">
        <v>61</v>
      </c>
      <c r="S12" s="26">
        <v>2907</v>
      </c>
      <c r="T12" s="26">
        <v>646565</v>
      </c>
      <c r="U12" s="37">
        <v>1.823068555930461E-2</v>
      </c>
      <c r="V12" s="37">
        <v>0.85663969408027385</v>
      </c>
      <c r="W12" s="43">
        <v>222.41658066735465</v>
      </c>
      <c r="X12" s="27" t="s">
        <v>60</v>
      </c>
      <c r="Y12" s="28">
        <v>184834</v>
      </c>
      <c r="Z12" s="28">
        <v>692934.76</v>
      </c>
      <c r="AA12" s="29">
        <v>1.015364262422001E-2</v>
      </c>
      <c r="AB12" s="36">
        <v>0.84582801259902718</v>
      </c>
      <c r="AC12" s="44">
        <v>3.748957226484305</v>
      </c>
      <c r="AD12" s="31" t="s">
        <v>27</v>
      </c>
      <c r="AE12" s="32">
        <v>358332</v>
      </c>
      <c r="AF12" s="32">
        <v>1899567.3159</v>
      </c>
      <c r="AG12" s="35">
        <v>1.2481256160672605E-2</v>
      </c>
      <c r="AH12" s="35">
        <v>0.79752820538840519</v>
      </c>
      <c r="AI12" s="45">
        <f t="shared" si="0"/>
        <v>5.3011378160476879</v>
      </c>
      <c r="AJ12" s="33" t="s">
        <v>88</v>
      </c>
      <c r="AK12" s="46">
        <v>11123.2</v>
      </c>
      <c r="AL12" s="46">
        <v>1611492</v>
      </c>
      <c r="AM12" s="34">
        <v>1.654529811453816E-2</v>
      </c>
      <c r="AN12" s="34">
        <v>0.7918967657801167</v>
      </c>
      <c r="AO12" s="47">
        <f t="shared" si="1"/>
        <v>144.87665420023015</v>
      </c>
      <c r="AP12" s="48" t="s">
        <v>114</v>
      </c>
      <c r="AQ12" s="48">
        <v>7683.2</v>
      </c>
      <c r="AR12" s="48">
        <v>1762046</v>
      </c>
      <c r="AS12" s="49">
        <v>2.4362386149086861E-2</v>
      </c>
      <c r="AT12" s="49">
        <v>0.71048509954754469</v>
      </c>
      <c r="AU12" s="50">
        <f t="shared" si="2"/>
        <v>229.33751561849229</v>
      </c>
    </row>
    <row r="13" spans="1:47" x14ac:dyDescent="0.3">
      <c r="A13" s="18">
        <v>10</v>
      </c>
      <c r="B13" s="19" t="s">
        <v>28</v>
      </c>
      <c r="C13" s="20">
        <v>215750</v>
      </c>
      <c r="D13" s="40">
        <v>1.7954709360066694E-2</v>
      </c>
      <c r="E13" s="40">
        <v>0.81517060177861045</v>
      </c>
      <c r="F13" s="21" t="s">
        <v>28</v>
      </c>
      <c r="G13" s="22">
        <v>20375.967000000001</v>
      </c>
      <c r="H13" s="22">
        <v>238782</v>
      </c>
      <c r="I13" s="39">
        <v>9.9957514853789182E-3</v>
      </c>
      <c r="J13" s="39">
        <v>0.83130960620175132</v>
      </c>
      <c r="K13" s="41">
        <v>11.718805787229632</v>
      </c>
      <c r="L13" s="23" t="s">
        <v>39</v>
      </c>
      <c r="M13" s="24">
        <v>1754</v>
      </c>
      <c r="N13" s="24">
        <v>259720</v>
      </c>
      <c r="O13" s="38">
        <v>1.4434329027117776E-2</v>
      </c>
      <c r="P13" s="38">
        <v>0.90622421250320118</v>
      </c>
      <c r="Q13" s="42">
        <v>148.07297605473204</v>
      </c>
      <c r="R13" s="25" t="s">
        <v>62</v>
      </c>
      <c r="S13" s="26">
        <v>2520</v>
      </c>
      <c r="T13" s="26">
        <v>432488.63</v>
      </c>
      <c r="U13" s="37">
        <v>1.2194542267992291E-2</v>
      </c>
      <c r="V13" s="37">
        <v>0.86883423634826618</v>
      </c>
      <c r="W13" s="43">
        <v>171.62247222222223</v>
      </c>
      <c r="X13" s="27" t="s">
        <v>59</v>
      </c>
      <c r="Y13" s="28">
        <v>90240</v>
      </c>
      <c r="Z13" s="28">
        <v>561600</v>
      </c>
      <c r="AA13" s="29">
        <v>8.2291811970321097E-3</v>
      </c>
      <c r="AB13" s="36">
        <v>0.85405719379605927</v>
      </c>
      <c r="AC13" s="44">
        <v>6.2234042553191493</v>
      </c>
      <c r="AD13" s="31" t="s">
        <v>22</v>
      </c>
      <c r="AE13" s="32">
        <v>128129.60000000001</v>
      </c>
      <c r="AF13" s="32">
        <v>1817326</v>
      </c>
      <c r="AG13" s="35">
        <v>1.1940883138802432E-2</v>
      </c>
      <c r="AH13" s="35">
        <v>0.80946908852720767</v>
      </c>
      <c r="AI13" s="45">
        <f t="shared" si="0"/>
        <v>14.183498582685031</v>
      </c>
      <c r="AJ13" s="33" t="s">
        <v>108</v>
      </c>
      <c r="AK13" s="46">
        <v>51682.92</v>
      </c>
      <c r="AL13" s="46">
        <v>1526252</v>
      </c>
      <c r="AM13" s="34">
        <v>1.5670133229274543E-2</v>
      </c>
      <c r="AN13" s="34">
        <v>0.80756689900939127</v>
      </c>
      <c r="AO13" s="47">
        <f t="shared" si="1"/>
        <v>29.531071386833407</v>
      </c>
      <c r="AP13" s="48" t="s">
        <v>87</v>
      </c>
      <c r="AQ13" s="48">
        <v>40454.400000000001</v>
      </c>
      <c r="AR13" s="48">
        <v>1557934</v>
      </c>
      <c r="AS13" s="49">
        <v>2.1540294466087427E-2</v>
      </c>
      <c r="AT13" s="49">
        <v>0.73202539401363209</v>
      </c>
      <c r="AU13" s="50">
        <f t="shared" si="2"/>
        <v>38.510866555924693</v>
      </c>
    </row>
    <row r="14" spans="1:47" x14ac:dyDescent="0.3">
      <c r="A14" s="18">
        <v>11</v>
      </c>
      <c r="B14" s="19" t="s">
        <v>97</v>
      </c>
      <c r="C14" s="20">
        <v>160680</v>
      </c>
      <c r="D14" s="40">
        <v>1.337178539965477E-2</v>
      </c>
      <c r="E14" s="40">
        <v>0.82854238717826523</v>
      </c>
      <c r="F14" s="21" t="s">
        <v>37</v>
      </c>
      <c r="G14" s="22">
        <v>2739</v>
      </c>
      <c r="H14" s="22">
        <v>223300</v>
      </c>
      <c r="I14" s="39">
        <v>9.3476531174255702E-3</v>
      </c>
      <c r="J14" s="39">
        <v>0.8406572593191769</v>
      </c>
      <c r="K14" s="41">
        <v>81.52610441767068</v>
      </c>
      <c r="L14" s="69"/>
      <c r="M14" s="67"/>
      <c r="N14" s="67"/>
      <c r="O14" s="73"/>
      <c r="P14" s="73"/>
      <c r="Q14" s="72"/>
      <c r="R14" s="25" t="s">
        <v>63</v>
      </c>
      <c r="S14" s="26">
        <v>13993.6</v>
      </c>
      <c r="T14" s="26">
        <v>321163.2</v>
      </c>
      <c r="U14" s="37">
        <v>9.0555865418326994E-3</v>
      </c>
      <c r="V14" s="37">
        <v>0.87788982289009887</v>
      </c>
      <c r="W14" s="43">
        <v>22.950720329293393</v>
      </c>
      <c r="X14" s="27" t="s">
        <v>68</v>
      </c>
      <c r="Y14" s="28">
        <v>12802.4</v>
      </c>
      <c r="Z14" s="28">
        <v>489618.69</v>
      </c>
      <c r="AA14" s="29">
        <v>7.1744318330902663E-3</v>
      </c>
      <c r="AB14" s="36">
        <v>0.86123162562914957</v>
      </c>
      <c r="AC14" s="44">
        <v>38.2442893519965</v>
      </c>
      <c r="AD14" s="31" t="s">
        <v>20</v>
      </c>
      <c r="AE14" s="32">
        <v>56998.2</v>
      </c>
      <c r="AF14" s="32">
        <v>1814289</v>
      </c>
      <c r="AG14" s="35">
        <v>1.1920928291905098E-2</v>
      </c>
      <c r="AH14" s="35">
        <v>0.82139001681911272</v>
      </c>
      <c r="AI14" s="45">
        <f t="shared" si="0"/>
        <v>31.83063675695022</v>
      </c>
      <c r="AJ14" s="33" t="s">
        <v>109</v>
      </c>
      <c r="AK14" s="46">
        <v>28199.759999999998</v>
      </c>
      <c r="AL14" s="46">
        <v>1477206</v>
      </c>
      <c r="AM14" s="34">
        <v>1.5166574607000504E-2</v>
      </c>
      <c r="AN14" s="34">
        <v>0.82273347361639182</v>
      </c>
      <c r="AO14" s="47">
        <f t="shared" si="1"/>
        <v>52.38363730755156</v>
      </c>
      <c r="AP14" s="48" t="s">
        <v>28</v>
      </c>
      <c r="AQ14" s="48">
        <v>181635.59999999998</v>
      </c>
      <c r="AR14" s="48">
        <v>1538388</v>
      </c>
      <c r="AS14" s="49">
        <v>2.1270047719027445E-2</v>
      </c>
      <c r="AT14" s="49">
        <v>0.7532954417326595</v>
      </c>
      <c r="AU14" s="50">
        <f t="shared" si="2"/>
        <v>8.4696392116963874</v>
      </c>
    </row>
    <row r="15" spans="1:47" x14ac:dyDescent="0.3">
      <c r="A15" s="18">
        <v>12</v>
      </c>
      <c r="B15" s="19" t="s">
        <v>29</v>
      </c>
      <c r="C15" s="20">
        <v>156876</v>
      </c>
      <c r="D15" s="40">
        <v>1.3055216619095356E-2</v>
      </c>
      <c r="E15" s="40">
        <v>0.84159760379736059</v>
      </c>
      <c r="F15" s="21" t="s">
        <v>24</v>
      </c>
      <c r="G15" s="22">
        <v>38972.199999999997</v>
      </c>
      <c r="H15" s="22">
        <v>220200</v>
      </c>
      <c r="I15" s="39">
        <v>9.2178827427546375E-3</v>
      </c>
      <c r="J15" s="39">
        <v>0.84987514206193149</v>
      </c>
      <c r="K15" s="41">
        <v>5.6501814113650246</v>
      </c>
      <c r="R15" s="25" t="s">
        <v>64</v>
      </c>
      <c r="S15" s="26">
        <v>1562.1120000000001</v>
      </c>
      <c r="T15" s="26">
        <v>309625.55</v>
      </c>
      <c r="U15" s="37">
        <v>8.7302684852671383E-3</v>
      </c>
      <c r="V15" s="37">
        <v>0.88662009137536602</v>
      </c>
      <c r="W15" s="43">
        <v>198.20957140077022</v>
      </c>
      <c r="X15" s="27" t="s">
        <v>101</v>
      </c>
      <c r="Y15" s="28">
        <v>10084.672</v>
      </c>
      <c r="Z15" s="28">
        <v>458445.77</v>
      </c>
      <c r="AA15" s="29">
        <v>6.7176519058812457E-3</v>
      </c>
      <c r="AB15" s="36">
        <v>0.86794927753503082</v>
      </c>
      <c r="AC15" s="44">
        <v>45.45966095873024</v>
      </c>
      <c r="AD15" s="31" t="s">
        <v>76</v>
      </c>
      <c r="AE15" s="32">
        <v>39312</v>
      </c>
      <c r="AF15" s="32">
        <v>1808812</v>
      </c>
      <c r="AG15" s="35">
        <v>1.1884941233473523E-2</v>
      </c>
      <c r="AH15" s="35">
        <v>0.83327495805258622</v>
      </c>
      <c r="AI15" s="45">
        <f t="shared" si="0"/>
        <v>46.011701261701262</v>
      </c>
      <c r="AJ15" s="33" t="s">
        <v>89</v>
      </c>
      <c r="AK15" s="46">
        <v>13710</v>
      </c>
      <c r="AL15" s="46">
        <v>1427815</v>
      </c>
      <c r="AM15" s="34">
        <v>1.4659473846230264E-2</v>
      </c>
      <c r="AN15" s="34">
        <v>0.83739294746262205</v>
      </c>
      <c r="AO15" s="47">
        <f t="shared" si="1"/>
        <v>104.14405543398979</v>
      </c>
      <c r="AP15" s="48" t="s">
        <v>115</v>
      </c>
      <c r="AQ15" s="48">
        <v>57884.800000000003</v>
      </c>
      <c r="AR15" s="48">
        <v>1459578</v>
      </c>
      <c r="AS15" s="49">
        <v>2.0180405534652272E-2</v>
      </c>
      <c r="AT15" s="49">
        <v>0.77347584726731178</v>
      </c>
      <c r="AU15" s="50">
        <f t="shared" si="2"/>
        <v>25.215220576040686</v>
      </c>
    </row>
    <row r="16" spans="1:47" x14ac:dyDescent="0.3">
      <c r="A16" s="18">
        <v>13</v>
      </c>
      <c r="B16" s="19" t="s">
        <v>30</v>
      </c>
      <c r="C16" s="20">
        <v>142752</v>
      </c>
      <c r="D16" s="40">
        <v>1.1879817708311662E-2</v>
      </c>
      <c r="E16" s="40">
        <v>0.8534774215056723</v>
      </c>
      <c r="F16" s="21" t="s">
        <v>38</v>
      </c>
      <c r="G16" s="22">
        <v>7269.48</v>
      </c>
      <c r="H16" s="22">
        <v>212250</v>
      </c>
      <c r="I16" s="39">
        <v>8.8850845238404707E-3</v>
      </c>
      <c r="J16" s="39">
        <v>0.858760226585772</v>
      </c>
      <c r="K16" s="41">
        <v>29.19741164429918</v>
      </c>
      <c r="R16" s="25" t="s">
        <v>65</v>
      </c>
      <c r="S16" s="26">
        <v>6028.8</v>
      </c>
      <c r="T16" s="26">
        <v>309330</v>
      </c>
      <c r="U16" s="37">
        <v>8.7219350940117308E-3</v>
      </c>
      <c r="V16" s="37">
        <v>0.89534202646937777</v>
      </c>
      <c r="W16" s="43">
        <v>51.308718152866241</v>
      </c>
      <c r="X16" s="27" t="s">
        <v>69</v>
      </c>
      <c r="Y16" s="28">
        <v>42162.48</v>
      </c>
      <c r="Z16" s="28">
        <v>448480.71</v>
      </c>
      <c r="AA16" s="29">
        <v>6.5716328809893353E-3</v>
      </c>
      <c r="AB16" s="36">
        <v>0.8745209104160202</v>
      </c>
      <c r="AC16" s="44">
        <v>10.636962294438089</v>
      </c>
      <c r="AD16" s="31" t="s">
        <v>77</v>
      </c>
      <c r="AE16" s="32">
        <v>27942.367999999999</v>
      </c>
      <c r="AF16" s="32">
        <v>1730408</v>
      </c>
      <c r="AG16" s="35">
        <v>1.1369781596944543E-2</v>
      </c>
      <c r="AH16" s="35">
        <v>0.8446447396495308</v>
      </c>
      <c r="AI16" s="45">
        <f t="shared" si="0"/>
        <v>61.927750718908293</v>
      </c>
      <c r="AJ16" s="33" t="s">
        <v>90</v>
      </c>
      <c r="AK16" s="46">
        <v>248040</v>
      </c>
      <c r="AL16" s="46">
        <v>1374043</v>
      </c>
      <c r="AM16" s="34">
        <v>1.4107393060092359E-2</v>
      </c>
      <c r="AN16" s="34">
        <v>0.85150034052271439</v>
      </c>
      <c r="AO16" s="47">
        <f t="shared" si="1"/>
        <v>5.5396024834704081</v>
      </c>
      <c r="AP16" s="48" t="s">
        <v>86</v>
      </c>
      <c r="AQ16" s="48">
        <v>23489.279999999999</v>
      </c>
      <c r="AR16" s="48">
        <v>1422830</v>
      </c>
      <c r="AS16" s="49">
        <v>1.9672320634367808E-2</v>
      </c>
      <c r="AT16" s="49">
        <v>0.79314816790167963</v>
      </c>
      <c r="AU16" s="50">
        <f t="shared" si="2"/>
        <v>60.573589313933851</v>
      </c>
    </row>
    <row r="17" spans="1:47" x14ac:dyDescent="0.3">
      <c r="A17" s="18">
        <v>14</v>
      </c>
      <c r="B17" s="19" t="s">
        <v>31</v>
      </c>
      <c r="C17" s="20">
        <v>127125</v>
      </c>
      <c r="D17" s="40">
        <v>1.0579339176817977E-2</v>
      </c>
      <c r="E17" s="40">
        <v>0.86405676068249027</v>
      </c>
      <c r="F17" s="21" t="s">
        <v>39</v>
      </c>
      <c r="G17" s="22">
        <v>1052.4000000000001</v>
      </c>
      <c r="H17" s="22">
        <v>192000</v>
      </c>
      <c r="I17" s="39">
        <v>8.0373909473609919E-3</v>
      </c>
      <c r="J17" s="39">
        <v>0.866797617533133</v>
      </c>
      <c r="K17" s="41">
        <v>182.4401368301026</v>
      </c>
      <c r="R17" s="25" t="s">
        <v>66</v>
      </c>
      <c r="S17" s="26">
        <v>710</v>
      </c>
      <c r="T17" s="26">
        <v>289395</v>
      </c>
      <c r="U17" s="37">
        <v>8.1598435539117619E-3</v>
      </c>
      <c r="V17" s="37">
        <v>0.90350187002328952</v>
      </c>
      <c r="W17" s="43">
        <v>407.59859154929575</v>
      </c>
      <c r="X17" s="27" t="s">
        <v>70</v>
      </c>
      <c r="Y17" s="28">
        <v>12030</v>
      </c>
      <c r="Z17" s="28">
        <v>436025.5</v>
      </c>
      <c r="AA17" s="29">
        <v>6.3891254380814182E-3</v>
      </c>
      <c r="AB17" s="36">
        <v>0.88091003585410166</v>
      </c>
      <c r="AC17" s="44">
        <v>36.244846217788862</v>
      </c>
      <c r="AD17" s="31" t="s">
        <v>23</v>
      </c>
      <c r="AE17" s="32">
        <v>312385</v>
      </c>
      <c r="AF17" s="32">
        <v>1436981</v>
      </c>
      <c r="AG17" s="35">
        <v>9.4417964601174794E-3</v>
      </c>
      <c r="AH17" s="35">
        <v>0.85408653610964824</v>
      </c>
      <c r="AI17" s="45">
        <f t="shared" si="0"/>
        <v>4.6000320117803355</v>
      </c>
      <c r="AJ17" s="33" t="s">
        <v>91</v>
      </c>
      <c r="AK17" s="46">
        <v>1053.3599999999999</v>
      </c>
      <c r="AL17" s="46">
        <v>1008000</v>
      </c>
      <c r="AM17" s="34">
        <v>1.0349204649762123E-2</v>
      </c>
      <c r="AN17" s="34">
        <v>0.86184954517247647</v>
      </c>
      <c r="AO17" s="47">
        <f t="shared" si="1"/>
        <v>956.93779904306234</v>
      </c>
      <c r="AP17" s="48" t="s">
        <v>92</v>
      </c>
      <c r="AQ17" s="48">
        <v>2779</v>
      </c>
      <c r="AR17" s="48">
        <v>1282398</v>
      </c>
      <c r="AS17" s="49">
        <v>1.7730680852155217E-2</v>
      </c>
      <c r="AT17" s="49">
        <v>0.81087884875383487</v>
      </c>
      <c r="AU17" s="50">
        <f t="shared" si="2"/>
        <v>461.46023749550199</v>
      </c>
    </row>
    <row r="18" spans="1:47" x14ac:dyDescent="0.3">
      <c r="A18" s="18">
        <v>15</v>
      </c>
      <c r="B18" s="19" t="s">
        <v>32</v>
      </c>
      <c r="C18" s="20">
        <v>116342</v>
      </c>
      <c r="D18" s="40">
        <v>9.6819781986970076E-3</v>
      </c>
      <c r="E18" s="40">
        <v>0.87373873888118725</v>
      </c>
      <c r="F18" s="21" t="s">
        <v>40</v>
      </c>
      <c r="G18" s="22">
        <v>1398.1</v>
      </c>
      <c r="H18" s="22">
        <v>174475</v>
      </c>
      <c r="I18" s="39">
        <v>7.3037697163583805E-3</v>
      </c>
      <c r="J18" s="39">
        <v>0.87410138724949138</v>
      </c>
      <c r="K18" s="41">
        <v>124.79436377941492</v>
      </c>
      <c r="X18" s="27" t="s">
        <v>65</v>
      </c>
      <c r="Y18" s="28">
        <v>15552.8</v>
      </c>
      <c r="Z18" s="28">
        <v>429321</v>
      </c>
      <c r="AA18" s="29">
        <v>6.2908837263016782E-3</v>
      </c>
      <c r="AB18" s="36">
        <v>0.88720091958040337</v>
      </c>
      <c r="AC18" s="44">
        <v>27.604097011470603</v>
      </c>
      <c r="AD18" s="31" t="s">
        <v>39</v>
      </c>
      <c r="AE18" s="32">
        <v>13729.2</v>
      </c>
      <c r="AF18" s="32">
        <v>1343722.4017</v>
      </c>
      <c r="AG18" s="35">
        <v>8.8290335194074355E-3</v>
      </c>
      <c r="AH18" s="35">
        <v>0.86291556962905569</v>
      </c>
      <c r="AI18" s="45">
        <f t="shared" si="0"/>
        <v>97.873321220464405</v>
      </c>
      <c r="AJ18" s="33" t="s">
        <v>92</v>
      </c>
      <c r="AK18" s="46">
        <v>2137.1</v>
      </c>
      <c r="AL18" s="46">
        <v>916390</v>
      </c>
      <c r="AM18" s="34">
        <v>9.4086385406701514E-3</v>
      </c>
      <c r="AN18" s="34">
        <v>0.87125818371314667</v>
      </c>
      <c r="AO18" s="47">
        <f t="shared" si="1"/>
        <v>428.80071124420948</v>
      </c>
      <c r="AP18" s="48" t="s">
        <v>89</v>
      </c>
      <c r="AQ18" s="48">
        <v>13635</v>
      </c>
      <c r="AR18" s="48">
        <v>1263909</v>
      </c>
      <c r="AS18" s="49">
        <v>1.7475048389943407E-2</v>
      </c>
      <c r="AT18" s="49">
        <v>0.82835389714377827</v>
      </c>
      <c r="AU18" s="50">
        <f t="shared" si="2"/>
        <v>92.695929592959303</v>
      </c>
    </row>
    <row r="19" spans="1:47" x14ac:dyDescent="0.3">
      <c r="A19" s="18">
        <v>16</v>
      </c>
      <c r="B19" s="19" t="s">
        <v>33</v>
      </c>
      <c r="C19" s="20">
        <v>112807</v>
      </c>
      <c r="D19" s="40">
        <v>9.3877955911056497E-3</v>
      </c>
      <c r="E19" s="40">
        <v>0.88312653447229295</v>
      </c>
      <c r="F19" s="21" t="s">
        <v>41</v>
      </c>
      <c r="G19" s="22">
        <v>14826</v>
      </c>
      <c r="H19" s="22">
        <v>173720</v>
      </c>
      <c r="I19" s="39">
        <v>7.2721643509143308E-3</v>
      </c>
      <c r="J19" s="39">
        <v>0.88137355160040576</v>
      </c>
      <c r="K19" s="41">
        <v>11.717253473627411</v>
      </c>
      <c r="X19" s="27" t="s">
        <v>66</v>
      </c>
      <c r="Y19" s="28">
        <v>1560</v>
      </c>
      <c r="Z19" s="28">
        <v>423404</v>
      </c>
      <c r="AA19" s="29">
        <v>6.2041813311043154E-3</v>
      </c>
      <c r="AB19" s="36">
        <v>0.89340510091150771</v>
      </c>
      <c r="AC19" s="44">
        <v>271.41282051282053</v>
      </c>
      <c r="AD19" s="31" t="s">
        <v>78</v>
      </c>
      <c r="AE19" s="32">
        <v>1980.96</v>
      </c>
      <c r="AF19" s="32">
        <v>1309439.5983</v>
      </c>
      <c r="AG19" s="35">
        <v>8.6037756685485699E-3</v>
      </c>
      <c r="AH19" s="35">
        <v>0.87151934529760422</v>
      </c>
      <c r="AI19" s="45">
        <f t="shared" si="0"/>
        <v>661.01263947782888</v>
      </c>
      <c r="AJ19" s="33" t="s">
        <v>93</v>
      </c>
      <c r="AK19" s="46">
        <v>57440</v>
      </c>
      <c r="AL19" s="46">
        <v>914315</v>
      </c>
      <c r="AM19" s="34">
        <v>9.3873343743524369E-3</v>
      </c>
      <c r="AN19" s="34">
        <v>0.88064551808749914</v>
      </c>
      <c r="AO19" s="47">
        <f t="shared" si="1"/>
        <v>15.917740250696379</v>
      </c>
      <c r="AP19" s="48" t="s">
        <v>116</v>
      </c>
      <c r="AQ19" s="48">
        <v>127813.2</v>
      </c>
      <c r="AR19" s="48">
        <v>1142554</v>
      </c>
      <c r="AS19" s="49">
        <v>1.5797170870785318E-2</v>
      </c>
      <c r="AT19" s="49">
        <v>0.84415106801456363</v>
      </c>
      <c r="AU19" s="50">
        <f t="shared" si="2"/>
        <v>8.93924884127774</v>
      </c>
    </row>
    <row r="20" spans="1:47" x14ac:dyDescent="0.3">
      <c r="A20" s="18">
        <v>17</v>
      </c>
      <c r="B20" s="19" t="s">
        <v>34</v>
      </c>
      <c r="C20" s="20">
        <v>108034</v>
      </c>
      <c r="D20" s="40">
        <v>8.9905866558769188E-3</v>
      </c>
      <c r="E20" s="40">
        <v>0.89211712112816988</v>
      </c>
      <c r="F20" s="21" t="s">
        <v>31</v>
      </c>
      <c r="G20" s="22">
        <v>2685.7539999999999</v>
      </c>
      <c r="H20" s="22">
        <v>170546</v>
      </c>
      <c r="I20" s="39">
        <v>7.1392962318157695E-3</v>
      </c>
      <c r="J20" s="39">
        <v>0.88851284783222151</v>
      </c>
      <c r="K20" s="41">
        <v>63.500231219985153</v>
      </c>
      <c r="X20" s="27" t="s">
        <v>102</v>
      </c>
      <c r="Y20" s="28">
        <v>25654.12</v>
      </c>
      <c r="Z20" s="28">
        <v>380215.6</v>
      </c>
      <c r="AA20" s="29">
        <v>5.5713373688359722E-3</v>
      </c>
      <c r="AB20" s="36">
        <v>0.89897643828034368</v>
      </c>
      <c r="AC20" s="44">
        <v>14.820839693585279</v>
      </c>
      <c r="AD20" s="31" t="s">
        <v>105</v>
      </c>
      <c r="AE20" s="32">
        <v>35046.815999999999</v>
      </c>
      <c r="AF20" s="32">
        <v>1414983.0837000001</v>
      </c>
      <c r="AG20" s="35">
        <v>9.297257424283811E-3</v>
      </c>
      <c r="AH20" s="35">
        <v>0.880816602721888</v>
      </c>
      <c r="AI20" s="45">
        <f t="shared" si="0"/>
        <v>40.374083731315281</v>
      </c>
      <c r="AJ20" s="33" t="s">
        <v>94</v>
      </c>
      <c r="AK20" s="46">
        <v>1276.8</v>
      </c>
      <c r="AL20" s="46">
        <v>880202</v>
      </c>
      <c r="AM20" s="34">
        <v>9.0370938800892076E-3</v>
      </c>
      <c r="AN20" s="34">
        <v>0.88968261196758835</v>
      </c>
      <c r="AO20" s="47">
        <f t="shared" si="1"/>
        <v>689.38126566416042</v>
      </c>
      <c r="AP20" s="48" t="s">
        <v>117</v>
      </c>
      <c r="AQ20" s="48">
        <v>18742.559999999998</v>
      </c>
      <c r="AR20" s="48">
        <v>956112</v>
      </c>
      <c r="AS20" s="49">
        <v>1.3219387998823945E-2</v>
      </c>
      <c r="AT20" s="49">
        <v>0.85737045601338757</v>
      </c>
      <c r="AU20" s="50">
        <f t="shared" si="2"/>
        <v>51.012881911542507</v>
      </c>
    </row>
    <row r="21" spans="1:47" x14ac:dyDescent="0.3">
      <c r="A21" s="18">
        <v>18</v>
      </c>
      <c r="B21" s="19" t="s">
        <v>35</v>
      </c>
      <c r="C21" s="20">
        <v>95460</v>
      </c>
      <c r="D21" s="40">
        <v>7.9441787045745858E-3</v>
      </c>
      <c r="E21" s="40">
        <v>0.90006129983274441</v>
      </c>
      <c r="F21" s="21" t="s">
        <v>42</v>
      </c>
      <c r="G21" s="22">
        <v>11349</v>
      </c>
      <c r="H21" s="22">
        <v>165360</v>
      </c>
      <c r="I21" s="39">
        <v>6.9222029534146542E-3</v>
      </c>
      <c r="J21" s="39">
        <v>0.89543505078563612</v>
      </c>
      <c r="K21" s="41">
        <v>14.570446735395189</v>
      </c>
      <c r="X21" s="27" t="s">
        <v>77</v>
      </c>
      <c r="Y21" s="28">
        <v>2237.7600000000002</v>
      </c>
      <c r="Z21" s="28">
        <v>379525.01</v>
      </c>
      <c r="AA21" s="29">
        <v>5.561218084215498E-3</v>
      </c>
      <c r="AB21" s="36">
        <v>0.90453765636455918</v>
      </c>
      <c r="AC21" s="44">
        <v>169.60040844415843</v>
      </c>
      <c r="AD21" s="31" t="s">
        <v>79</v>
      </c>
      <c r="AE21" s="32">
        <v>122026.8</v>
      </c>
      <c r="AF21" s="32">
        <v>1200396</v>
      </c>
      <c r="AG21" s="35">
        <v>7.8872961462532771E-3</v>
      </c>
      <c r="AH21" s="35">
        <v>0.88870389886814127</v>
      </c>
      <c r="AI21" s="45">
        <f t="shared" si="0"/>
        <v>9.8371505275890208</v>
      </c>
      <c r="AJ21" s="33" t="s">
        <v>110</v>
      </c>
      <c r="AK21" s="46">
        <v>19668.272000000001</v>
      </c>
      <c r="AL21" s="46">
        <v>839994</v>
      </c>
      <c r="AM21" s="34">
        <v>8.6242756057264731E-3</v>
      </c>
      <c r="AN21" s="34">
        <v>0.89830688757331478</v>
      </c>
      <c r="AO21" s="47">
        <f t="shared" si="1"/>
        <v>42.708073185076955</v>
      </c>
      <c r="AP21" s="48" t="s">
        <v>94</v>
      </c>
      <c r="AQ21" s="48">
        <v>1015.3</v>
      </c>
      <c r="AR21" s="48">
        <v>782684</v>
      </c>
      <c r="AS21" s="49">
        <v>1.0821539188370735E-2</v>
      </c>
      <c r="AT21" s="49">
        <v>0.86819199520175827</v>
      </c>
      <c r="AU21" s="50">
        <f t="shared" si="2"/>
        <v>770.88939229784307</v>
      </c>
    </row>
    <row r="22" spans="1:47" x14ac:dyDescent="0.3">
      <c r="A22" s="18">
        <v>19</v>
      </c>
      <c r="F22" s="21" t="s">
        <v>43</v>
      </c>
      <c r="G22" s="22">
        <v>171</v>
      </c>
      <c r="H22" s="22">
        <v>163650</v>
      </c>
      <c r="I22" s="39">
        <v>6.8506199402897207E-3</v>
      </c>
      <c r="J22" s="39">
        <v>0.9022856707259258</v>
      </c>
      <c r="K22" s="41">
        <v>957.01754385964909</v>
      </c>
      <c r="AD22" s="31" t="s">
        <v>80</v>
      </c>
      <c r="AE22" s="32">
        <v>238074.39</v>
      </c>
      <c r="AF22" s="32">
        <v>1153862.3924</v>
      </c>
      <c r="AG22" s="35">
        <v>7.5815434247390916E-3</v>
      </c>
      <c r="AH22" s="35">
        <v>0.89628544229288032</v>
      </c>
      <c r="AI22" s="45">
        <f t="shared" si="0"/>
        <v>4.8466464301347152</v>
      </c>
      <c r="AJ22" s="69"/>
      <c r="AK22" s="67"/>
      <c r="AL22" s="67"/>
      <c r="AM22" s="73"/>
      <c r="AN22" s="73"/>
      <c r="AO22" s="74"/>
      <c r="AP22" s="48" t="s">
        <v>95</v>
      </c>
      <c r="AQ22" s="48">
        <v>15422.98</v>
      </c>
      <c r="AR22" s="48">
        <v>724013</v>
      </c>
      <c r="AS22" s="49">
        <v>1.0010342682857783E-2</v>
      </c>
      <c r="AT22" s="49">
        <v>0.8782023378846161</v>
      </c>
      <c r="AU22" s="50">
        <f t="shared" si="2"/>
        <v>46.943781292590671</v>
      </c>
    </row>
    <row r="23" spans="1:47" x14ac:dyDescent="0.3">
      <c r="A23" s="18">
        <v>20</v>
      </c>
      <c r="F23" s="69"/>
      <c r="G23" s="67"/>
      <c r="H23" s="67"/>
      <c r="I23" s="71"/>
      <c r="J23" s="71"/>
      <c r="K23" s="72"/>
      <c r="AP23" s="48" t="s">
        <v>118</v>
      </c>
      <c r="AQ23" s="48">
        <v>144252</v>
      </c>
      <c r="AR23" s="48">
        <v>701102</v>
      </c>
      <c r="AS23" s="49">
        <v>9.6935708000228677E-3</v>
      </c>
      <c r="AT23" s="49">
        <v>0.88789590868463897</v>
      </c>
      <c r="AU23" s="50">
        <f t="shared" si="2"/>
        <v>4.8602584366247958</v>
      </c>
    </row>
    <row r="24" spans="1:47" x14ac:dyDescent="0.3">
      <c r="A24" s="18">
        <v>21</v>
      </c>
      <c r="F24" s="69"/>
      <c r="G24" s="69"/>
      <c r="H24" s="69"/>
      <c r="I24" s="69"/>
      <c r="J24" s="69"/>
      <c r="K24" s="69"/>
      <c r="AP24" s="48" t="s">
        <v>93</v>
      </c>
      <c r="AQ24" s="48">
        <v>48278.400000000001</v>
      </c>
      <c r="AR24" s="48">
        <v>684513</v>
      </c>
      <c r="AS24" s="49">
        <v>9.4642081024388092E-3</v>
      </c>
      <c r="AT24" s="49">
        <v>0.89736011678707772</v>
      </c>
      <c r="AU24" s="50">
        <f t="shared" si="2"/>
        <v>14.178452475641279</v>
      </c>
    </row>
    <row r="25" spans="1:47" x14ac:dyDescent="0.3">
      <c r="A25" s="18"/>
      <c r="AP25" s="69"/>
      <c r="AQ25" s="69"/>
      <c r="AR25" s="69"/>
      <c r="AS25" s="71"/>
      <c r="AT25" s="71"/>
      <c r="AU25" s="72"/>
    </row>
  </sheetData>
  <mergeCells count="16">
    <mergeCell ref="C1:E1"/>
    <mergeCell ref="C3:E3"/>
    <mergeCell ref="K2:K3"/>
    <mergeCell ref="F1:K1"/>
    <mergeCell ref="Q2:Q3"/>
    <mergeCell ref="L1:Q1"/>
    <mergeCell ref="AJ1:AO1"/>
    <mergeCell ref="AO2:AO3"/>
    <mergeCell ref="AP1:AU1"/>
    <mergeCell ref="AU2:AU3"/>
    <mergeCell ref="W2:W3"/>
    <mergeCell ref="R1:W1"/>
    <mergeCell ref="X1:AC1"/>
    <mergeCell ref="AC2:AC3"/>
    <mergeCell ref="AD1:AI1"/>
    <mergeCell ref="AI2:A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358A-6C28-44F4-9D39-A6F718D7C186}">
  <dimension ref="B2:U33"/>
  <sheetViews>
    <sheetView topLeftCell="S37" workbookViewId="0">
      <selection activeCell="AF63" sqref="AF63"/>
    </sheetView>
  </sheetViews>
  <sheetFormatPr baseColWidth="10" defaultRowHeight="14.4" x14ac:dyDescent="0.3"/>
  <cols>
    <col min="2" max="2" width="16.21875" bestFit="1" customWidth="1"/>
    <col min="3" max="3" width="12" bestFit="1" customWidth="1"/>
    <col min="12" max="12" width="19.44140625" bestFit="1" customWidth="1"/>
    <col min="13" max="21" width="12.5546875" bestFit="1" customWidth="1"/>
  </cols>
  <sheetData>
    <row r="2" spans="2:11" x14ac:dyDescent="0.3">
      <c r="C2" s="1">
        <v>1970</v>
      </c>
      <c r="D2" s="1">
        <v>1980</v>
      </c>
      <c r="E2" s="1">
        <v>1990</v>
      </c>
      <c r="F2" s="1">
        <v>2000</v>
      </c>
      <c r="G2" s="1">
        <v>2003</v>
      </c>
      <c r="H2" s="1">
        <v>2006</v>
      </c>
      <c r="I2" s="1">
        <v>2008</v>
      </c>
      <c r="J2" s="1">
        <v>2014</v>
      </c>
      <c r="K2" s="1">
        <v>2019</v>
      </c>
    </row>
    <row r="3" spans="2:11" x14ac:dyDescent="0.3">
      <c r="B3" t="s">
        <v>7</v>
      </c>
      <c r="C3" s="66" t="s">
        <v>8</v>
      </c>
      <c r="D3" s="66"/>
      <c r="E3" s="66"/>
      <c r="F3" s="66"/>
      <c r="G3" s="66"/>
      <c r="H3" s="66"/>
      <c r="I3" s="66"/>
      <c r="J3" s="66"/>
      <c r="K3" s="66"/>
    </row>
    <row r="4" spans="2:11" x14ac:dyDescent="0.3">
      <c r="B4" t="s">
        <v>9</v>
      </c>
      <c r="C4" s="1">
        <v>625102</v>
      </c>
      <c r="D4" s="1">
        <v>501269</v>
      </c>
      <c r="E4" s="1">
        <v>381555</v>
      </c>
      <c r="F4" s="1">
        <v>312932</v>
      </c>
      <c r="G4" s="1">
        <v>252500</v>
      </c>
      <c r="H4" s="1">
        <v>249400</v>
      </c>
      <c r="I4" s="1">
        <v>393838</v>
      </c>
      <c r="J4" s="1">
        <v>533900</v>
      </c>
      <c r="K4" s="1">
        <v>365700.00000000006</v>
      </c>
    </row>
    <row r="5" spans="2:11" x14ac:dyDescent="0.3">
      <c r="B5" t="s">
        <v>10</v>
      </c>
      <c r="C5" s="1">
        <v>351111</v>
      </c>
      <c r="D5" s="1">
        <v>296123</v>
      </c>
      <c r="E5" s="1">
        <v>173103</v>
      </c>
      <c r="F5" s="1">
        <v>144280</v>
      </c>
      <c r="G5" s="1">
        <v>308600</v>
      </c>
      <c r="H5" s="1">
        <v>432700</v>
      </c>
      <c r="I5" s="1">
        <v>614165</v>
      </c>
      <c r="J5" s="1">
        <v>1498900</v>
      </c>
      <c r="K5" s="1">
        <v>1055500</v>
      </c>
    </row>
    <row r="6" spans="2:11" x14ac:dyDescent="0.3">
      <c r="C6" s="1"/>
      <c r="D6" s="1"/>
      <c r="E6" s="1"/>
      <c r="F6" s="1"/>
      <c r="G6" s="1"/>
      <c r="H6" s="1"/>
      <c r="I6" s="1"/>
      <c r="J6" s="1"/>
      <c r="K6" s="1"/>
    </row>
    <row r="7" spans="2:11" x14ac:dyDescent="0.3">
      <c r="C7" s="1"/>
      <c r="D7" s="1"/>
      <c r="E7" s="1"/>
      <c r="F7" s="1"/>
      <c r="G7" s="1"/>
      <c r="H7" s="1"/>
      <c r="I7" s="1"/>
      <c r="J7" s="1"/>
      <c r="K7" s="1"/>
    </row>
    <row r="8" spans="2:11" x14ac:dyDescent="0.3">
      <c r="C8" s="1"/>
      <c r="D8" s="1"/>
      <c r="E8" s="1"/>
      <c r="F8" s="1"/>
      <c r="G8" s="1"/>
      <c r="H8" s="1"/>
      <c r="I8" s="1"/>
      <c r="J8" s="1"/>
      <c r="K8" s="1"/>
    </row>
    <row r="9" spans="2:11" x14ac:dyDescent="0.3">
      <c r="B9" t="s">
        <v>11</v>
      </c>
      <c r="C9" s="1">
        <f>C5/C4</f>
        <v>0.56168593285575796</v>
      </c>
      <c r="D9" s="1">
        <f t="shared" ref="D9:K9" si="0">D5/D4</f>
        <v>0.59074668491368909</v>
      </c>
      <c r="E9" s="1">
        <f t="shared" si="0"/>
        <v>0.45367771356685144</v>
      </c>
      <c r="F9" s="1">
        <f t="shared" si="0"/>
        <v>0.46105863254636792</v>
      </c>
      <c r="G9" s="1">
        <f t="shared" si="0"/>
        <v>1.2221782178217822</v>
      </c>
      <c r="H9" s="1">
        <f t="shared" si="0"/>
        <v>1.7349639133921411</v>
      </c>
      <c r="I9" s="1">
        <f t="shared" si="0"/>
        <v>1.5594356055027703</v>
      </c>
      <c r="J9" s="1">
        <f t="shared" si="0"/>
        <v>2.8074545795092716</v>
      </c>
      <c r="K9" s="1">
        <f t="shared" si="0"/>
        <v>2.8862455564670491</v>
      </c>
    </row>
    <row r="10" spans="2:11" x14ac:dyDescent="0.3"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3"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3"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3"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3"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3"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">
      <c r="C16" s="1"/>
      <c r="D16" s="1"/>
      <c r="E16" s="1"/>
      <c r="F16" s="1"/>
      <c r="G16" s="1"/>
      <c r="H16" s="1"/>
      <c r="I16" s="1"/>
      <c r="J16" s="1"/>
      <c r="K16" s="1"/>
    </row>
    <row r="17" spans="3:21" x14ac:dyDescent="0.3">
      <c r="C17" s="1"/>
      <c r="D17" s="1"/>
      <c r="E17" s="1"/>
      <c r="F17" s="1"/>
      <c r="G17" s="1"/>
      <c r="H17" s="1"/>
      <c r="I17" s="1"/>
      <c r="J17" s="1"/>
      <c r="K17" s="1"/>
    </row>
    <row r="26" spans="3:21" x14ac:dyDescent="0.3">
      <c r="M26" s="1">
        <v>1970</v>
      </c>
      <c r="N26" s="1">
        <v>1980</v>
      </c>
      <c r="O26" s="1">
        <v>1990</v>
      </c>
      <c r="P26" s="1">
        <v>2000</v>
      </c>
      <c r="Q26" s="1">
        <v>2003</v>
      </c>
      <c r="R26" s="1">
        <v>2006</v>
      </c>
      <c r="S26" s="1">
        <v>2008</v>
      </c>
      <c r="T26" s="1">
        <v>2014</v>
      </c>
      <c r="U26" s="1">
        <v>2019</v>
      </c>
    </row>
    <row r="27" spans="3:21" x14ac:dyDescent="0.3">
      <c r="L27" t="s">
        <v>9</v>
      </c>
      <c r="M27" s="1">
        <v>625102</v>
      </c>
      <c r="N27" s="1">
        <v>501269</v>
      </c>
      <c r="O27" s="1">
        <v>381555</v>
      </c>
      <c r="P27" s="1">
        <v>312932</v>
      </c>
      <c r="Q27" s="1">
        <v>252500</v>
      </c>
      <c r="R27" s="1">
        <v>249400</v>
      </c>
      <c r="S27" s="1">
        <v>393838</v>
      </c>
      <c r="T27" s="1">
        <v>533900</v>
      </c>
      <c r="U27" s="1">
        <v>365700.00000000006</v>
      </c>
    </row>
    <row r="28" spans="3:21" x14ac:dyDescent="0.3">
      <c r="L28" t="s">
        <v>10</v>
      </c>
      <c r="M28" s="1">
        <v>351111</v>
      </c>
      <c r="N28" s="1">
        <v>296123</v>
      </c>
      <c r="O28" s="1">
        <v>173103</v>
      </c>
      <c r="P28" s="1">
        <v>144280</v>
      </c>
      <c r="Q28" s="1">
        <v>308600</v>
      </c>
      <c r="R28" s="1">
        <v>432700</v>
      </c>
      <c r="S28" s="1">
        <v>614165</v>
      </c>
      <c r="T28" s="1">
        <v>1498900</v>
      </c>
      <c r="U28" s="1">
        <v>1055500</v>
      </c>
    </row>
    <row r="29" spans="3:21" x14ac:dyDescent="0.3">
      <c r="L29" t="s">
        <v>12</v>
      </c>
      <c r="M29" s="14">
        <f>SUM(M27:M28)</f>
        <v>976213</v>
      </c>
      <c r="N29" s="14">
        <f t="shared" ref="N29:S29" si="1">SUM(N27:N28)</f>
        <v>797392</v>
      </c>
      <c r="O29" s="14">
        <f t="shared" si="1"/>
        <v>554658</v>
      </c>
      <c r="P29" s="14">
        <f t="shared" si="1"/>
        <v>457212</v>
      </c>
      <c r="Q29" s="14">
        <f t="shared" si="1"/>
        <v>561100</v>
      </c>
      <c r="R29" s="14">
        <f t="shared" si="1"/>
        <v>682100</v>
      </c>
      <c r="S29" s="14">
        <f t="shared" si="1"/>
        <v>1008003</v>
      </c>
      <c r="T29" s="14">
        <f>SUM(T27:T28)</f>
        <v>2032800</v>
      </c>
      <c r="U29" s="14">
        <f>SUM(U27:U28)</f>
        <v>1421200</v>
      </c>
    </row>
    <row r="30" spans="3:21" x14ac:dyDescent="0.3">
      <c r="M30" s="14"/>
      <c r="N30" s="14"/>
      <c r="O30" s="14"/>
      <c r="P30" s="14"/>
      <c r="Q30" s="14"/>
      <c r="R30" s="14"/>
      <c r="S30" s="14"/>
      <c r="T30" s="14"/>
      <c r="U30" s="14"/>
    </row>
    <row r="31" spans="3:21" x14ac:dyDescent="0.3">
      <c r="L31" t="s">
        <v>13</v>
      </c>
      <c r="M31" s="17">
        <v>17624</v>
      </c>
      <c r="N31" s="17">
        <v>20867</v>
      </c>
      <c r="O31" s="17">
        <v>30506</v>
      </c>
      <c r="P31" s="17">
        <v>23703</v>
      </c>
      <c r="Q31" s="17">
        <v>186000</v>
      </c>
      <c r="R31" s="17">
        <v>215000</v>
      </c>
      <c r="S31" s="17">
        <v>271129</v>
      </c>
      <c r="T31" s="17"/>
      <c r="U31" s="17"/>
    </row>
    <row r="32" spans="3:21" x14ac:dyDescent="0.3">
      <c r="L32" t="s">
        <v>14</v>
      </c>
      <c r="M32" s="14">
        <v>958589</v>
      </c>
      <c r="N32" s="14">
        <v>776525</v>
      </c>
      <c r="O32" s="14">
        <v>524152</v>
      </c>
      <c r="P32" s="14">
        <v>433509</v>
      </c>
      <c r="Q32" s="14">
        <v>510900</v>
      </c>
      <c r="R32" s="14">
        <v>583200</v>
      </c>
      <c r="S32" s="14">
        <v>768791</v>
      </c>
      <c r="T32" s="14">
        <v>1531000</v>
      </c>
      <c r="U32" s="14">
        <v>1187000</v>
      </c>
    </row>
    <row r="33" spans="12:21" x14ac:dyDescent="0.3">
      <c r="L33" t="s">
        <v>15</v>
      </c>
      <c r="M33" s="17">
        <f>(M27+M28)/M32</f>
        <v>1.0183853559763361</v>
      </c>
      <c r="N33" s="17">
        <f t="shared" ref="N33:S33" si="2">(N27+N28)/N32</f>
        <v>1.0268722835710375</v>
      </c>
      <c r="O33" s="17">
        <f t="shared" si="2"/>
        <v>1.0582006746134709</v>
      </c>
      <c r="P33" s="17">
        <f t="shared" si="2"/>
        <v>1.0546770655280513</v>
      </c>
      <c r="Q33" s="17">
        <f t="shared" si="2"/>
        <v>1.0982579761205715</v>
      </c>
      <c r="R33" s="17">
        <f t="shared" si="2"/>
        <v>1.1695816186556927</v>
      </c>
      <c r="S33" s="17">
        <f t="shared" si="2"/>
        <v>1.3111534864482024</v>
      </c>
      <c r="T33" s="14">
        <v>1.4</v>
      </c>
      <c r="U33" s="14">
        <v>1.34</v>
      </c>
    </row>
  </sheetData>
  <mergeCells count="1">
    <mergeCell ref="C3:K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93D9-625F-48DB-8BF9-9AB10A78CFA3}">
  <dimension ref="A1:BD76"/>
  <sheetViews>
    <sheetView topLeftCell="A25" zoomScale="85" zoomScaleNormal="85" workbookViewId="0">
      <pane xSplit="1" topLeftCell="J1" activePane="topRight" state="frozen"/>
      <selection pane="topRight" activeCell="X55" sqref="X55"/>
    </sheetView>
  </sheetViews>
  <sheetFormatPr baseColWidth="10" defaultRowHeight="14.4" x14ac:dyDescent="0.3"/>
  <cols>
    <col min="1" max="1" width="17.44140625" bestFit="1" customWidth="1"/>
    <col min="2" max="2" width="19.88671875" customWidth="1"/>
    <col min="3" max="3" width="20.21875" bestFit="1" customWidth="1"/>
    <col min="4" max="4" width="23.5546875" bestFit="1" customWidth="1"/>
    <col min="5" max="5" width="31.77734375" bestFit="1" customWidth="1"/>
    <col min="6" max="6" width="20.21875" bestFit="1" customWidth="1"/>
    <col min="7" max="7" width="26.5546875" customWidth="1"/>
    <col min="8" max="8" width="27.21875" customWidth="1"/>
    <col min="11" max="11" width="11.5546875" customWidth="1"/>
    <col min="12" max="12" width="16.5546875" customWidth="1"/>
    <col min="18" max="18" width="20.5546875" customWidth="1"/>
    <col min="24" max="24" width="31.77734375" customWidth="1"/>
    <col min="30" max="30" width="19.109375" customWidth="1"/>
    <col min="36" max="36" width="26.88671875" customWidth="1"/>
    <col min="42" max="42" width="26.21875" customWidth="1"/>
    <col min="50" max="50" width="19.6640625" bestFit="1" customWidth="1"/>
    <col min="51" max="51" width="20.21875" bestFit="1" customWidth="1"/>
    <col min="52" max="52" width="23.5546875" bestFit="1" customWidth="1"/>
    <col min="53" max="53" width="31.77734375" bestFit="1" customWidth="1"/>
    <col min="54" max="54" width="18.88671875" bestFit="1" customWidth="1"/>
    <col min="55" max="55" width="26.109375" customWidth="1"/>
    <col min="56" max="56" width="26.77734375" customWidth="1"/>
  </cols>
  <sheetData>
    <row r="1" spans="1:56" x14ac:dyDescent="0.3">
      <c r="B1" s="61" t="s">
        <v>16</v>
      </c>
      <c r="C1" s="61"/>
      <c r="D1" s="61"/>
      <c r="E1" s="61"/>
      <c r="F1" s="63" t="s">
        <v>54</v>
      </c>
      <c r="G1" s="63"/>
      <c r="H1" s="63"/>
      <c r="I1" s="63"/>
      <c r="J1" s="63"/>
      <c r="K1" s="63"/>
      <c r="L1" s="65" t="s">
        <v>55</v>
      </c>
      <c r="M1" s="65"/>
      <c r="N1" s="65"/>
      <c r="O1" s="65"/>
      <c r="P1" s="65"/>
      <c r="Q1" s="65"/>
      <c r="R1" s="56" t="s">
        <v>67</v>
      </c>
      <c r="S1" s="56"/>
      <c r="T1" s="56"/>
      <c r="U1" s="56"/>
      <c r="V1" s="56"/>
      <c r="W1" s="56"/>
      <c r="X1" s="57" t="s">
        <v>71</v>
      </c>
      <c r="Y1" s="57"/>
      <c r="Z1" s="57"/>
      <c r="AA1" s="57"/>
      <c r="AB1" s="57"/>
      <c r="AC1" s="57"/>
      <c r="AD1" s="59" t="s">
        <v>81</v>
      </c>
      <c r="AE1" s="59"/>
      <c r="AF1" s="59"/>
      <c r="AG1" s="59"/>
      <c r="AH1" s="59"/>
      <c r="AI1" s="59"/>
      <c r="AJ1" s="51" t="s">
        <v>96</v>
      </c>
      <c r="AK1" s="51"/>
      <c r="AL1" s="51"/>
      <c r="AM1" s="51"/>
      <c r="AN1" s="51"/>
      <c r="AO1" s="51"/>
      <c r="AP1" s="53" t="s">
        <v>119</v>
      </c>
      <c r="AQ1" s="53"/>
      <c r="AR1" s="53"/>
      <c r="AS1" s="53"/>
      <c r="AT1" s="53"/>
      <c r="AU1" s="53"/>
    </row>
    <row r="2" spans="1:56" ht="14.4" customHeight="1" x14ac:dyDescent="0.3">
      <c r="B2" s="30"/>
      <c r="C2" s="19"/>
      <c r="D2" s="19"/>
      <c r="E2" s="19"/>
      <c r="F2" s="21"/>
      <c r="G2" s="22" t="s">
        <v>45</v>
      </c>
      <c r="H2" s="22" t="s">
        <v>46</v>
      </c>
      <c r="I2" s="22" t="s">
        <v>47</v>
      </c>
      <c r="J2" s="22" t="s">
        <v>51</v>
      </c>
      <c r="K2" s="62" t="s">
        <v>53</v>
      </c>
      <c r="L2" s="23"/>
      <c r="M2" s="24" t="s">
        <v>45</v>
      </c>
      <c r="N2" s="24" t="s">
        <v>46</v>
      </c>
      <c r="O2" s="24" t="s">
        <v>47</v>
      </c>
      <c r="P2" s="24" t="s">
        <v>51</v>
      </c>
      <c r="Q2" s="64" t="s">
        <v>53</v>
      </c>
      <c r="R2" s="25"/>
      <c r="S2" s="25" t="s">
        <v>45</v>
      </c>
      <c r="T2" s="25" t="s">
        <v>46</v>
      </c>
      <c r="U2" s="25" t="s">
        <v>47</v>
      </c>
      <c r="V2" s="25" t="s">
        <v>51</v>
      </c>
      <c r="W2" s="55" t="s">
        <v>53</v>
      </c>
      <c r="X2" s="27"/>
      <c r="Y2" s="27" t="s">
        <v>45</v>
      </c>
      <c r="Z2" s="27" t="s">
        <v>46</v>
      </c>
      <c r="AA2" s="27" t="s">
        <v>47</v>
      </c>
      <c r="AB2" s="27" t="s">
        <v>51</v>
      </c>
      <c r="AC2" s="58" t="s">
        <v>53</v>
      </c>
      <c r="AD2" s="31"/>
      <c r="AE2" s="31" t="s">
        <v>45</v>
      </c>
      <c r="AF2" s="31" t="s">
        <v>46</v>
      </c>
      <c r="AG2" s="31" t="s">
        <v>47</v>
      </c>
      <c r="AH2" s="31" t="s">
        <v>51</v>
      </c>
      <c r="AI2" s="60" t="s">
        <v>53</v>
      </c>
      <c r="AJ2" s="33"/>
      <c r="AK2" s="33" t="s">
        <v>45</v>
      </c>
      <c r="AL2" s="33" t="s">
        <v>46</v>
      </c>
      <c r="AM2" s="33" t="s">
        <v>47</v>
      </c>
      <c r="AN2" s="33" t="s">
        <v>51</v>
      </c>
      <c r="AO2" s="52" t="s">
        <v>53</v>
      </c>
      <c r="AP2" s="48"/>
      <c r="AQ2" s="48" t="s">
        <v>45</v>
      </c>
      <c r="AR2" s="48" t="s">
        <v>46</v>
      </c>
      <c r="AS2" s="48" t="s">
        <v>47</v>
      </c>
      <c r="AT2" s="48" t="s">
        <v>51</v>
      </c>
      <c r="AU2" s="54" t="s">
        <v>53</v>
      </c>
      <c r="AX2" s="4">
        <v>1995</v>
      </c>
      <c r="AY2" s="4">
        <v>1999</v>
      </c>
      <c r="AZ2" s="4">
        <v>2005</v>
      </c>
      <c r="BA2" s="4">
        <v>2007</v>
      </c>
      <c r="BB2" s="4">
        <v>2014</v>
      </c>
      <c r="BC2" s="4">
        <v>2018</v>
      </c>
      <c r="BD2" s="4">
        <v>2020</v>
      </c>
    </row>
    <row r="3" spans="1:56" x14ac:dyDescent="0.3">
      <c r="B3" s="30" t="s">
        <v>17</v>
      </c>
      <c r="C3" s="61" t="s">
        <v>18</v>
      </c>
      <c r="D3" s="61"/>
      <c r="E3" s="61"/>
      <c r="F3" s="21"/>
      <c r="G3" s="22" t="s">
        <v>48</v>
      </c>
      <c r="H3" s="22" t="s">
        <v>49</v>
      </c>
      <c r="I3" s="22" t="s">
        <v>50</v>
      </c>
      <c r="J3" s="22" t="s">
        <v>52</v>
      </c>
      <c r="K3" s="62"/>
      <c r="L3" s="23"/>
      <c r="M3" s="24" t="s">
        <v>48</v>
      </c>
      <c r="N3" s="24" t="s">
        <v>49</v>
      </c>
      <c r="O3" s="24" t="s">
        <v>50</v>
      </c>
      <c r="P3" s="24" t="s">
        <v>52</v>
      </c>
      <c r="Q3" s="64"/>
      <c r="R3" s="25"/>
      <c r="S3" s="25" t="s">
        <v>48</v>
      </c>
      <c r="T3" s="25" t="s">
        <v>49</v>
      </c>
      <c r="U3" s="25" t="s">
        <v>50</v>
      </c>
      <c r="V3" s="25" t="s">
        <v>52</v>
      </c>
      <c r="W3" s="55"/>
      <c r="X3" s="27"/>
      <c r="Y3" s="27" t="s">
        <v>48</v>
      </c>
      <c r="Z3" s="27" t="s">
        <v>49</v>
      </c>
      <c r="AA3" s="27" t="s">
        <v>50</v>
      </c>
      <c r="AB3" s="27" t="s">
        <v>52</v>
      </c>
      <c r="AC3" s="58"/>
      <c r="AD3" s="31"/>
      <c r="AE3" s="31" t="s">
        <v>48</v>
      </c>
      <c r="AF3" s="31" t="s">
        <v>49</v>
      </c>
      <c r="AG3" s="31" t="s">
        <v>50</v>
      </c>
      <c r="AH3" s="31" t="s">
        <v>52</v>
      </c>
      <c r="AI3" s="60"/>
      <c r="AJ3" s="33"/>
      <c r="AK3" s="33" t="s">
        <v>48</v>
      </c>
      <c r="AL3" s="33" t="s">
        <v>49</v>
      </c>
      <c r="AM3" s="33" t="s">
        <v>50</v>
      </c>
      <c r="AN3" s="33" t="s">
        <v>52</v>
      </c>
      <c r="AO3" s="52"/>
      <c r="AP3" s="48"/>
      <c r="AQ3" s="48" t="s">
        <v>48</v>
      </c>
      <c r="AR3" s="48" t="s">
        <v>49</v>
      </c>
      <c r="AS3" s="48" t="s">
        <v>50</v>
      </c>
      <c r="AT3" s="48" t="s">
        <v>52</v>
      </c>
      <c r="AU3" s="54"/>
      <c r="AW3" s="18">
        <v>1</v>
      </c>
      <c r="AX3" s="19" t="s">
        <v>19</v>
      </c>
      <c r="AY3" s="21" t="s">
        <v>19</v>
      </c>
      <c r="AZ3" s="25" t="s">
        <v>19</v>
      </c>
      <c r="BA3" s="27" t="s">
        <v>19</v>
      </c>
      <c r="BB3" s="31" t="s">
        <v>72</v>
      </c>
      <c r="BC3" s="33" t="s">
        <v>82</v>
      </c>
      <c r="BD3" s="48" t="s">
        <v>111</v>
      </c>
    </row>
    <row r="4" spans="1:56" x14ac:dyDescent="0.3">
      <c r="A4" s="18">
        <v>1</v>
      </c>
      <c r="B4" s="19" t="s">
        <v>19</v>
      </c>
      <c r="C4" s="20">
        <v>4018840</v>
      </c>
      <c r="D4" s="40">
        <v>0.33444775974326973</v>
      </c>
      <c r="E4" s="40">
        <v>0.33444775974326973</v>
      </c>
      <c r="F4" s="21" t="s">
        <v>19</v>
      </c>
      <c r="G4" s="22">
        <v>1388068.3389999999</v>
      </c>
      <c r="H4" s="22">
        <v>9092694</v>
      </c>
      <c r="I4" s="39">
        <v>0.38063300230585212</v>
      </c>
      <c r="J4" s="39">
        <v>0.38063300230585212</v>
      </c>
      <c r="K4" s="41">
        <v>6.5506097535158894</v>
      </c>
      <c r="L4" s="23" t="s">
        <v>19</v>
      </c>
      <c r="M4" s="24">
        <v>1617565.74</v>
      </c>
      <c r="N4" s="24">
        <v>9308161</v>
      </c>
      <c r="O4" s="38">
        <v>0.51731502584085021</v>
      </c>
      <c r="P4" s="38">
        <v>0.51731502584085021</v>
      </c>
      <c r="Q4" s="42">
        <v>5.7544251648158671</v>
      </c>
      <c r="R4" s="25" t="s">
        <v>19</v>
      </c>
      <c r="S4" s="26">
        <v>5321158.3600000003</v>
      </c>
      <c r="T4" s="26">
        <v>22747963.16</v>
      </c>
      <c r="U4" s="37">
        <v>0.64140645331034818</v>
      </c>
      <c r="V4" s="37">
        <v>0.64140645331034818</v>
      </c>
      <c r="W4" s="43">
        <v>4.2750020993549231</v>
      </c>
      <c r="X4" s="27" t="s">
        <v>19</v>
      </c>
      <c r="Y4" s="28">
        <v>8913494.9199999981</v>
      </c>
      <c r="Z4" s="28">
        <v>46515963.150000006</v>
      </c>
      <c r="AA4" s="36">
        <v>0.68160307926605868</v>
      </c>
      <c r="AB4" s="36">
        <v>0.68160307926605868</v>
      </c>
      <c r="AC4" s="44">
        <v>5.218599838501957</v>
      </c>
      <c r="AD4" s="31" t="s">
        <v>72</v>
      </c>
      <c r="AE4" s="32">
        <v>14749809.444000002</v>
      </c>
      <c r="AF4" s="32">
        <v>92477007.999999985</v>
      </c>
      <c r="AG4" s="35">
        <v>0.60762744029089855</v>
      </c>
      <c r="AH4" s="35">
        <v>0.60762744029089855</v>
      </c>
      <c r="AI4" s="45">
        <f>+AF4/AE4</f>
        <v>6.2697086597019211</v>
      </c>
      <c r="AJ4" s="33" t="s">
        <v>82</v>
      </c>
      <c r="AK4" s="46">
        <v>9354682.0089999996</v>
      </c>
      <c r="AL4" s="46">
        <v>52001250</v>
      </c>
      <c r="AM4" s="34">
        <v>0.53390037529111378</v>
      </c>
      <c r="AN4" s="34">
        <v>0.53390037529111378</v>
      </c>
      <c r="AO4" s="47">
        <f>+AL4/AK4</f>
        <v>5.5588474252754265</v>
      </c>
      <c r="AP4" s="48" t="s">
        <v>111</v>
      </c>
      <c r="AQ4" s="48">
        <v>6755909.7100000009</v>
      </c>
      <c r="AR4" s="48">
        <v>28241047</v>
      </c>
      <c r="AS4" s="49">
        <v>0.39046613554272191</v>
      </c>
      <c r="AT4" s="49">
        <v>0.39046613554272191</v>
      </c>
      <c r="AU4" s="50">
        <f>+AR4/AQ4</f>
        <v>4.180198997952564</v>
      </c>
      <c r="AW4" s="18">
        <v>2</v>
      </c>
      <c r="AX4" s="19" t="s">
        <v>20</v>
      </c>
      <c r="AY4" s="21" t="s">
        <v>20</v>
      </c>
      <c r="AZ4" s="25" t="s">
        <v>56</v>
      </c>
      <c r="BA4" s="27" t="s">
        <v>57</v>
      </c>
      <c r="BB4" s="31" t="s">
        <v>73</v>
      </c>
      <c r="BC4" s="33" t="s">
        <v>106</v>
      </c>
      <c r="BD4" s="48" t="s">
        <v>85</v>
      </c>
    </row>
    <row r="5" spans="1:56" x14ac:dyDescent="0.3">
      <c r="A5" s="18">
        <v>2</v>
      </c>
      <c r="B5" s="19" t="s">
        <v>20</v>
      </c>
      <c r="C5" s="20">
        <v>2020979</v>
      </c>
      <c r="D5" s="40">
        <v>0.16818581954947037</v>
      </c>
      <c r="E5" s="40">
        <v>0.50263357929274011</v>
      </c>
      <c r="F5" s="21" t="s">
        <v>20</v>
      </c>
      <c r="G5" s="22">
        <v>64372.4</v>
      </c>
      <c r="H5" s="22">
        <v>3838273</v>
      </c>
      <c r="I5" s="39">
        <v>0.16067552429010476</v>
      </c>
      <c r="J5" s="39">
        <v>0.54130852659595685</v>
      </c>
      <c r="K5" s="41">
        <v>59.626066450839176</v>
      </c>
      <c r="L5" s="23" t="s">
        <v>20</v>
      </c>
      <c r="M5" s="24">
        <v>41822.660000000003</v>
      </c>
      <c r="N5" s="24">
        <v>2173394</v>
      </c>
      <c r="O5" s="38">
        <v>0.12078963538257975</v>
      </c>
      <c r="P5" s="38">
        <v>0.63810466122343001</v>
      </c>
      <c r="Q5" s="42">
        <v>51.966900240204708</v>
      </c>
      <c r="R5" s="25" t="s">
        <v>56</v>
      </c>
      <c r="S5" s="26">
        <v>71576</v>
      </c>
      <c r="T5" s="26">
        <v>1501719</v>
      </c>
      <c r="U5" s="37">
        <v>4.2342791347247936E-2</v>
      </c>
      <c r="V5" s="37">
        <v>0.68374924465759612</v>
      </c>
      <c r="W5" s="43">
        <v>20.980761707835029</v>
      </c>
      <c r="X5" s="27" t="s">
        <v>57</v>
      </c>
      <c r="Y5" s="28">
        <v>649887.5</v>
      </c>
      <c r="Z5" s="28">
        <v>2761525.45</v>
      </c>
      <c r="AA5" s="36">
        <v>4.0464909736940238E-2</v>
      </c>
      <c r="AB5" s="36">
        <v>0.72206798900299896</v>
      </c>
      <c r="AC5" s="44">
        <v>4.2492361370237157</v>
      </c>
      <c r="AD5" s="31" t="s">
        <v>73</v>
      </c>
      <c r="AE5" s="32">
        <v>27703.200000000001</v>
      </c>
      <c r="AF5" s="32">
        <v>8929780</v>
      </c>
      <c r="AG5" s="35">
        <v>5.8673820456657297E-2</v>
      </c>
      <c r="AH5" s="35">
        <v>0.6663012607475558</v>
      </c>
      <c r="AI5" s="45">
        <f t="shared" ref="AI5:AI22" si="0">+AF5/AE5</f>
        <v>322.33749169770999</v>
      </c>
      <c r="AJ5" s="33" t="s">
        <v>106</v>
      </c>
      <c r="AK5" s="46">
        <v>1327957.1599999999</v>
      </c>
      <c r="AL5" s="46">
        <v>5731920</v>
      </c>
      <c r="AM5" s="34">
        <v>5.8850013011968766E-2</v>
      </c>
      <c r="AN5" s="34">
        <v>0.59275038830308258</v>
      </c>
      <c r="AO5" s="47">
        <f t="shared" ref="AO5:AO22" si="1">+AL5/AK5</f>
        <v>4.3163440603761645</v>
      </c>
      <c r="AP5" s="48" t="s">
        <v>85</v>
      </c>
      <c r="AQ5" s="48">
        <v>205316.16</v>
      </c>
      <c r="AR5" s="48">
        <v>5830701</v>
      </c>
      <c r="AS5" s="49">
        <v>8.06163909919871E-2</v>
      </c>
      <c r="AT5" s="49">
        <v>0.471082526534709</v>
      </c>
      <c r="AU5" s="50">
        <f t="shared" ref="AU5:AU26" si="2">+AR5/AQ5</f>
        <v>28.398646263401769</v>
      </c>
      <c r="AW5" s="18">
        <v>3</v>
      </c>
      <c r="AX5" s="19" t="s">
        <v>21</v>
      </c>
      <c r="AY5" s="21" t="s">
        <v>22</v>
      </c>
      <c r="AZ5" s="25" t="s">
        <v>57</v>
      </c>
      <c r="BA5" s="27" t="s">
        <v>61</v>
      </c>
      <c r="BB5" s="31" t="s">
        <v>103</v>
      </c>
      <c r="BC5" s="33" t="s">
        <v>84</v>
      </c>
      <c r="BD5" s="48" t="s">
        <v>107</v>
      </c>
    </row>
    <row r="6" spans="1:56" x14ac:dyDescent="0.3">
      <c r="A6" s="18">
        <v>3</v>
      </c>
      <c r="B6" s="19" t="s">
        <v>21</v>
      </c>
      <c r="C6" s="20">
        <v>1075920</v>
      </c>
      <c r="D6" s="40">
        <v>8.9538034274312672E-2</v>
      </c>
      <c r="E6" s="40">
        <v>0.59217161356705272</v>
      </c>
      <c r="F6" s="21" t="s">
        <v>22</v>
      </c>
      <c r="G6" s="22">
        <v>54556</v>
      </c>
      <c r="H6" s="22">
        <v>2659090</v>
      </c>
      <c r="I6" s="39">
        <v>0.11131325986571948</v>
      </c>
      <c r="J6" s="39">
        <v>0.65262178646167635</v>
      </c>
      <c r="K6" s="41">
        <v>48.740560158369384</v>
      </c>
      <c r="L6" s="23" t="s">
        <v>21</v>
      </c>
      <c r="M6" s="24">
        <v>198744.03200000001</v>
      </c>
      <c r="N6" s="24">
        <v>1117026</v>
      </c>
      <c r="O6" s="38">
        <v>6.2080397412002393E-2</v>
      </c>
      <c r="P6" s="38">
        <v>0.70018505863543246</v>
      </c>
      <c r="Q6" s="42">
        <v>5.6204253720685307</v>
      </c>
      <c r="R6" s="25" t="s">
        <v>57</v>
      </c>
      <c r="S6" s="26">
        <v>285776.3</v>
      </c>
      <c r="T6" s="26">
        <v>1194211.01</v>
      </c>
      <c r="U6" s="37">
        <v>3.3672230038386819E-2</v>
      </c>
      <c r="V6" s="37">
        <v>0.71742147469598294</v>
      </c>
      <c r="W6" s="43">
        <v>4.1788315196186669</v>
      </c>
      <c r="X6" s="27" t="s">
        <v>61</v>
      </c>
      <c r="Y6" s="28">
        <v>12022.905999999999</v>
      </c>
      <c r="Z6" s="28">
        <v>1837350.43</v>
      </c>
      <c r="AA6" s="36">
        <v>2.6922880361315637E-2</v>
      </c>
      <c r="AB6" s="36">
        <v>0.74899086936431458</v>
      </c>
      <c r="AC6" s="44">
        <v>152.8208263459766</v>
      </c>
      <c r="AD6" s="31" t="s">
        <v>103</v>
      </c>
      <c r="AE6" s="32">
        <v>1828659.8199999998</v>
      </c>
      <c r="AF6" s="32">
        <v>6632103.9162999997</v>
      </c>
      <c r="AG6" s="35">
        <v>4.3576759386555981E-2</v>
      </c>
      <c r="AH6" s="35">
        <v>0.70987802013411183</v>
      </c>
      <c r="AI6" s="45">
        <f t="shared" si="0"/>
        <v>3.6267565152167012</v>
      </c>
      <c r="AJ6" s="33" t="s">
        <v>84</v>
      </c>
      <c r="AK6" s="46">
        <v>20030.060000000001</v>
      </c>
      <c r="AL6" s="46">
        <v>3868341</v>
      </c>
      <c r="AM6" s="34">
        <v>3.9716520500064946E-2</v>
      </c>
      <c r="AN6" s="34">
        <v>0.63246690880314749</v>
      </c>
      <c r="AO6" s="47">
        <f t="shared" si="1"/>
        <v>193.12678044898516</v>
      </c>
      <c r="AP6" s="48" t="s">
        <v>107</v>
      </c>
      <c r="AQ6" s="48">
        <v>621312.80000000005</v>
      </c>
      <c r="AR6" s="48">
        <v>3359049</v>
      </c>
      <c r="AS6" s="49">
        <v>4.6442856106880336E-2</v>
      </c>
      <c r="AT6" s="49">
        <v>0.51752538264158932</v>
      </c>
      <c r="AU6" s="50">
        <f t="shared" si="2"/>
        <v>5.4063734080482488</v>
      </c>
      <c r="AW6" s="18">
        <v>4</v>
      </c>
      <c r="AX6" s="19" t="s">
        <v>22</v>
      </c>
      <c r="AY6" s="21" t="s">
        <v>21</v>
      </c>
      <c r="AZ6" s="25" t="s">
        <v>58</v>
      </c>
      <c r="BA6" s="27" t="s">
        <v>100</v>
      </c>
      <c r="BB6" s="31" t="s">
        <v>36</v>
      </c>
      <c r="BC6" s="33" t="s">
        <v>85</v>
      </c>
      <c r="BD6" s="48" t="s">
        <v>83</v>
      </c>
    </row>
    <row r="7" spans="1:56" x14ac:dyDescent="0.3">
      <c r="A7" s="18">
        <v>4</v>
      </c>
      <c r="B7" s="19" t="s">
        <v>22</v>
      </c>
      <c r="C7" s="20">
        <v>753390</v>
      </c>
      <c r="D7" s="40">
        <v>6.2697096105588171E-2</v>
      </c>
      <c r="E7" s="40">
        <v>0.65486870967264088</v>
      </c>
      <c r="F7" s="21" t="s">
        <v>21</v>
      </c>
      <c r="G7" s="22">
        <v>269086.69919999997</v>
      </c>
      <c r="H7" s="22">
        <v>1794060</v>
      </c>
      <c r="I7" s="39">
        <v>7.5101883349075318E-2</v>
      </c>
      <c r="J7" s="39">
        <v>0.72772366981075165</v>
      </c>
      <c r="K7" s="41">
        <v>6.6672191726078456</v>
      </c>
      <c r="L7" s="23" t="s">
        <v>22</v>
      </c>
      <c r="M7" s="24">
        <v>28744.639999999999</v>
      </c>
      <c r="N7" s="24">
        <v>1029996</v>
      </c>
      <c r="O7" s="38">
        <v>5.7243574467176962E-2</v>
      </c>
      <c r="P7" s="38">
        <v>0.75742863310260944</v>
      </c>
      <c r="Q7" s="42">
        <v>35.832628274349581</v>
      </c>
      <c r="R7" s="25" t="s">
        <v>58</v>
      </c>
      <c r="S7" s="26">
        <v>81296</v>
      </c>
      <c r="T7" s="26">
        <v>1072295</v>
      </c>
      <c r="U7" s="37">
        <v>3.0234660044720234E-2</v>
      </c>
      <c r="V7" s="37">
        <v>0.74765613474070314</v>
      </c>
      <c r="W7" s="43">
        <v>13.190009348553435</v>
      </c>
      <c r="X7" s="27" t="s">
        <v>100</v>
      </c>
      <c r="Y7" s="28">
        <v>208960</v>
      </c>
      <c r="Z7" s="28">
        <v>1529740</v>
      </c>
      <c r="AA7" s="36">
        <v>2.241543383965082E-2</v>
      </c>
      <c r="AB7" s="36">
        <v>0.77140630320396542</v>
      </c>
      <c r="AC7" s="44">
        <v>7.3207312404287901</v>
      </c>
      <c r="AD7" s="31" t="s">
        <v>36</v>
      </c>
      <c r="AE7" s="32">
        <v>17055.439999999999</v>
      </c>
      <c r="AF7" s="32">
        <v>2660862.0148</v>
      </c>
      <c r="AG7" s="35">
        <v>1.7483402739632399E-2</v>
      </c>
      <c r="AH7" s="35">
        <v>0.72736142287374428</v>
      </c>
      <c r="AI7" s="45">
        <f t="shared" si="0"/>
        <v>156.01251065935563</v>
      </c>
      <c r="AJ7" s="33" t="s">
        <v>85</v>
      </c>
      <c r="AK7" s="46">
        <v>109029.6</v>
      </c>
      <c r="AL7" s="46">
        <v>3675498</v>
      </c>
      <c r="AM7" s="34">
        <v>3.7736588285507328E-2</v>
      </c>
      <c r="AN7" s="34">
        <v>0.67020349708865479</v>
      </c>
      <c r="AO7" s="47">
        <f t="shared" si="1"/>
        <v>33.711010587950426</v>
      </c>
      <c r="AP7" s="48" t="s">
        <v>83</v>
      </c>
      <c r="AQ7" s="48">
        <v>1113417.2799999998</v>
      </c>
      <c r="AR7" s="48">
        <v>3319413</v>
      </c>
      <c r="AS7" s="49">
        <v>4.589484116436169E-2</v>
      </c>
      <c r="AT7" s="49">
        <v>0.56342022380595103</v>
      </c>
      <c r="AU7" s="50">
        <f t="shared" si="2"/>
        <v>2.9812838902590055</v>
      </c>
      <c r="AW7" s="18">
        <v>5</v>
      </c>
      <c r="AX7" s="19" t="s">
        <v>23</v>
      </c>
      <c r="AY7" s="21" t="s">
        <v>23</v>
      </c>
      <c r="AZ7" s="25" t="s">
        <v>98</v>
      </c>
      <c r="BA7" s="27" t="s">
        <v>58</v>
      </c>
      <c r="BB7" s="31" t="s">
        <v>74</v>
      </c>
      <c r="BC7" s="33" t="s">
        <v>107</v>
      </c>
      <c r="BD7" s="48" t="s">
        <v>88</v>
      </c>
    </row>
    <row r="8" spans="1:56" x14ac:dyDescent="0.3">
      <c r="A8" s="18">
        <v>5</v>
      </c>
      <c r="B8" s="19" t="s">
        <v>23</v>
      </c>
      <c r="C8" s="20">
        <v>517852</v>
      </c>
      <c r="D8" s="40">
        <v>4.3095629902800733E-2</v>
      </c>
      <c r="E8" s="40">
        <v>0.69796433957544157</v>
      </c>
      <c r="F8" s="21" t="s">
        <v>23</v>
      </c>
      <c r="G8" s="22">
        <v>146806.39999999999</v>
      </c>
      <c r="H8" s="22">
        <v>722869</v>
      </c>
      <c r="I8" s="39">
        <v>3.0260316441291107E-2</v>
      </c>
      <c r="J8" s="39">
        <v>0.75798398625204277</v>
      </c>
      <c r="K8" s="41">
        <v>4.9239610807158272</v>
      </c>
      <c r="L8" s="23" t="s">
        <v>23</v>
      </c>
      <c r="M8" s="24">
        <v>158546.4</v>
      </c>
      <c r="N8" s="24">
        <v>810688</v>
      </c>
      <c r="O8" s="38">
        <v>4.505520302762997E-2</v>
      </c>
      <c r="P8" s="38">
        <v>0.80248383613023944</v>
      </c>
      <c r="Q8" s="42">
        <v>5.1132539117885996</v>
      </c>
      <c r="R8" s="25" t="s">
        <v>98</v>
      </c>
      <c r="S8" s="26">
        <v>334447.80197199999</v>
      </c>
      <c r="T8" s="26">
        <v>862022.05</v>
      </c>
      <c r="U8" s="37">
        <v>2.4305758800332769E-2</v>
      </c>
      <c r="V8" s="37">
        <v>0.77196189354103595</v>
      </c>
      <c r="W8" s="43">
        <v>2.5774486927923319</v>
      </c>
      <c r="X8" s="27" t="s">
        <v>58</v>
      </c>
      <c r="Y8" s="28">
        <v>138840</v>
      </c>
      <c r="Z8" s="28">
        <v>1336270</v>
      </c>
      <c r="AA8" s="36">
        <v>1.9580498500993762E-2</v>
      </c>
      <c r="AB8" s="36">
        <v>0.79098680170495916</v>
      </c>
      <c r="AC8" s="44">
        <v>9.6245318352059925</v>
      </c>
      <c r="AD8" s="31" t="s">
        <v>74</v>
      </c>
      <c r="AE8" s="32">
        <v>52848.18</v>
      </c>
      <c r="AF8" s="32">
        <v>2607417.5373</v>
      </c>
      <c r="AG8" s="35">
        <v>1.7132241604953281E-2</v>
      </c>
      <c r="AH8" s="35">
        <v>0.74449366447869758</v>
      </c>
      <c r="AI8" s="45">
        <f t="shared" si="0"/>
        <v>49.337887081447271</v>
      </c>
      <c r="AJ8" s="33" t="s">
        <v>107</v>
      </c>
      <c r="AK8" s="46">
        <v>440528.4</v>
      </c>
      <c r="AL8" s="46">
        <v>3390738</v>
      </c>
      <c r="AM8" s="34">
        <v>3.481293797194953E-2</v>
      </c>
      <c r="AN8" s="34">
        <v>0.7050164350606043</v>
      </c>
      <c r="AO8" s="47">
        <f t="shared" si="1"/>
        <v>7.6969793547930161</v>
      </c>
      <c r="AP8" s="48" t="s">
        <v>88</v>
      </c>
      <c r="AQ8" s="48">
        <v>22093.84</v>
      </c>
      <c r="AR8" s="48">
        <v>2970928</v>
      </c>
      <c r="AS8" s="49">
        <v>4.1076620676834957E-2</v>
      </c>
      <c r="AT8" s="49">
        <v>0.60449684448278596</v>
      </c>
      <c r="AU8" s="50">
        <f t="shared" si="2"/>
        <v>134.46861206562554</v>
      </c>
      <c r="AW8" s="18">
        <v>6</v>
      </c>
      <c r="AX8" s="19" t="s">
        <v>24</v>
      </c>
      <c r="AY8" s="21" t="s">
        <v>27</v>
      </c>
      <c r="AZ8" s="25" t="s">
        <v>100</v>
      </c>
      <c r="BA8" s="27" t="s">
        <v>56</v>
      </c>
      <c r="BB8" s="31" t="s">
        <v>104</v>
      </c>
      <c r="BC8" s="33" t="s">
        <v>28</v>
      </c>
      <c r="BD8" s="48" t="s">
        <v>112</v>
      </c>
    </row>
    <row r="9" spans="1:56" x14ac:dyDescent="0.3">
      <c r="A9" s="18">
        <v>6</v>
      </c>
      <c r="B9" s="19" t="s">
        <v>24</v>
      </c>
      <c r="C9" s="20">
        <v>393197</v>
      </c>
      <c r="D9" s="40">
        <v>3.2721844061414346E-2</v>
      </c>
      <c r="E9" s="40">
        <v>0.73068618363685589</v>
      </c>
      <c r="F9" s="21" t="s">
        <v>27</v>
      </c>
      <c r="G9" s="22">
        <v>71471.55</v>
      </c>
      <c r="H9" s="22">
        <v>570061</v>
      </c>
      <c r="I9" s="39">
        <v>2.386355792106018E-2</v>
      </c>
      <c r="J9" s="39">
        <v>0.78184754417310298</v>
      </c>
      <c r="K9" s="41">
        <v>7.9760548078221332</v>
      </c>
      <c r="L9" s="23" t="s">
        <v>98</v>
      </c>
      <c r="M9" s="24">
        <v>137875.99100000001</v>
      </c>
      <c r="N9" s="24">
        <v>426214</v>
      </c>
      <c r="O9" s="38">
        <v>2.3687483104743477E-2</v>
      </c>
      <c r="P9" s="38">
        <v>0.82617131923498288</v>
      </c>
      <c r="Q9" s="42">
        <v>3.091285124471018</v>
      </c>
      <c r="R9" s="25" t="s">
        <v>100</v>
      </c>
      <c r="S9" s="26">
        <v>115392</v>
      </c>
      <c r="T9" s="26">
        <v>841400</v>
      </c>
      <c r="U9" s="37">
        <v>2.3724295050921253E-2</v>
      </c>
      <c r="V9" s="37">
        <v>0.79568618859195717</v>
      </c>
      <c r="W9" s="43">
        <v>7.291666666666667</v>
      </c>
      <c r="X9" s="27" t="s">
        <v>56</v>
      </c>
      <c r="Y9" s="28">
        <v>56634</v>
      </c>
      <c r="Z9" s="28">
        <v>1225993</v>
      </c>
      <c r="AA9" s="36">
        <v>1.7964598545749621E-2</v>
      </c>
      <c r="AB9" s="36">
        <v>0.80895140025070877</v>
      </c>
      <c r="AC9" s="44">
        <v>21.647649821661901</v>
      </c>
      <c r="AD9" s="31" t="s">
        <v>104</v>
      </c>
      <c r="AE9" s="32">
        <v>95161</v>
      </c>
      <c r="AF9" s="32">
        <v>2154734.4246999999</v>
      </c>
      <c r="AG9" s="35">
        <v>1.4157851679058895E-2</v>
      </c>
      <c r="AH9" s="35">
        <v>0.7586515161577565</v>
      </c>
      <c r="AI9" s="45">
        <f t="shared" si="0"/>
        <v>22.643041001040341</v>
      </c>
      <c r="AJ9" s="33" t="s">
        <v>28</v>
      </c>
      <c r="AK9" s="46">
        <v>266896.08</v>
      </c>
      <c r="AL9" s="46">
        <v>2787755</v>
      </c>
      <c r="AM9" s="34">
        <v>2.8622070444838898E-2</v>
      </c>
      <c r="AN9" s="34">
        <v>0.73363850550544318</v>
      </c>
      <c r="AO9" s="47">
        <f t="shared" si="1"/>
        <v>10.445095334483742</v>
      </c>
      <c r="AP9" s="48" t="s">
        <v>112</v>
      </c>
      <c r="AQ9" s="48">
        <v>37980</v>
      </c>
      <c r="AR9" s="48">
        <v>2287153</v>
      </c>
      <c r="AS9" s="49">
        <v>3.1622616304025242E-2</v>
      </c>
      <c r="AT9" s="49">
        <v>0.63611946078681125</v>
      </c>
      <c r="AU9" s="50">
        <f t="shared" si="2"/>
        <v>60.219931542917323</v>
      </c>
      <c r="AW9" s="18">
        <v>7</v>
      </c>
      <c r="AX9" s="19" t="s">
        <v>25</v>
      </c>
      <c r="AY9" s="21" t="s">
        <v>36</v>
      </c>
      <c r="AZ9" s="25" t="s">
        <v>59</v>
      </c>
      <c r="BA9" s="27" t="s">
        <v>98</v>
      </c>
      <c r="BB9" s="31" t="s">
        <v>99</v>
      </c>
      <c r="BC9" s="33" t="s">
        <v>86</v>
      </c>
      <c r="BD9" s="48" t="s">
        <v>113</v>
      </c>
    </row>
    <row r="10" spans="1:56" x14ac:dyDescent="0.3">
      <c r="A10" s="18">
        <v>7</v>
      </c>
      <c r="B10" s="19" t="s">
        <v>25</v>
      </c>
      <c r="C10" s="20">
        <v>343109</v>
      </c>
      <c r="D10" s="40">
        <v>2.8553522010767666E-2</v>
      </c>
      <c r="E10" s="40">
        <v>0.75923970564762355</v>
      </c>
      <c r="F10" s="21" t="s">
        <v>36</v>
      </c>
      <c r="G10" s="22">
        <v>1702.5</v>
      </c>
      <c r="H10" s="22">
        <v>369000</v>
      </c>
      <c r="I10" s="39">
        <v>1.5446860726959406E-2</v>
      </c>
      <c r="J10" s="39">
        <v>0.79729440490006243</v>
      </c>
      <c r="K10" s="41">
        <v>216.74008810572687</v>
      </c>
      <c r="L10" s="23" t="s">
        <v>27</v>
      </c>
      <c r="M10" s="24">
        <v>73756</v>
      </c>
      <c r="N10" s="24">
        <v>542255</v>
      </c>
      <c r="O10" s="38">
        <v>3.0136635941012437E-2</v>
      </c>
      <c r="P10" s="38">
        <v>0.85630795517599534</v>
      </c>
      <c r="Q10" s="42">
        <v>7.3520120396984652</v>
      </c>
      <c r="R10" s="25" t="s">
        <v>59</v>
      </c>
      <c r="S10" s="26">
        <v>134272</v>
      </c>
      <c r="T10" s="26">
        <v>803185</v>
      </c>
      <c r="U10" s="37">
        <v>2.2646776706054417E-2</v>
      </c>
      <c r="V10" s="37">
        <v>0.81833296529801158</v>
      </c>
      <c r="W10" s="43">
        <v>5.9817757983794086</v>
      </c>
      <c r="X10" s="27" t="s">
        <v>98</v>
      </c>
      <c r="Y10" s="28">
        <v>363668.636</v>
      </c>
      <c r="Z10" s="28">
        <v>980552.74</v>
      </c>
      <c r="AA10" s="36">
        <v>1.4368137768351701E-2</v>
      </c>
      <c r="AB10" s="36">
        <v>0.82331953801906044</v>
      </c>
      <c r="AC10" s="44">
        <v>2.6962807427803588</v>
      </c>
      <c r="AD10" s="31" t="s">
        <v>99</v>
      </c>
      <c r="AE10" s="32">
        <v>222336</v>
      </c>
      <c r="AF10" s="32">
        <v>2075136</v>
      </c>
      <c r="AG10" s="35">
        <v>1.3634843981279045E-2</v>
      </c>
      <c r="AH10" s="35">
        <v>0.77228636013903551</v>
      </c>
      <c r="AI10" s="45">
        <f t="shared" si="0"/>
        <v>9.3333333333333339</v>
      </c>
      <c r="AJ10" s="33" t="s">
        <v>86</v>
      </c>
      <c r="AK10" s="46">
        <v>20229.28</v>
      </c>
      <c r="AL10" s="46">
        <v>2345866</v>
      </c>
      <c r="AM10" s="34">
        <v>2.4085165987022691E-2</v>
      </c>
      <c r="AN10" s="34">
        <v>0.75772367149246589</v>
      </c>
      <c r="AO10" s="47">
        <f t="shared" si="1"/>
        <v>115.96388996543625</v>
      </c>
      <c r="AP10" s="48" t="s">
        <v>113</v>
      </c>
      <c r="AQ10" s="48">
        <v>14664</v>
      </c>
      <c r="AR10" s="48">
        <v>1809940</v>
      </c>
      <c r="AS10" s="49">
        <v>2.5024577784392842E-2</v>
      </c>
      <c r="AT10" s="49">
        <v>0.66114403857120407</v>
      </c>
      <c r="AU10" s="50">
        <f t="shared" si="2"/>
        <v>123.42744135297326</v>
      </c>
      <c r="AW10" s="18">
        <v>8</v>
      </c>
      <c r="AX10" s="19" t="s">
        <v>26</v>
      </c>
      <c r="AY10" s="21" t="s">
        <v>98</v>
      </c>
      <c r="AZ10" s="25" t="s">
        <v>60</v>
      </c>
      <c r="BA10" s="27" t="s">
        <v>62</v>
      </c>
      <c r="BB10" s="31" t="s">
        <v>75</v>
      </c>
      <c r="BC10" s="33" t="s">
        <v>87</v>
      </c>
      <c r="BD10" s="48" t="s">
        <v>84</v>
      </c>
    </row>
    <row r="11" spans="1:56" x14ac:dyDescent="0.3">
      <c r="A11" s="18">
        <v>8</v>
      </c>
      <c r="B11" s="19" t="s">
        <v>26</v>
      </c>
      <c r="C11" s="20">
        <v>228866</v>
      </c>
      <c r="D11" s="40">
        <v>1.9046222537200577E-2</v>
      </c>
      <c r="E11" s="40">
        <v>0.77828592818482412</v>
      </c>
      <c r="F11" s="21" t="s">
        <v>98</v>
      </c>
      <c r="G11" s="22">
        <v>87958.5</v>
      </c>
      <c r="H11" s="22">
        <v>296792</v>
      </c>
      <c r="I11" s="39">
        <v>1.2424131948172726E-2</v>
      </c>
      <c r="J11" s="39">
        <v>0.80971853684823514</v>
      </c>
      <c r="K11" s="41">
        <v>3.374227618706549</v>
      </c>
      <c r="L11" s="23" t="s">
        <v>99</v>
      </c>
      <c r="M11" s="24">
        <v>24618.6</v>
      </c>
      <c r="N11" s="24">
        <v>347734</v>
      </c>
      <c r="O11" s="38">
        <v>1.9325839249637197E-2</v>
      </c>
      <c r="P11" s="38">
        <v>0.87563379442563249</v>
      </c>
      <c r="Q11" s="42">
        <v>14.124848691639656</v>
      </c>
      <c r="R11" s="25" t="s">
        <v>60</v>
      </c>
      <c r="S11" s="26">
        <v>187592</v>
      </c>
      <c r="T11" s="26">
        <v>712012</v>
      </c>
      <c r="U11" s="37">
        <v>2.0076043222957623E-2</v>
      </c>
      <c r="V11" s="37">
        <v>0.83840900852096922</v>
      </c>
      <c r="W11" s="43">
        <v>3.7955349908311655</v>
      </c>
      <c r="X11" s="27" t="s">
        <v>62</v>
      </c>
      <c r="Y11" s="28">
        <v>4838.3999999999996</v>
      </c>
      <c r="Z11" s="28">
        <v>843154.8</v>
      </c>
      <c r="AA11" s="36">
        <v>1.2354831955746741E-2</v>
      </c>
      <c r="AB11" s="36">
        <v>0.83567436997480715</v>
      </c>
      <c r="AC11" s="44">
        <v>174.26314484126988</v>
      </c>
      <c r="AD11" s="31" t="s">
        <v>75</v>
      </c>
      <c r="AE11" s="32">
        <v>3570</v>
      </c>
      <c r="AF11" s="32">
        <v>1942080</v>
      </c>
      <c r="AG11" s="35">
        <v>1.2760589088697035E-2</v>
      </c>
      <c r="AH11" s="35">
        <v>0.78504694922773255</v>
      </c>
      <c r="AI11" s="45">
        <f t="shared" si="0"/>
        <v>544</v>
      </c>
      <c r="AJ11" s="33" t="s">
        <v>87</v>
      </c>
      <c r="AK11" s="46">
        <v>48744.959999999999</v>
      </c>
      <c r="AL11" s="46">
        <v>1716926</v>
      </c>
      <c r="AM11" s="34">
        <v>1.7627796173112584E-2</v>
      </c>
      <c r="AN11" s="34">
        <v>0.7753514676655785</v>
      </c>
      <c r="AO11" s="47">
        <f t="shared" si="1"/>
        <v>35.222636350506804</v>
      </c>
      <c r="AP11" s="48" t="s">
        <v>84</v>
      </c>
      <c r="AQ11" s="48">
        <v>5667.66</v>
      </c>
      <c r="AR11" s="48">
        <v>1806620</v>
      </c>
      <c r="AS11" s="49">
        <v>2.4978674827253831E-2</v>
      </c>
      <c r="AT11" s="49">
        <v>0.68612271339845787</v>
      </c>
      <c r="AU11" s="50">
        <f t="shared" si="2"/>
        <v>318.75941746682054</v>
      </c>
      <c r="AW11" s="18">
        <v>9</v>
      </c>
      <c r="AX11" s="19" t="s">
        <v>27</v>
      </c>
      <c r="AY11" s="21" t="s">
        <v>26</v>
      </c>
      <c r="AZ11" s="25" t="s">
        <v>61</v>
      </c>
      <c r="BA11" s="27" t="s">
        <v>60</v>
      </c>
      <c r="BB11" s="31" t="s">
        <v>27</v>
      </c>
      <c r="BC11" s="33" t="s">
        <v>88</v>
      </c>
      <c r="BD11" s="48" t="s">
        <v>114</v>
      </c>
    </row>
    <row r="12" spans="1:56" x14ac:dyDescent="0.3">
      <c r="A12" s="18">
        <v>9</v>
      </c>
      <c r="B12" s="19" t="s">
        <v>27</v>
      </c>
      <c r="C12" s="20">
        <v>227469</v>
      </c>
      <c r="D12" s="40">
        <v>1.8929964233719634E-2</v>
      </c>
      <c r="E12" s="40">
        <v>0.79721589241854374</v>
      </c>
      <c r="F12" s="21" t="s">
        <v>26</v>
      </c>
      <c r="G12" s="22">
        <v>36718.199999999997</v>
      </c>
      <c r="H12" s="22">
        <v>276993</v>
      </c>
      <c r="I12" s="39">
        <v>1.1595317868137308E-2</v>
      </c>
      <c r="J12" s="39">
        <v>0.82131385471637242</v>
      </c>
      <c r="K12" s="41">
        <v>7.5437521447129763</v>
      </c>
      <c r="L12" s="23" t="s">
        <v>40</v>
      </c>
      <c r="M12" s="24">
        <v>2509.1999999999998</v>
      </c>
      <c r="N12" s="24">
        <v>290700</v>
      </c>
      <c r="O12" s="38">
        <v>1.6156089050451013E-2</v>
      </c>
      <c r="P12" s="38">
        <v>0.89178988347608346</v>
      </c>
      <c r="Q12" s="42">
        <v>115.85365853658537</v>
      </c>
      <c r="R12" s="25" t="s">
        <v>61</v>
      </c>
      <c r="S12" s="26">
        <v>2907</v>
      </c>
      <c r="T12" s="26">
        <v>646565</v>
      </c>
      <c r="U12" s="37">
        <v>1.823068555930461E-2</v>
      </c>
      <c r="V12" s="37">
        <v>0.85663969408027385</v>
      </c>
      <c r="W12" s="43">
        <v>222.41658066735465</v>
      </c>
      <c r="X12" s="27" t="s">
        <v>60</v>
      </c>
      <c r="Y12" s="28">
        <v>184834</v>
      </c>
      <c r="Z12" s="28">
        <v>692934.76</v>
      </c>
      <c r="AA12" s="36">
        <v>1.015364262422001E-2</v>
      </c>
      <c r="AB12" s="36">
        <v>0.84582801259902718</v>
      </c>
      <c r="AC12" s="44">
        <v>3.748957226484305</v>
      </c>
      <c r="AD12" s="31" t="s">
        <v>27</v>
      </c>
      <c r="AE12" s="32">
        <v>358332</v>
      </c>
      <c r="AF12" s="32">
        <v>1899567.3159</v>
      </c>
      <c r="AG12" s="35">
        <v>1.2481256160672605E-2</v>
      </c>
      <c r="AH12" s="35">
        <v>0.79752820538840519</v>
      </c>
      <c r="AI12" s="45">
        <f t="shared" si="0"/>
        <v>5.3011378160476879</v>
      </c>
      <c r="AJ12" s="33" t="s">
        <v>88</v>
      </c>
      <c r="AK12" s="46">
        <v>11123.2</v>
      </c>
      <c r="AL12" s="46">
        <v>1611492</v>
      </c>
      <c r="AM12" s="34">
        <v>1.654529811453816E-2</v>
      </c>
      <c r="AN12" s="34">
        <v>0.7918967657801167</v>
      </c>
      <c r="AO12" s="47">
        <f t="shared" si="1"/>
        <v>144.87665420023015</v>
      </c>
      <c r="AP12" s="48" t="s">
        <v>114</v>
      </c>
      <c r="AQ12" s="48">
        <v>7683.2</v>
      </c>
      <c r="AR12" s="48">
        <v>1762046</v>
      </c>
      <c r="AS12" s="49">
        <v>2.4362386149086861E-2</v>
      </c>
      <c r="AT12" s="49">
        <v>0.71048509954754469</v>
      </c>
      <c r="AU12" s="50">
        <f t="shared" si="2"/>
        <v>229.33751561849229</v>
      </c>
      <c r="AW12" s="18">
        <v>10</v>
      </c>
      <c r="AX12" s="19" t="s">
        <v>28</v>
      </c>
      <c r="AY12" s="21" t="s">
        <v>28</v>
      </c>
      <c r="AZ12" s="25" t="s">
        <v>62</v>
      </c>
      <c r="BA12" s="27" t="s">
        <v>59</v>
      </c>
      <c r="BB12" s="31" t="s">
        <v>22</v>
      </c>
      <c r="BC12" s="33" t="s">
        <v>108</v>
      </c>
      <c r="BD12" s="48" t="s">
        <v>87</v>
      </c>
    </row>
    <row r="13" spans="1:56" x14ac:dyDescent="0.3">
      <c r="A13" s="18">
        <v>10</v>
      </c>
      <c r="B13" s="19" t="s">
        <v>28</v>
      </c>
      <c r="C13" s="20">
        <v>215750</v>
      </c>
      <c r="D13" s="40">
        <v>1.7954709360066694E-2</v>
      </c>
      <c r="E13" s="40">
        <v>0.81517060177861045</v>
      </c>
      <c r="F13" s="21" t="s">
        <v>28</v>
      </c>
      <c r="G13" s="22">
        <v>20375.967000000001</v>
      </c>
      <c r="H13" s="22">
        <v>238782</v>
      </c>
      <c r="I13" s="39">
        <v>9.9957514853789182E-3</v>
      </c>
      <c r="J13" s="39">
        <v>0.83130960620175132</v>
      </c>
      <c r="K13" s="41">
        <v>11.718805787229632</v>
      </c>
      <c r="L13" s="23" t="s">
        <v>39</v>
      </c>
      <c r="M13" s="24">
        <v>1754</v>
      </c>
      <c r="N13" s="24">
        <v>259720</v>
      </c>
      <c r="O13" s="38">
        <v>1.4434329027117776E-2</v>
      </c>
      <c r="P13" s="38">
        <v>0.90622421250320118</v>
      </c>
      <c r="Q13" s="42">
        <v>148.07297605473204</v>
      </c>
      <c r="R13" s="25" t="s">
        <v>62</v>
      </c>
      <c r="S13" s="26">
        <v>2520</v>
      </c>
      <c r="T13" s="26">
        <v>432488.63</v>
      </c>
      <c r="U13" s="37">
        <v>1.2194542267992291E-2</v>
      </c>
      <c r="V13" s="37">
        <v>0.86883423634826618</v>
      </c>
      <c r="W13" s="43">
        <v>171.62247222222223</v>
      </c>
      <c r="X13" s="27" t="s">
        <v>59</v>
      </c>
      <c r="Y13" s="28">
        <v>90240</v>
      </c>
      <c r="Z13" s="28">
        <v>561600</v>
      </c>
      <c r="AA13" s="36">
        <v>8.2291811970321097E-3</v>
      </c>
      <c r="AB13" s="36">
        <v>0.85405719379605927</v>
      </c>
      <c r="AC13" s="44">
        <v>6.2234042553191493</v>
      </c>
      <c r="AD13" s="31" t="s">
        <v>22</v>
      </c>
      <c r="AE13" s="32">
        <v>128129.60000000001</v>
      </c>
      <c r="AF13" s="32">
        <v>1817326</v>
      </c>
      <c r="AG13" s="35">
        <v>1.1940883138802432E-2</v>
      </c>
      <c r="AH13" s="35">
        <v>0.80946908852720767</v>
      </c>
      <c r="AI13" s="45">
        <f t="shared" si="0"/>
        <v>14.183498582685031</v>
      </c>
      <c r="AJ13" s="33" t="s">
        <v>108</v>
      </c>
      <c r="AK13" s="46">
        <v>51682.92</v>
      </c>
      <c r="AL13" s="46">
        <v>1526252</v>
      </c>
      <c r="AM13" s="34">
        <v>1.5670133229274543E-2</v>
      </c>
      <c r="AN13" s="34">
        <v>0.80756689900939127</v>
      </c>
      <c r="AO13" s="47">
        <f t="shared" si="1"/>
        <v>29.531071386833407</v>
      </c>
      <c r="AP13" s="48" t="s">
        <v>87</v>
      </c>
      <c r="AQ13" s="48">
        <v>40454.400000000001</v>
      </c>
      <c r="AR13" s="48">
        <v>1557934</v>
      </c>
      <c r="AS13" s="49">
        <v>2.1540294466087427E-2</v>
      </c>
      <c r="AT13" s="49">
        <v>0.73202539401363209</v>
      </c>
      <c r="AU13" s="50">
        <f t="shared" si="2"/>
        <v>38.510866555924693</v>
      </c>
      <c r="AW13" s="18">
        <v>11</v>
      </c>
      <c r="AX13" s="19" t="s">
        <v>97</v>
      </c>
      <c r="AY13" s="21" t="s">
        <v>37</v>
      </c>
      <c r="AZ13" s="25" t="s">
        <v>63</v>
      </c>
      <c r="BA13" s="27" t="s">
        <v>68</v>
      </c>
      <c r="BB13" s="31" t="s">
        <v>20</v>
      </c>
      <c r="BC13" s="33" t="s">
        <v>109</v>
      </c>
      <c r="BD13" s="48" t="s">
        <v>28</v>
      </c>
    </row>
    <row r="14" spans="1:56" x14ac:dyDescent="0.3">
      <c r="A14" s="18">
        <v>11</v>
      </c>
      <c r="B14" s="19" t="s">
        <v>97</v>
      </c>
      <c r="C14" s="20">
        <v>160680</v>
      </c>
      <c r="D14" s="40">
        <v>1.337178539965477E-2</v>
      </c>
      <c r="E14" s="40">
        <v>0.82854238717826523</v>
      </c>
      <c r="F14" s="21" t="s">
        <v>37</v>
      </c>
      <c r="G14" s="22">
        <v>2739</v>
      </c>
      <c r="H14" s="22">
        <v>223300</v>
      </c>
      <c r="I14" s="39">
        <v>9.3476531174255702E-3</v>
      </c>
      <c r="J14" s="39">
        <v>0.8406572593191769</v>
      </c>
      <c r="K14" s="41">
        <v>81.52610441767068</v>
      </c>
      <c r="L14" s="69"/>
      <c r="M14" s="67"/>
      <c r="N14" s="67"/>
      <c r="O14" s="73"/>
      <c r="P14" s="73"/>
      <c r="Q14" s="72"/>
      <c r="R14" s="25" t="s">
        <v>63</v>
      </c>
      <c r="S14" s="26">
        <v>13993.6</v>
      </c>
      <c r="T14" s="26">
        <v>321163.2</v>
      </c>
      <c r="U14" s="37">
        <v>9.0555865418326994E-3</v>
      </c>
      <c r="V14" s="37">
        <v>0.87788982289009887</v>
      </c>
      <c r="W14" s="43">
        <v>22.950720329293393</v>
      </c>
      <c r="X14" s="27" t="s">
        <v>68</v>
      </c>
      <c r="Y14" s="28">
        <v>12802.4</v>
      </c>
      <c r="Z14" s="28">
        <v>489618.69</v>
      </c>
      <c r="AA14" s="36">
        <v>7.1744318330902663E-3</v>
      </c>
      <c r="AB14" s="36">
        <v>0.86123162562914957</v>
      </c>
      <c r="AC14" s="44">
        <v>38.2442893519965</v>
      </c>
      <c r="AD14" s="31" t="s">
        <v>20</v>
      </c>
      <c r="AE14" s="32">
        <v>56998.2</v>
      </c>
      <c r="AF14" s="32">
        <v>1814289</v>
      </c>
      <c r="AG14" s="35">
        <v>1.1920928291905098E-2</v>
      </c>
      <c r="AH14" s="35">
        <v>0.82139001681911272</v>
      </c>
      <c r="AI14" s="45">
        <f t="shared" si="0"/>
        <v>31.83063675695022</v>
      </c>
      <c r="AJ14" s="33" t="s">
        <v>109</v>
      </c>
      <c r="AK14" s="46">
        <v>28199.759999999998</v>
      </c>
      <c r="AL14" s="46">
        <v>1477206</v>
      </c>
      <c r="AM14" s="34">
        <v>1.5166574607000504E-2</v>
      </c>
      <c r="AN14" s="34">
        <v>0.82273347361639182</v>
      </c>
      <c r="AO14" s="47">
        <f t="shared" si="1"/>
        <v>52.38363730755156</v>
      </c>
      <c r="AP14" s="48" t="s">
        <v>28</v>
      </c>
      <c r="AQ14" s="48">
        <v>181635.59999999998</v>
      </c>
      <c r="AR14" s="48">
        <v>1538388</v>
      </c>
      <c r="AS14" s="49">
        <v>2.1270047719027445E-2</v>
      </c>
      <c r="AT14" s="49">
        <v>0.7532954417326595</v>
      </c>
      <c r="AU14" s="50">
        <f t="shared" si="2"/>
        <v>8.4696392116963874</v>
      </c>
      <c r="AW14" s="18">
        <v>12</v>
      </c>
      <c r="AX14" s="19" t="s">
        <v>29</v>
      </c>
      <c r="AY14" s="21" t="s">
        <v>24</v>
      </c>
      <c r="AZ14" s="25" t="s">
        <v>64</v>
      </c>
      <c r="BA14" s="27" t="s">
        <v>101</v>
      </c>
      <c r="BB14" s="31" t="s">
        <v>76</v>
      </c>
      <c r="BC14" s="33" t="s">
        <v>89</v>
      </c>
      <c r="BD14" s="48" t="s">
        <v>115</v>
      </c>
    </row>
    <row r="15" spans="1:56" x14ac:dyDescent="0.3">
      <c r="A15" s="18">
        <v>12</v>
      </c>
      <c r="B15" s="19" t="s">
        <v>29</v>
      </c>
      <c r="C15" s="20">
        <v>156876</v>
      </c>
      <c r="D15" s="40">
        <v>1.3055216619095356E-2</v>
      </c>
      <c r="E15" s="40">
        <v>0.84159760379736059</v>
      </c>
      <c r="F15" s="21" t="s">
        <v>24</v>
      </c>
      <c r="G15" s="22">
        <v>38972.199999999997</v>
      </c>
      <c r="H15" s="22">
        <v>220200</v>
      </c>
      <c r="I15" s="39">
        <v>9.2178827427546375E-3</v>
      </c>
      <c r="J15" s="39">
        <v>0.84987514206193149</v>
      </c>
      <c r="K15" s="41">
        <v>5.6501814113650246</v>
      </c>
      <c r="R15" s="25" t="s">
        <v>64</v>
      </c>
      <c r="S15" s="26">
        <v>1562.1120000000001</v>
      </c>
      <c r="T15" s="26">
        <v>309625.55</v>
      </c>
      <c r="U15" s="37">
        <v>8.7302684852671383E-3</v>
      </c>
      <c r="V15" s="37">
        <v>0.88662009137536602</v>
      </c>
      <c r="W15" s="43">
        <v>198.20957140077022</v>
      </c>
      <c r="X15" s="27" t="s">
        <v>101</v>
      </c>
      <c r="Y15" s="28">
        <v>10084.672</v>
      </c>
      <c r="Z15" s="28">
        <v>458445.77</v>
      </c>
      <c r="AA15" s="36">
        <v>6.7176519058812457E-3</v>
      </c>
      <c r="AB15" s="36">
        <v>0.86794927753503082</v>
      </c>
      <c r="AC15" s="44">
        <v>45.45966095873024</v>
      </c>
      <c r="AD15" s="31" t="s">
        <v>76</v>
      </c>
      <c r="AE15" s="32">
        <v>39312</v>
      </c>
      <c r="AF15" s="32">
        <v>1808812</v>
      </c>
      <c r="AG15" s="35">
        <v>1.1884941233473523E-2</v>
      </c>
      <c r="AH15" s="35">
        <v>0.83327495805258622</v>
      </c>
      <c r="AI15" s="45">
        <f t="shared" si="0"/>
        <v>46.011701261701262</v>
      </c>
      <c r="AJ15" s="33" t="s">
        <v>89</v>
      </c>
      <c r="AK15" s="46">
        <v>13710</v>
      </c>
      <c r="AL15" s="46">
        <v>1427815</v>
      </c>
      <c r="AM15" s="34">
        <v>1.4659473846230264E-2</v>
      </c>
      <c r="AN15" s="34">
        <v>0.83739294746262205</v>
      </c>
      <c r="AO15" s="47">
        <f t="shared" si="1"/>
        <v>104.14405543398979</v>
      </c>
      <c r="AP15" s="48" t="s">
        <v>115</v>
      </c>
      <c r="AQ15" s="48">
        <v>57884.800000000003</v>
      </c>
      <c r="AR15" s="48">
        <v>1459578</v>
      </c>
      <c r="AS15" s="49">
        <v>2.0180405534652272E-2</v>
      </c>
      <c r="AT15" s="49">
        <v>0.77347584726731178</v>
      </c>
      <c r="AU15" s="50">
        <f t="shared" si="2"/>
        <v>25.215220576040686</v>
      </c>
      <c r="AW15" s="18">
        <v>13</v>
      </c>
      <c r="AX15" s="19" t="s">
        <v>30</v>
      </c>
      <c r="AY15" s="21" t="s">
        <v>38</v>
      </c>
      <c r="AZ15" s="25" t="s">
        <v>65</v>
      </c>
      <c r="BA15" s="27" t="s">
        <v>69</v>
      </c>
      <c r="BB15" s="31" t="s">
        <v>77</v>
      </c>
      <c r="BC15" s="33" t="s">
        <v>90</v>
      </c>
      <c r="BD15" s="48" t="s">
        <v>86</v>
      </c>
    </row>
    <row r="16" spans="1:56" x14ac:dyDescent="0.3">
      <c r="A16" s="18">
        <v>13</v>
      </c>
      <c r="B16" s="19" t="s">
        <v>30</v>
      </c>
      <c r="C16" s="20">
        <v>142752</v>
      </c>
      <c r="D16" s="40">
        <v>1.1879817708311662E-2</v>
      </c>
      <c r="E16" s="40">
        <v>0.8534774215056723</v>
      </c>
      <c r="F16" s="21" t="s">
        <v>38</v>
      </c>
      <c r="G16" s="22">
        <v>7269.48</v>
      </c>
      <c r="H16" s="22">
        <v>212250</v>
      </c>
      <c r="I16" s="39">
        <v>8.8850845238404707E-3</v>
      </c>
      <c r="J16" s="39">
        <v>0.858760226585772</v>
      </c>
      <c r="K16" s="41">
        <v>29.19741164429918</v>
      </c>
      <c r="R16" s="25" t="s">
        <v>65</v>
      </c>
      <c r="S16" s="26">
        <v>6028.8</v>
      </c>
      <c r="T16" s="26">
        <v>309330</v>
      </c>
      <c r="U16" s="37">
        <v>8.7219350940117308E-3</v>
      </c>
      <c r="V16" s="37">
        <v>0.89534202646937777</v>
      </c>
      <c r="W16" s="43">
        <v>51.308718152866241</v>
      </c>
      <c r="X16" s="27" t="s">
        <v>69</v>
      </c>
      <c r="Y16" s="28">
        <v>42162.48</v>
      </c>
      <c r="Z16" s="28">
        <v>448480.71</v>
      </c>
      <c r="AA16" s="36">
        <v>6.5716328809893353E-3</v>
      </c>
      <c r="AB16" s="36">
        <v>0.8745209104160202</v>
      </c>
      <c r="AC16" s="44">
        <v>10.636962294438089</v>
      </c>
      <c r="AD16" s="31" t="s">
        <v>77</v>
      </c>
      <c r="AE16" s="32">
        <v>27942.367999999999</v>
      </c>
      <c r="AF16" s="32">
        <v>1730408</v>
      </c>
      <c r="AG16" s="35">
        <v>1.1369781596944543E-2</v>
      </c>
      <c r="AH16" s="35">
        <v>0.8446447396495308</v>
      </c>
      <c r="AI16" s="45">
        <f t="shared" si="0"/>
        <v>61.927750718908293</v>
      </c>
      <c r="AJ16" s="33" t="s">
        <v>90</v>
      </c>
      <c r="AK16" s="46">
        <v>248040</v>
      </c>
      <c r="AL16" s="46">
        <v>1374043</v>
      </c>
      <c r="AM16" s="34">
        <v>1.4107393060092359E-2</v>
      </c>
      <c r="AN16" s="34">
        <v>0.85150034052271439</v>
      </c>
      <c r="AO16" s="47">
        <f t="shared" si="1"/>
        <v>5.5396024834704081</v>
      </c>
      <c r="AP16" s="48" t="s">
        <v>86</v>
      </c>
      <c r="AQ16" s="48">
        <v>23489.279999999999</v>
      </c>
      <c r="AR16" s="48">
        <v>1422830</v>
      </c>
      <c r="AS16" s="49">
        <v>1.9672320634367808E-2</v>
      </c>
      <c r="AT16" s="49">
        <v>0.79314816790167963</v>
      </c>
      <c r="AU16" s="50">
        <f t="shared" si="2"/>
        <v>60.573589313933851</v>
      </c>
      <c r="AW16" s="18">
        <v>14</v>
      </c>
      <c r="AX16" s="19" t="s">
        <v>31</v>
      </c>
      <c r="AY16" s="21" t="s">
        <v>39</v>
      </c>
      <c r="AZ16" s="25" t="s">
        <v>66</v>
      </c>
      <c r="BA16" s="27" t="s">
        <v>70</v>
      </c>
      <c r="BB16" s="31" t="s">
        <v>23</v>
      </c>
      <c r="BC16" s="33" t="s">
        <v>91</v>
      </c>
      <c r="BD16" s="48" t="s">
        <v>92</v>
      </c>
    </row>
    <row r="17" spans="1:56" x14ac:dyDescent="0.3">
      <c r="A17" s="18">
        <v>14</v>
      </c>
      <c r="B17" s="19" t="s">
        <v>31</v>
      </c>
      <c r="C17" s="20">
        <v>127125</v>
      </c>
      <c r="D17" s="40">
        <v>1.0579339176817977E-2</v>
      </c>
      <c r="E17" s="40">
        <v>0.86405676068249027</v>
      </c>
      <c r="F17" s="21" t="s">
        <v>39</v>
      </c>
      <c r="G17" s="22">
        <v>1052.4000000000001</v>
      </c>
      <c r="H17" s="22">
        <v>192000</v>
      </c>
      <c r="I17" s="39">
        <v>8.0373909473609919E-3</v>
      </c>
      <c r="J17" s="39">
        <v>0.866797617533133</v>
      </c>
      <c r="K17" s="41">
        <v>182.4401368301026</v>
      </c>
      <c r="R17" s="25" t="s">
        <v>66</v>
      </c>
      <c r="S17" s="26">
        <v>710</v>
      </c>
      <c r="T17" s="26">
        <v>289395</v>
      </c>
      <c r="U17" s="37">
        <v>8.1598435539117619E-3</v>
      </c>
      <c r="V17" s="37">
        <v>0.90350187002328952</v>
      </c>
      <c r="W17" s="43">
        <v>407.59859154929575</v>
      </c>
      <c r="X17" s="27" t="s">
        <v>70</v>
      </c>
      <c r="Y17" s="28">
        <v>12030</v>
      </c>
      <c r="Z17" s="28">
        <v>436025.5</v>
      </c>
      <c r="AA17" s="36">
        <v>6.3891254380814182E-3</v>
      </c>
      <c r="AB17" s="36">
        <v>0.88091003585410166</v>
      </c>
      <c r="AC17" s="44">
        <v>36.244846217788862</v>
      </c>
      <c r="AD17" s="31" t="s">
        <v>23</v>
      </c>
      <c r="AE17" s="32">
        <v>312385</v>
      </c>
      <c r="AF17" s="32">
        <v>1436981</v>
      </c>
      <c r="AG17" s="35">
        <v>9.4417964601174794E-3</v>
      </c>
      <c r="AH17" s="35">
        <v>0.85408653610964824</v>
      </c>
      <c r="AI17" s="45">
        <f t="shared" si="0"/>
        <v>4.6000320117803355</v>
      </c>
      <c r="AJ17" s="33" t="s">
        <v>91</v>
      </c>
      <c r="AK17" s="46">
        <v>1053.3599999999999</v>
      </c>
      <c r="AL17" s="46">
        <v>1008000</v>
      </c>
      <c r="AM17" s="34">
        <v>1.0349204649762123E-2</v>
      </c>
      <c r="AN17" s="34">
        <v>0.86184954517247647</v>
      </c>
      <c r="AO17" s="47">
        <f t="shared" si="1"/>
        <v>956.93779904306234</v>
      </c>
      <c r="AP17" s="48" t="s">
        <v>92</v>
      </c>
      <c r="AQ17" s="48">
        <v>2779</v>
      </c>
      <c r="AR17" s="48">
        <v>1282398</v>
      </c>
      <c r="AS17" s="49">
        <v>1.7730680852155217E-2</v>
      </c>
      <c r="AT17" s="49">
        <v>0.81087884875383487</v>
      </c>
      <c r="AU17" s="50">
        <f t="shared" si="2"/>
        <v>461.46023749550199</v>
      </c>
      <c r="AW17" s="18">
        <v>15</v>
      </c>
      <c r="AX17" s="19" t="s">
        <v>32</v>
      </c>
      <c r="AY17" s="21" t="s">
        <v>40</v>
      </c>
      <c r="BA17" s="27" t="s">
        <v>65</v>
      </c>
      <c r="BB17" s="31" t="s">
        <v>39</v>
      </c>
      <c r="BC17" s="33" t="s">
        <v>92</v>
      </c>
      <c r="BD17" s="48" t="s">
        <v>89</v>
      </c>
    </row>
    <row r="18" spans="1:56" x14ac:dyDescent="0.3">
      <c r="A18" s="18">
        <v>15</v>
      </c>
      <c r="B18" s="19" t="s">
        <v>32</v>
      </c>
      <c r="C18" s="20">
        <v>116342</v>
      </c>
      <c r="D18" s="40">
        <v>9.6819781986970076E-3</v>
      </c>
      <c r="E18" s="40">
        <v>0.87373873888118725</v>
      </c>
      <c r="F18" s="21" t="s">
        <v>40</v>
      </c>
      <c r="G18" s="22">
        <v>1398.1</v>
      </c>
      <c r="H18" s="22">
        <v>174475</v>
      </c>
      <c r="I18" s="39">
        <v>7.3037697163583805E-3</v>
      </c>
      <c r="J18" s="39">
        <v>0.87410138724949138</v>
      </c>
      <c r="K18" s="41">
        <v>124.79436377941492</v>
      </c>
      <c r="X18" s="27" t="s">
        <v>65</v>
      </c>
      <c r="Y18" s="28">
        <v>15552.8</v>
      </c>
      <c r="Z18" s="28">
        <v>429321</v>
      </c>
      <c r="AA18" s="36">
        <v>6.2908837263016782E-3</v>
      </c>
      <c r="AB18" s="36">
        <v>0.88720091958040337</v>
      </c>
      <c r="AC18" s="44">
        <v>27.604097011470603</v>
      </c>
      <c r="AD18" s="31" t="s">
        <v>39</v>
      </c>
      <c r="AE18" s="32">
        <v>13729.2</v>
      </c>
      <c r="AF18" s="32">
        <v>1343722.4017</v>
      </c>
      <c r="AG18" s="35">
        <v>8.8290335194074355E-3</v>
      </c>
      <c r="AH18" s="35">
        <v>0.86291556962905569</v>
      </c>
      <c r="AI18" s="45">
        <f t="shared" si="0"/>
        <v>97.873321220464405</v>
      </c>
      <c r="AJ18" s="33" t="s">
        <v>92</v>
      </c>
      <c r="AK18" s="46">
        <v>2137.1</v>
      </c>
      <c r="AL18" s="46">
        <v>916390</v>
      </c>
      <c r="AM18" s="34">
        <v>9.4086385406701514E-3</v>
      </c>
      <c r="AN18" s="34">
        <v>0.87125818371314667</v>
      </c>
      <c r="AO18" s="47">
        <f t="shared" si="1"/>
        <v>428.80071124420948</v>
      </c>
      <c r="AP18" s="48" t="s">
        <v>89</v>
      </c>
      <c r="AQ18" s="48">
        <v>13635</v>
      </c>
      <c r="AR18" s="48">
        <v>1263909</v>
      </c>
      <c r="AS18" s="49">
        <v>1.7475048389943407E-2</v>
      </c>
      <c r="AT18" s="49">
        <v>0.82835389714377827</v>
      </c>
      <c r="AU18" s="50">
        <f t="shared" si="2"/>
        <v>92.695929592959303</v>
      </c>
      <c r="AW18" s="18">
        <v>16</v>
      </c>
      <c r="AX18" s="19" t="s">
        <v>33</v>
      </c>
      <c r="AY18" s="21" t="s">
        <v>41</v>
      </c>
      <c r="BA18" s="27" t="s">
        <v>66</v>
      </c>
      <c r="BB18" s="31" t="s">
        <v>78</v>
      </c>
      <c r="BC18" s="33" t="s">
        <v>93</v>
      </c>
      <c r="BD18" s="48" t="s">
        <v>116</v>
      </c>
    </row>
    <row r="19" spans="1:56" x14ac:dyDescent="0.3">
      <c r="A19" s="18">
        <v>16</v>
      </c>
      <c r="B19" s="19" t="s">
        <v>33</v>
      </c>
      <c r="C19" s="20">
        <v>112807</v>
      </c>
      <c r="D19" s="40">
        <v>9.3877955911056497E-3</v>
      </c>
      <c r="E19" s="40">
        <v>0.88312653447229295</v>
      </c>
      <c r="F19" s="21" t="s">
        <v>41</v>
      </c>
      <c r="G19" s="22">
        <v>14826</v>
      </c>
      <c r="H19" s="22">
        <v>173720</v>
      </c>
      <c r="I19" s="39">
        <v>7.2721643509143308E-3</v>
      </c>
      <c r="J19" s="39">
        <v>0.88137355160040576</v>
      </c>
      <c r="K19" s="41">
        <v>11.717253473627411</v>
      </c>
      <c r="X19" s="27" t="s">
        <v>66</v>
      </c>
      <c r="Y19" s="28">
        <v>1560</v>
      </c>
      <c r="Z19" s="28">
        <v>423404</v>
      </c>
      <c r="AA19" s="36">
        <v>6.2041813311043154E-3</v>
      </c>
      <c r="AB19" s="36">
        <v>0.89340510091150771</v>
      </c>
      <c r="AC19" s="44">
        <v>271.41282051282053</v>
      </c>
      <c r="AD19" s="31" t="s">
        <v>78</v>
      </c>
      <c r="AE19" s="32">
        <v>1980.96</v>
      </c>
      <c r="AF19" s="32">
        <v>1309439.5983</v>
      </c>
      <c r="AG19" s="35">
        <v>8.6037756685485699E-3</v>
      </c>
      <c r="AH19" s="35">
        <v>0.87151934529760422</v>
      </c>
      <c r="AI19" s="45">
        <f t="shared" si="0"/>
        <v>661.01263947782888</v>
      </c>
      <c r="AJ19" s="33" t="s">
        <v>93</v>
      </c>
      <c r="AK19" s="46">
        <v>57440</v>
      </c>
      <c r="AL19" s="46">
        <v>914315</v>
      </c>
      <c r="AM19" s="34">
        <v>9.3873343743524369E-3</v>
      </c>
      <c r="AN19" s="34">
        <v>0.88064551808749914</v>
      </c>
      <c r="AO19" s="47">
        <f t="shared" si="1"/>
        <v>15.917740250696379</v>
      </c>
      <c r="AP19" s="48" t="s">
        <v>116</v>
      </c>
      <c r="AQ19" s="48">
        <v>127813.2</v>
      </c>
      <c r="AR19" s="48">
        <v>1142554</v>
      </c>
      <c r="AS19" s="49">
        <v>1.5797170870785318E-2</v>
      </c>
      <c r="AT19" s="49">
        <v>0.84415106801456363</v>
      </c>
      <c r="AU19" s="50">
        <f t="shared" si="2"/>
        <v>8.93924884127774</v>
      </c>
      <c r="AW19" s="18">
        <v>17</v>
      </c>
      <c r="AX19" s="19" t="s">
        <v>34</v>
      </c>
      <c r="AY19" s="21" t="s">
        <v>31</v>
      </c>
      <c r="BA19" s="27" t="s">
        <v>102</v>
      </c>
      <c r="BB19" s="31" t="s">
        <v>105</v>
      </c>
      <c r="BC19" s="33" t="s">
        <v>94</v>
      </c>
      <c r="BD19" s="48" t="s">
        <v>117</v>
      </c>
    </row>
    <row r="20" spans="1:56" x14ac:dyDescent="0.3">
      <c r="A20" s="18">
        <v>17</v>
      </c>
      <c r="B20" s="19" t="s">
        <v>34</v>
      </c>
      <c r="C20" s="20">
        <v>108034</v>
      </c>
      <c r="D20" s="40">
        <v>8.9905866558769188E-3</v>
      </c>
      <c r="E20" s="40">
        <v>0.89211712112816988</v>
      </c>
      <c r="F20" s="21" t="s">
        <v>31</v>
      </c>
      <c r="G20" s="22">
        <v>2685.7539999999999</v>
      </c>
      <c r="H20" s="22">
        <v>170546</v>
      </c>
      <c r="I20" s="39">
        <v>7.1392962318157695E-3</v>
      </c>
      <c r="J20" s="39">
        <v>0.88851284783222151</v>
      </c>
      <c r="K20" s="41">
        <v>63.500231219985153</v>
      </c>
      <c r="X20" s="27" t="s">
        <v>102</v>
      </c>
      <c r="Y20" s="28">
        <v>25654.12</v>
      </c>
      <c r="Z20" s="28">
        <v>380215.6</v>
      </c>
      <c r="AA20" s="36">
        <v>5.5713373688359722E-3</v>
      </c>
      <c r="AB20" s="36">
        <v>0.89897643828034368</v>
      </c>
      <c r="AC20" s="44">
        <v>14.820839693585279</v>
      </c>
      <c r="AD20" s="31" t="s">
        <v>105</v>
      </c>
      <c r="AE20" s="32">
        <v>35046.815999999999</v>
      </c>
      <c r="AF20" s="32">
        <v>1414983.0837000001</v>
      </c>
      <c r="AG20" s="35">
        <v>9.297257424283811E-3</v>
      </c>
      <c r="AH20" s="35">
        <v>0.880816602721888</v>
      </c>
      <c r="AI20" s="45">
        <f t="shared" si="0"/>
        <v>40.374083731315281</v>
      </c>
      <c r="AJ20" s="33" t="s">
        <v>94</v>
      </c>
      <c r="AK20" s="46">
        <v>1276.8</v>
      </c>
      <c r="AL20" s="46">
        <v>880202</v>
      </c>
      <c r="AM20" s="34">
        <v>9.0370938800892076E-3</v>
      </c>
      <c r="AN20" s="34">
        <v>0.88968261196758835</v>
      </c>
      <c r="AO20" s="47">
        <f t="shared" si="1"/>
        <v>689.38126566416042</v>
      </c>
      <c r="AP20" s="48" t="s">
        <v>117</v>
      </c>
      <c r="AQ20" s="48">
        <v>18742.559999999998</v>
      </c>
      <c r="AR20" s="48">
        <v>956112</v>
      </c>
      <c r="AS20" s="49">
        <v>1.3219387998823945E-2</v>
      </c>
      <c r="AT20" s="49">
        <v>0.85737045601338757</v>
      </c>
      <c r="AU20" s="50">
        <f t="shared" si="2"/>
        <v>51.012881911542507</v>
      </c>
      <c r="AW20" s="18">
        <v>18</v>
      </c>
      <c r="AX20" s="19" t="s">
        <v>35</v>
      </c>
      <c r="AY20" s="21" t="s">
        <v>42</v>
      </c>
      <c r="BA20" s="27" t="s">
        <v>77</v>
      </c>
      <c r="BB20" s="31" t="s">
        <v>79</v>
      </c>
      <c r="BC20" s="33" t="s">
        <v>110</v>
      </c>
      <c r="BD20" s="48" t="s">
        <v>94</v>
      </c>
    </row>
    <row r="21" spans="1:56" x14ac:dyDescent="0.3">
      <c r="A21" s="18">
        <v>18</v>
      </c>
      <c r="B21" s="19" t="s">
        <v>35</v>
      </c>
      <c r="C21" s="20">
        <v>95460</v>
      </c>
      <c r="D21" s="40">
        <v>7.9441787045745858E-3</v>
      </c>
      <c r="E21" s="40">
        <v>0.90006129983274441</v>
      </c>
      <c r="F21" s="21" t="s">
        <v>42</v>
      </c>
      <c r="G21" s="22">
        <v>11349</v>
      </c>
      <c r="H21" s="22">
        <v>165360</v>
      </c>
      <c r="I21" s="39">
        <v>6.9222029534146542E-3</v>
      </c>
      <c r="J21" s="39">
        <v>0.89543505078563612</v>
      </c>
      <c r="K21" s="41">
        <v>14.570446735395189</v>
      </c>
      <c r="X21" s="27" t="s">
        <v>77</v>
      </c>
      <c r="Y21" s="28">
        <v>2237.7600000000002</v>
      </c>
      <c r="Z21" s="28">
        <v>379525.01</v>
      </c>
      <c r="AA21" s="36">
        <v>5.561218084215498E-3</v>
      </c>
      <c r="AB21" s="36">
        <v>0.90453765636455918</v>
      </c>
      <c r="AC21" s="44">
        <v>169.60040844415843</v>
      </c>
      <c r="AD21" s="31" t="s">
        <v>79</v>
      </c>
      <c r="AE21" s="32">
        <v>122026.8</v>
      </c>
      <c r="AF21" s="32">
        <v>1200396</v>
      </c>
      <c r="AG21" s="35">
        <v>7.8872961462532771E-3</v>
      </c>
      <c r="AH21" s="35">
        <v>0.88870389886814127</v>
      </c>
      <c r="AI21" s="45">
        <f t="shared" si="0"/>
        <v>9.8371505275890208</v>
      </c>
      <c r="AJ21" s="33" t="s">
        <v>110</v>
      </c>
      <c r="AK21" s="46">
        <v>19668.272000000001</v>
      </c>
      <c r="AL21" s="46">
        <v>839994</v>
      </c>
      <c r="AM21" s="34">
        <v>8.6242756057264731E-3</v>
      </c>
      <c r="AN21" s="34">
        <v>0.89830688757331478</v>
      </c>
      <c r="AO21" s="47">
        <f t="shared" si="1"/>
        <v>42.708073185076955</v>
      </c>
      <c r="AP21" s="48" t="s">
        <v>94</v>
      </c>
      <c r="AQ21" s="48">
        <v>1015.3</v>
      </c>
      <c r="AR21" s="48">
        <v>782684</v>
      </c>
      <c r="AS21" s="49">
        <v>1.0821539188370735E-2</v>
      </c>
      <c r="AT21" s="49">
        <v>0.86819199520175827</v>
      </c>
      <c r="AU21" s="50">
        <f t="shared" si="2"/>
        <v>770.88939229784307</v>
      </c>
      <c r="AW21" s="18">
        <v>19</v>
      </c>
      <c r="AY21" s="21" t="s">
        <v>43</v>
      </c>
      <c r="BB21" s="31" t="s">
        <v>80</v>
      </c>
      <c r="BC21" s="69"/>
      <c r="BD21" s="48" t="s">
        <v>95</v>
      </c>
    </row>
    <row r="22" spans="1:56" x14ac:dyDescent="0.3">
      <c r="A22" s="18">
        <v>19</v>
      </c>
      <c r="F22" s="21" t="s">
        <v>43</v>
      </c>
      <c r="G22" s="22">
        <v>171</v>
      </c>
      <c r="H22" s="22">
        <v>163650</v>
      </c>
      <c r="I22" s="39">
        <v>6.8506199402897207E-3</v>
      </c>
      <c r="J22" s="39">
        <v>0.9022856707259258</v>
      </c>
      <c r="K22" s="41">
        <v>957.01754385964909</v>
      </c>
      <c r="AD22" s="31" t="s">
        <v>80</v>
      </c>
      <c r="AE22" s="32">
        <v>238074.39</v>
      </c>
      <c r="AF22" s="32">
        <v>1153862.3924</v>
      </c>
      <c r="AG22" s="35">
        <v>7.5815434247390916E-3</v>
      </c>
      <c r="AH22" s="35">
        <v>0.89628544229288032</v>
      </c>
      <c r="AI22" s="45">
        <f t="shared" si="0"/>
        <v>4.8466464301347152</v>
      </c>
      <c r="AJ22" s="69"/>
      <c r="AK22" s="67"/>
      <c r="AL22" s="67"/>
      <c r="AM22" s="73"/>
      <c r="AN22" s="73"/>
      <c r="AO22" s="74"/>
      <c r="AP22" s="48" t="s">
        <v>95</v>
      </c>
      <c r="AQ22" s="48">
        <v>15422.98</v>
      </c>
      <c r="AR22" s="48">
        <v>724013</v>
      </c>
      <c r="AS22" s="49">
        <v>1.0010342682857783E-2</v>
      </c>
      <c r="AT22" s="49">
        <v>0.8782023378846161</v>
      </c>
      <c r="AU22" s="50">
        <f t="shared" si="2"/>
        <v>46.943781292590671</v>
      </c>
      <c r="AW22" s="18">
        <v>20</v>
      </c>
      <c r="AY22" s="69"/>
      <c r="BD22" s="48" t="s">
        <v>118</v>
      </c>
    </row>
    <row r="23" spans="1:56" x14ac:dyDescent="0.3">
      <c r="A23" s="18">
        <v>20</v>
      </c>
      <c r="F23" s="69"/>
      <c r="G23" s="67"/>
      <c r="H23" s="67"/>
      <c r="I23" s="71"/>
      <c r="J23" s="71"/>
      <c r="K23" s="72"/>
      <c r="AP23" s="48" t="s">
        <v>118</v>
      </c>
      <c r="AQ23" s="48">
        <v>144252</v>
      </c>
      <c r="AR23" s="48">
        <v>701102</v>
      </c>
      <c r="AS23" s="49">
        <v>9.6935708000228677E-3</v>
      </c>
      <c r="AT23" s="49">
        <v>0.88789590868463897</v>
      </c>
      <c r="AU23" s="50">
        <f t="shared" si="2"/>
        <v>4.8602584366247958</v>
      </c>
      <c r="AW23" s="18">
        <v>21</v>
      </c>
      <c r="BD23" s="48" t="s">
        <v>93</v>
      </c>
    </row>
    <row r="24" spans="1:56" x14ac:dyDescent="0.3">
      <c r="A24" s="18">
        <v>21</v>
      </c>
      <c r="AP24" s="48" t="s">
        <v>93</v>
      </c>
      <c r="AQ24" s="48">
        <v>48278.400000000001</v>
      </c>
      <c r="AR24" s="48">
        <v>684513</v>
      </c>
      <c r="AS24" s="49">
        <v>9.4642081024388092E-3</v>
      </c>
      <c r="AT24" s="49">
        <v>0.89736011678707772</v>
      </c>
      <c r="AU24" s="50">
        <f t="shared" si="2"/>
        <v>14.178452475641279</v>
      </c>
      <c r="AW24" s="18">
        <v>22</v>
      </c>
      <c r="BD24" s="69"/>
    </row>
    <row r="25" spans="1:56" x14ac:dyDescent="0.3">
      <c r="AP25" s="69"/>
      <c r="AQ25" s="69"/>
      <c r="AR25" s="69"/>
      <c r="AS25" s="71"/>
      <c r="AT25" s="71"/>
      <c r="AU25" s="72"/>
      <c r="AW25" s="18">
        <v>23</v>
      </c>
      <c r="BD25" s="69"/>
    </row>
    <row r="26" spans="1:56" x14ac:dyDescent="0.3">
      <c r="A26" t="s">
        <v>120</v>
      </c>
      <c r="B26" s="1">
        <v>1995</v>
      </c>
      <c r="C26" s="1">
        <v>1999</v>
      </c>
      <c r="D26" s="1">
        <v>2000</v>
      </c>
      <c r="E26" s="1">
        <v>2005</v>
      </c>
      <c r="F26" s="1">
        <v>2007</v>
      </c>
      <c r="G26" s="1">
        <v>2014</v>
      </c>
      <c r="H26" s="1">
        <v>2018</v>
      </c>
      <c r="I26" s="1">
        <v>2020</v>
      </c>
      <c r="AP26" s="69"/>
      <c r="AQ26" s="69"/>
      <c r="AR26" s="69"/>
      <c r="AS26" s="71"/>
      <c r="AT26" s="71"/>
      <c r="AU26" s="72"/>
    </row>
    <row r="27" spans="1:56" x14ac:dyDescent="0.3">
      <c r="A27" s="18">
        <v>1</v>
      </c>
      <c r="B27" s="20">
        <v>4018840</v>
      </c>
      <c r="C27" s="22">
        <v>9092694</v>
      </c>
      <c r="D27" s="24">
        <v>9308161</v>
      </c>
      <c r="E27" s="26">
        <v>22747963.16</v>
      </c>
      <c r="F27" s="28">
        <v>46515963.150000006</v>
      </c>
      <c r="G27" s="32">
        <v>92477007.999999985</v>
      </c>
      <c r="H27" s="46">
        <v>52001250</v>
      </c>
      <c r="I27" s="48">
        <v>28241047</v>
      </c>
    </row>
    <row r="28" spans="1:56" x14ac:dyDescent="0.3">
      <c r="A28" s="18">
        <v>2</v>
      </c>
      <c r="B28" s="20">
        <v>2020979</v>
      </c>
      <c r="C28" s="22">
        <v>3838273</v>
      </c>
      <c r="D28" s="24">
        <v>2173394</v>
      </c>
      <c r="E28" s="26">
        <v>1501719</v>
      </c>
      <c r="F28" s="28">
        <v>2761525.45</v>
      </c>
      <c r="G28" s="32">
        <v>8929780</v>
      </c>
      <c r="H28" s="46">
        <v>5731920</v>
      </c>
      <c r="I28" s="48">
        <v>5830701</v>
      </c>
    </row>
    <row r="29" spans="1:56" x14ac:dyDescent="0.3">
      <c r="A29" s="18">
        <v>3</v>
      </c>
      <c r="B29" s="20">
        <v>1075920</v>
      </c>
      <c r="C29" s="22">
        <v>2659090</v>
      </c>
      <c r="D29" s="24">
        <v>1117026</v>
      </c>
      <c r="E29" s="26">
        <v>1194211.01</v>
      </c>
      <c r="F29" s="28">
        <v>1837350.43</v>
      </c>
      <c r="G29" s="32">
        <v>6632103.9162999997</v>
      </c>
      <c r="H29" s="46">
        <v>3868341</v>
      </c>
      <c r="I29" s="48">
        <v>3359049</v>
      </c>
    </row>
    <row r="30" spans="1:56" x14ac:dyDescent="0.3">
      <c r="A30" s="18">
        <v>4</v>
      </c>
      <c r="B30" s="20">
        <v>753390</v>
      </c>
      <c r="C30" s="22">
        <v>1794060</v>
      </c>
      <c r="D30" s="24">
        <v>1029996</v>
      </c>
      <c r="E30" s="26">
        <v>1072295</v>
      </c>
      <c r="F30" s="28">
        <v>1529740</v>
      </c>
      <c r="G30" s="32">
        <v>2660862.0148</v>
      </c>
      <c r="H30" s="46">
        <v>3675498</v>
      </c>
      <c r="I30" s="48">
        <v>3319413</v>
      </c>
    </row>
    <row r="31" spans="1:56" x14ac:dyDescent="0.3">
      <c r="A31" s="18">
        <v>5</v>
      </c>
      <c r="B31" s="20">
        <v>517852</v>
      </c>
      <c r="C31" s="22">
        <v>722869</v>
      </c>
      <c r="D31" s="24">
        <v>810688</v>
      </c>
      <c r="E31" s="26">
        <v>862022.05</v>
      </c>
      <c r="F31" s="28">
        <v>1336270</v>
      </c>
      <c r="G31" s="32">
        <v>2607417.5373</v>
      </c>
      <c r="H31" s="46">
        <v>3390738</v>
      </c>
      <c r="I31" s="48">
        <v>2970928</v>
      </c>
    </row>
    <row r="32" spans="1:56" x14ac:dyDescent="0.3">
      <c r="A32" s="18">
        <v>6</v>
      </c>
      <c r="B32" s="20">
        <v>393197</v>
      </c>
      <c r="C32" s="22">
        <v>570061</v>
      </c>
      <c r="D32" s="24">
        <v>426214</v>
      </c>
      <c r="E32" s="26">
        <v>841400</v>
      </c>
      <c r="F32" s="28">
        <v>1225993</v>
      </c>
      <c r="G32" s="32">
        <v>2154734.4246999999</v>
      </c>
      <c r="H32" s="46">
        <v>2787755</v>
      </c>
      <c r="I32" s="48">
        <v>2287153</v>
      </c>
    </row>
    <row r="33" spans="1:9" x14ac:dyDescent="0.3">
      <c r="A33" s="18">
        <v>7</v>
      </c>
      <c r="B33" s="20">
        <v>343109</v>
      </c>
      <c r="C33" s="22">
        <v>369000</v>
      </c>
      <c r="D33" s="24">
        <v>542255</v>
      </c>
      <c r="E33" s="26">
        <v>803185</v>
      </c>
      <c r="F33" s="28">
        <v>980552.74</v>
      </c>
      <c r="G33" s="32">
        <v>2075136</v>
      </c>
      <c r="H33" s="46">
        <v>2345866</v>
      </c>
      <c r="I33" s="48">
        <v>1809940</v>
      </c>
    </row>
    <row r="34" spans="1:9" x14ac:dyDescent="0.3">
      <c r="A34" s="18">
        <v>8</v>
      </c>
      <c r="B34" s="20">
        <v>228866</v>
      </c>
      <c r="C34" s="22">
        <v>296792</v>
      </c>
      <c r="D34" s="24">
        <v>347734</v>
      </c>
      <c r="E34" s="26">
        <v>712012</v>
      </c>
      <c r="F34" s="28">
        <v>843154.8</v>
      </c>
      <c r="G34" s="32">
        <v>1942080</v>
      </c>
      <c r="H34" s="46">
        <v>1716926</v>
      </c>
      <c r="I34" s="48">
        <v>1806620</v>
      </c>
    </row>
    <row r="35" spans="1:9" x14ac:dyDescent="0.3">
      <c r="A35" s="18">
        <v>9</v>
      </c>
      <c r="B35" s="20">
        <v>227469</v>
      </c>
      <c r="C35" s="22">
        <v>276993</v>
      </c>
      <c r="D35" s="24">
        <v>290700</v>
      </c>
      <c r="E35" s="26">
        <v>646565</v>
      </c>
      <c r="F35" s="28">
        <v>692934.76</v>
      </c>
      <c r="G35" s="32">
        <v>1899567.3159</v>
      </c>
      <c r="H35" s="46">
        <v>1611492</v>
      </c>
      <c r="I35" s="48">
        <v>1762046</v>
      </c>
    </row>
    <row r="36" spans="1:9" x14ac:dyDescent="0.3">
      <c r="A36" s="18">
        <v>10</v>
      </c>
      <c r="B36" s="20">
        <v>215750</v>
      </c>
      <c r="C36" s="22">
        <v>238782</v>
      </c>
      <c r="D36" s="24">
        <v>259720</v>
      </c>
      <c r="E36" s="26">
        <v>432488.63</v>
      </c>
      <c r="F36" s="28">
        <v>561600</v>
      </c>
      <c r="G36" s="32">
        <v>1817326</v>
      </c>
      <c r="H36" s="46">
        <v>1526252</v>
      </c>
      <c r="I36" s="48">
        <v>1557934</v>
      </c>
    </row>
    <row r="37" spans="1:9" x14ac:dyDescent="0.3">
      <c r="A37" s="18">
        <v>11</v>
      </c>
      <c r="B37" s="20">
        <v>160680</v>
      </c>
      <c r="C37" s="22">
        <v>223300</v>
      </c>
      <c r="D37" s="24"/>
      <c r="E37" s="26">
        <v>321163.2</v>
      </c>
      <c r="F37" s="28">
        <v>489618.69</v>
      </c>
      <c r="G37" s="32">
        <v>1814289</v>
      </c>
      <c r="H37" s="46">
        <v>1477206</v>
      </c>
      <c r="I37" s="48">
        <v>1538388</v>
      </c>
    </row>
    <row r="38" spans="1:9" x14ac:dyDescent="0.3">
      <c r="A38" s="18">
        <v>12</v>
      </c>
      <c r="B38" s="20">
        <v>156876</v>
      </c>
      <c r="C38" s="22">
        <v>220200</v>
      </c>
      <c r="E38" s="26">
        <v>309625.55</v>
      </c>
      <c r="F38" s="28">
        <v>458445.77</v>
      </c>
      <c r="G38" s="32">
        <v>1808812</v>
      </c>
      <c r="H38" s="46">
        <v>1427815</v>
      </c>
      <c r="I38" s="48">
        <v>1459578</v>
      </c>
    </row>
    <row r="39" spans="1:9" x14ac:dyDescent="0.3">
      <c r="A39" s="18">
        <v>13</v>
      </c>
      <c r="B39" s="20">
        <v>142752</v>
      </c>
      <c r="C39" s="22">
        <v>212250</v>
      </c>
      <c r="E39" s="26">
        <v>309330</v>
      </c>
      <c r="F39" s="28">
        <v>448480.71</v>
      </c>
      <c r="G39" s="32">
        <v>1730408</v>
      </c>
      <c r="H39" s="46">
        <v>1374043</v>
      </c>
      <c r="I39" s="48">
        <v>1422830</v>
      </c>
    </row>
    <row r="40" spans="1:9" x14ac:dyDescent="0.3">
      <c r="A40" s="18">
        <v>14</v>
      </c>
      <c r="B40" s="20">
        <v>127125</v>
      </c>
      <c r="C40" s="22">
        <v>192000</v>
      </c>
      <c r="E40" s="26">
        <v>289395</v>
      </c>
      <c r="F40" s="28">
        <v>436025.5</v>
      </c>
      <c r="G40" s="32">
        <v>1436981</v>
      </c>
      <c r="H40" s="46">
        <v>1008000</v>
      </c>
      <c r="I40" s="48">
        <v>1282398</v>
      </c>
    </row>
    <row r="41" spans="1:9" x14ac:dyDescent="0.3">
      <c r="A41" s="18">
        <v>15</v>
      </c>
      <c r="B41" s="20">
        <v>116342</v>
      </c>
      <c r="C41" s="22">
        <v>174475</v>
      </c>
      <c r="F41" s="28">
        <v>429321</v>
      </c>
      <c r="G41" s="32">
        <v>1343722.4017</v>
      </c>
      <c r="H41" s="46">
        <v>916390</v>
      </c>
      <c r="I41" s="48">
        <v>1263909</v>
      </c>
    </row>
    <row r="42" spans="1:9" x14ac:dyDescent="0.3">
      <c r="A42" s="18">
        <v>16</v>
      </c>
      <c r="B42" s="20">
        <v>112807</v>
      </c>
      <c r="C42" s="22">
        <v>173720</v>
      </c>
      <c r="F42" s="28">
        <v>423404</v>
      </c>
      <c r="G42" s="32">
        <v>1309439.5983</v>
      </c>
      <c r="H42" s="46">
        <v>914315</v>
      </c>
      <c r="I42" s="48">
        <v>1142554</v>
      </c>
    </row>
    <row r="43" spans="1:9" x14ac:dyDescent="0.3">
      <c r="A43" s="18">
        <v>17</v>
      </c>
      <c r="B43" s="20">
        <v>108034</v>
      </c>
      <c r="C43" s="22">
        <v>170546</v>
      </c>
      <c r="F43" s="28">
        <v>380215.6</v>
      </c>
      <c r="G43" s="32">
        <v>1414983.0837000001</v>
      </c>
      <c r="H43" s="46">
        <v>880202</v>
      </c>
      <c r="I43" s="48">
        <v>956112</v>
      </c>
    </row>
    <row r="44" spans="1:9" x14ac:dyDescent="0.3">
      <c r="A44" s="18">
        <v>18</v>
      </c>
      <c r="B44" s="20">
        <v>95460</v>
      </c>
      <c r="C44" s="22">
        <v>165360</v>
      </c>
      <c r="F44" s="28">
        <v>379525.01</v>
      </c>
      <c r="G44" s="32">
        <v>1200396</v>
      </c>
      <c r="H44" s="46">
        <v>839994</v>
      </c>
      <c r="I44" s="48">
        <v>782684</v>
      </c>
    </row>
    <row r="45" spans="1:9" x14ac:dyDescent="0.3">
      <c r="A45" s="18">
        <v>19</v>
      </c>
      <c r="C45" s="22">
        <v>163650</v>
      </c>
      <c r="G45" s="32">
        <v>1153862.3924</v>
      </c>
      <c r="H45" s="67"/>
      <c r="I45" s="48">
        <v>724013</v>
      </c>
    </row>
    <row r="46" spans="1:9" x14ac:dyDescent="0.3">
      <c r="A46" s="18">
        <v>20</v>
      </c>
      <c r="C46" s="67"/>
      <c r="I46" s="48">
        <v>701102</v>
      </c>
    </row>
    <row r="47" spans="1:9" x14ac:dyDescent="0.3">
      <c r="A47" s="18">
        <v>21</v>
      </c>
      <c r="I47" s="48">
        <v>684513</v>
      </c>
    </row>
    <row r="48" spans="1:9" x14ac:dyDescent="0.3">
      <c r="A48" s="18">
        <v>22</v>
      </c>
      <c r="I48" s="69"/>
    </row>
    <row r="49" spans="1:9" x14ac:dyDescent="0.3">
      <c r="A49" s="18">
        <v>23</v>
      </c>
      <c r="I49" s="69"/>
    </row>
    <row r="53" spans="1:9" x14ac:dyDescent="0.3">
      <c r="B53" s="4">
        <v>1995</v>
      </c>
      <c r="C53" s="4">
        <v>1999</v>
      </c>
      <c r="D53" s="4">
        <v>2005</v>
      </c>
      <c r="E53" s="4">
        <v>2007</v>
      </c>
      <c r="F53" s="4">
        <v>2014</v>
      </c>
      <c r="G53" s="4">
        <v>2018</v>
      </c>
      <c r="H53" s="4">
        <v>2020</v>
      </c>
    </row>
    <row r="54" spans="1:9" x14ac:dyDescent="0.3">
      <c r="B54" s="19" t="s">
        <v>19</v>
      </c>
      <c r="C54" s="21" t="s">
        <v>19</v>
      </c>
      <c r="D54" s="25" t="s">
        <v>19</v>
      </c>
      <c r="E54" s="27" t="s">
        <v>19</v>
      </c>
      <c r="F54" s="31" t="s">
        <v>72</v>
      </c>
      <c r="G54" s="33" t="s">
        <v>82</v>
      </c>
      <c r="H54" s="48" t="s">
        <v>111</v>
      </c>
    </row>
    <row r="55" spans="1:9" x14ac:dyDescent="0.3">
      <c r="B55" s="19" t="s">
        <v>20</v>
      </c>
      <c r="C55" s="21" t="s">
        <v>20</v>
      </c>
      <c r="D55" s="25" t="s">
        <v>56</v>
      </c>
      <c r="E55" s="27" t="s">
        <v>57</v>
      </c>
      <c r="F55" s="31" t="s">
        <v>73</v>
      </c>
      <c r="G55" s="33" t="s">
        <v>106</v>
      </c>
      <c r="H55" s="48" t="s">
        <v>85</v>
      </c>
    </row>
    <row r="56" spans="1:9" x14ac:dyDescent="0.3">
      <c r="B56" s="19" t="s">
        <v>21</v>
      </c>
      <c r="C56" s="21" t="s">
        <v>22</v>
      </c>
      <c r="D56" s="25" t="s">
        <v>57</v>
      </c>
      <c r="E56" s="27" t="s">
        <v>61</v>
      </c>
      <c r="F56" s="31" t="s">
        <v>103</v>
      </c>
      <c r="G56" s="33" t="s">
        <v>84</v>
      </c>
      <c r="H56" s="48" t="s">
        <v>107</v>
      </c>
    </row>
    <row r="57" spans="1:9" x14ac:dyDescent="0.3">
      <c r="B57" s="19" t="s">
        <v>22</v>
      </c>
      <c r="C57" s="21" t="s">
        <v>21</v>
      </c>
      <c r="D57" s="25" t="s">
        <v>58</v>
      </c>
      <c r="E57" s="27" t="s">
        <v>100</v>
      </c>
      <c r="F57" s="31" t="s">
        <v>36</v>
      </c>
      <c r="G57" s="33" t="s">
        <v>85</v>
      </c>
      <c r="H57" s="48" t="s">
        <v>83</v>
      </c>
    </row>
    <row r="58" spans="1:9" x14ac:dyDescent="0.3">
      <c r="B58" s="19" t="s">
        <v>23</v>
      </c>
      <c r="C58" s="21" t="s">
        <v>23</v>
      </c>
      <c r="D58" s="25" t="s">
        <v>98</v>
      </c>
      <c r="E58" s="27" t="s">
        <v>58</v>
      </c>
      <c r="F58" s="31" t="s">
        <v>74</v>
      </c>
      <c r="G58" s="33" t="s">
        <v>107</v>
      </c>
      <c r="H58" s="48" t="s">
        <v>88</v>
      </c>
    </row>
    <row r="59" spans="1:9" x14ac:dyDescent="0.3">
      <c r="B59" s="19" t="s">
        <v>24</v>
      </c>
      <c r="C59" s="21" t="s">
        <v>27</v>
      </c>
      <c r="D59" s="25" t="s">
        <v>100</v>
      </c>
      <c r="E59" s="27" t="s">
        <v>56</v>
      </c>
      <c r="F59" s="31" t="s">
        <v>104</v>
      </c>
      <c r="G59" s="33" t="s">
        <v>28</v>
      </c>
      <c r="H59" s="48" t="s">
        <v>112</v>
      </c>
    </row>
    <row r="60" spans="1:9" x14ac:dyDescent="0.3">
      <c r="B60" s="19" t="s">
        <v>25</v>
      </c>
      <c r="C60" s="21" t="s">
        <v>36</v>
      </c>
      <c r="D60" s="25" t="s">
        <v>59</v>
      </c>
      <c r="E60" s="27" t="s">
        <v>98</v>
      </c>
      <c r="F60" s="31" t="s">
        <v>99</v>
      </c>
      <c r="G60" s="33" t="s">
        <v>86</v>
      </c>
      <c r="H60" s="48" t="s">
        <v>113</v>
      </c>
    </row>
    <row r="61" spans="1:9" x14ac:dyDescent="0.3">
      <c r="B61" s="19" t="s">
        <v>26</v>
      </c>
      <c r="C61" s="21" t="s">
        <v>98</v>
      </c>
      <c r="D61" s="25" t="s">
        <v>60</v>
      </c>
      <c r="E61" s="27" t="s">
        <v>62</v>
      </c>
      <c r="F61" s="31" t="s">
        <v>75</v>
      </c>
      <c r="G61" s="33" t="s">
        <v>87</v>
      </c>
      <c r="H61" s="48" t="s">
        <v>84</v>
      </c>
    </row>
    <row r="62" spans="1:9" x14ac:dyDescent="0.3">
      <c r="B62" s="19" t="s">
        <v>27</v>
      </c>
      <c r="C62" s="21" t="s">
        <v>26</v>
      </c>
      <c r="D62" s="25" t="s">
        <v>61</v>
      </c>
      <c r="E62" s="27" t="s">
        <v>60</v>
      </c>
      <c r="F62" s="31" t="s">
        <v>27</v>
      </c>
      <c r="G62" s="33" t="s">
        <v>88</v>
      </c>
      <c r="H62" s="48" t="s">
        <v>114</v>
      </c>
    </row>
    <row r="63" spans="1:9" x14ac:dyDescent="0.3">
      <c r="B63" s="19" t="s">
        <v>28</v>
      </c>
      <c r="C63" s="21" t="s">
        <v>28</v>
      </c>
      <c r="D63" s="25" t="s">
        <v>62</v>
      </c>
      <c r="E63" s="27" t="s">
        <v>59</v>
      </c>
      <c r="F63" s="31" t="s">
        <v>22</v>
      </c>
      <c r="G63" s="33" t="s">
        <v>108</v>
      </c>
      <c r="H63" s="48" t="s">
        <v>87</v>
      </c>
    </row>
    <row r="64" spans="1:9" x14ac:dyDescent="0.3">
      <c r="B64" s="19" t="s">
        <v>97</v>
      </c>
      <c r="C64" s="21" t="s">
        <v>37</v>
      </c>
      <c r="D64" s="25" t="s">
        <v>63</v>
      </c>
      <c r="E64" s="27" t="s">
        <v>68</v>
      </c>
      <c r="F64" s="31" t="s">
        <v>20</v>
      </c>
      <c r="G64" s="33" t="s">
        <v>109</v>
      </c>
      <c r="H64" s="48" t="s">
        <v>28</v>
      </c>
    </row>
    <row r="65" spans="2:8" x14ac:dyDescent="0.3">
      <c r="B65" s="19" t="s">
        <v>29</v>
      </c>
      <c r="C65" s="21" t="s">
        <v>24</v>
      </c>
      <c r="D65" s="25" t="s">
        <v>64</v>
      </c>
      <c r="E65" s="27" t="s">
        <v>101</v>
      </c>
      <c r="F65" s="31" t="s">
        <v>76</v>
      </c>
      <c r="G65" s="33" t="s">
        <v>89</v>
      </c>
      <c r="H65" s="48" t="s">
        <v>115</v>
      </c>
    </row>
    <row r="66" spans="2:8" x14ac:dyDescent="0.3">
      <c r="B66" s="19" t="s">
        <v>30</v>
      </c>
      <c r="C66" s="21" t="s">
        <v>38</v>
      </c>
      <c r="D66" s="25" t="s">
        <v>65</v>
      </c>
      <c r="E66" s="27" t="s">
        <v>69</v>
      </c>
      <c r="F66" s="31" t="s">
        <v>77</v>
      </c>
      <c r="G66" s="33" t="s">
        <v>90</v>
      </c>
      <c r="H66" s="48" t="s">
        <v>86</v>
      </c>
    </row>
    <row r="67" spans="2:8" x14ac:dyDescent="0.3">
      <c r="B67" s="19" t="s">
        <v>31</v>
      </c>
      <c r="C67" s="21" t="s">
        <v>39</v>
      </c>
      <c r="D67" s="25" t="s">
        <v>66</v>
      </c>
      <c r="E67" s="27" t="s">
        <v>70</v>
      </c>
      <c r="F67" s="31" t="s">
        <v>23</v>
      </c>
      <c r="G67" s="33" t="s">
        <v>91</v>
      </c>
      <c r="H67" s="48" t="s">
        <v>92</v>
      </c>
    </row>
    <row r="68" spans="2:8" x14ac:dyDescent="0.3">
      <c r="B68" s="19" t="s">
        <v>32</v>
      </c>
      <c r="C68" s="21" t="s">
        <v>40</v>
      </c>
      <c r="E68" s="27" t="s">
        <v>65</v>
      </c>
      <c r="F68" s="31" t="s">
        <v>39</v>
      </c>
      <c r="G68" s="33" t="s">
        <v>92</v>
      </c>
      <c r="H68" s="48" t="s">
        <v>89</v>
      </c>
    </row>
    <row r="69" spans="2:8" x14ac:dyDescent="0.3">
      <c r="B69" s="19" t="s">
        <v>33</v>
      </c>
      <c r="C69" s="21" t="s">
        <v>41</v>
      </c>
      <c r="E69" s="27" t="s">
        <v>66</v>
      </c>
      <c r="F69" s="31" t="s">
        <v>78</v>
      </c>
      <c r="G69" s="33" t="s">
        <v>93</v>
      </c>
      <c r="H69" s="48" t="s">
        <v>116</v>
      </c>
    </row>
    <row r="70" spans="2:8" x14ac:dyDescent="0.3">
      <c r="B70" s="19" t="s">
        <v>34</v>
      </c>
      <c r="C70" s="21" t="s">
        <v>31</v>
      </c>
      <c r="E70" s="27" t="s">
        <v>102</v>
      </c>
      <c r="F70" s="31" t="s">
        <v>105</v>
      </c>
      <c r="G70" s="33" t="s">
        <v>94</v>
      </c>
      <c r="H70" s="48" t="s">
        <v>117</v>
      </c>
    </row>
    <row r="71" spans="2:8" x14ac:dyDescent="0.3">
      <c r="B71" s="19" t="s">
        <v>35</v>
      </c>
      <c r="C71" s="21" t="s">
        <v>42</v>
      </c>
      <c r="E71" s="27" t="s">
        <v>77</v>
      </c>
      <c r="F71" s="31" t="s">
        <v>79</v>
      </c>
      <c r="G71" s="33" t="s">
        <v>110</v>
      </c>
      <c r="H71" s="48" t="s">
        <v>94</v>
      </c>
    </row>
    <row r="72" spans="2:8" x14ac:dyDescent="0.3">
      <c r="C72" s="21" t="s">
        <v>43</v>
      </c>
      <c r="F72" s="31" t="s">
        <v>80</v>
      </c>
      <c r="G72" s="69"/>
      <c r="H72" s="48" t="s">
        <v>95</v>
      </c>
    </row>
    <row r="73" spans="2:8" x14ac:dyDescent="0.3">
      <c r="C73" s="69"/>
      <c r="H73" s="48" t="s">
        <v>118</v>
      </c>
    </row>
    <row r="74" spans="2:8" x14ac:dyDescent="0.3">
      <c r="H74" s="48" t="s">
        <v>93</v>
      </c>
    </row>
    <row r="75" spans="2:8" x14ac:dyDescent="0.3">
      <c r="H75" s="69"/>
    </row>
    <row r="76" spans="2:8" x14ac:dyDescent="0.3">
      <c r="H76" s="69"/>
    </row>
  </sheetData>
  <mergeCells count="16">
    <mergeCell ref="B1:E1"/>
    <mergeCell ref="C3:E3"/>
    <mergeCell ref="AJ1:AO1"/>
    <mergeCell ref="AP1:AU1"/>
    <mergeCell ref="K2:K3"/>
    <mergeCell ref="Q2:Q3"/>
    <mergeCell ref="W2:W3"/>
    <mergeCell ref="AC2:AC3"/>
    <mergeCell ref="AI2:AI3"/>
    <mergeCell ref="AO2:AO3"/>
    <mergeCell ref="AU2:AU3"/>
    <mergeCell ref="F1:K1"/>
    <mergeCell ref="L1:Q1"/>
    <mergeCell ref="R1:W1"/>
    <mergeCell ref="X1:AC1"/>
    <mergeCell ref="AD1:A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5B9C-A904-4EAC-9A7C-213102D83EEA}">
  <dimension ref="A1:Y91"/>
  <sheetViews>
    <sheetView tabSelected="1" workbookViewId="0">
      <selection sqref="A1:XFD2"/>
    </sheetView>
  </sheetViews>
  <sheetFormatPr baseColWidth="10" defaultRowHeight="14.4" x14ac:dyDescent="0.3"/>
  <cols>
    <col min="1" max="1" width="19.109375" bestFit="1" customWidth="1"/>
    <col min="2" max="2" width="19.44140625" bestFit="1" customWidth="1"/>
    <col min="3" max="3" width="11" bestFit="1" customWidth="1"/>
    <col min="4" max="4" width="21.77734375" bestFit="1" customWidth="1"/>
    <col min="5" max="5" width="22.21875" bestFit="1" customWidth="1"/>
    <col min="6" max="6" width="11" bestFit="1" customWidth="1"/>
    <col min="7" max="7" width="21.77734375" bestFit="1" customWidth="1"/>
    <col min="8" max="8" width="22.21875" bestFit="1" customWidth="1"/>
    <col min="9" max="9" width="11" bestFit="1" customWidth="1"/>
    <col min="10" max="10" width="21.77734375" bestFit="1" customWidth="1"/>
    <col min="11" max="11" width="37.109375" bestFit="1" customWidth="1"/>
    <col min="12" max="12" width="11" bestFit="1" customWidth="1"/>
    <col min="13" max="13" width="21.77734375" bestFit="1" customWidth="1"/>
    <col min="14" max="14" width="16.6640625" bestFit="1" customWidth="1"/>
    <col min="15" max="15" width="11" bestFit="1" customWidth="1"/>
    <col min="16" max="16" width="21.77734375" bestFit="1" customWidth="1"/>
    <col min="17" max="17" width="22.21875" bestFit="1" customWidth="1"/>
    <col min="18" max="18" width="11" bestFit="1" customWidth="1"/>
    <col min="19" max="19" width="21.77734375" bestFit="1" customWidth="1"/>
    <col min="20" max="20" width="22.21875" bestFit="1" customWidth="1"/>
    <col min="21" max="21" width="11" bestFit="1" customWidth="1"/>
    <col min="22" max="22" width="21.77734375" bestFit="1" customWidth="1"/>
  </cols>
  <sheetData>
    <row r="1" spans="1:25" x14ac:dyDescent="0.3">
      <c r="A1" s="18"/>
      <c r="B1" s="77">
        <v>1995</v>
      </c>
      <c r="C1" s="77"/>
      <c r="D1" s="77"/>
      <c r="E1" s="77">
        <v>1999</v>
      </c>
      <c r="F1" s="77"/>
      <c r="G1" s="77"/>
      <c r="H1" s="77">
        <v>2005</v>
      </c>
      <c r="I1" s="77"/>
      <c r="J1" s="77"/>
      <c r="K1" s="77">
        <v>2007</v>
      </c>
      <c r="L1" s="77"/>
      <c r="M1" s="77"/>
      <c r="N1" s="77">
        <v>2014</v>
      </c>
      <c r="O1" s="77"/>
      <c r="P1" s="77"/>
      <c r="Q1" s="77">
        <v>2018</v>
      </c>
      <c r="R1" s="77"/>
      <c r="S1" s="77"/>
      <c r="T1" s="77">
        <v>2020</v>
      </c>
      <c r="U1" s="77"/>
      <c r="V1" s="77"/>
    </row>
    <row r="2" spans="1:25" x14ac:dyDescent="0.3">
      <c r="A2" s="4" t="s">
        <v>123</v>
      </c>
      <c r="B2" s="4" t="s">
        <v>122</v>
      </c>
      <c r="C2" s="4" t="s">
        <v>152</v>
      </c>
      <c r="D2" s="4" t="s">
        <v>18</v>
      </c>
      <c r="E2" s="4" t="s">
        <v>122</v>
      </c>
      <c r="F2" s="4" t="s">
        <v>152</v>
      </c>
      <c r="G2" s="4" t="s">
        <v>18</v>
      </c>
      <c r="H2" s="4" t="s">
        <v>122</v>
      </c>
      <c r="I2" s="4" t="s">
        <v>152</v>
      </c>
      <c r="J2" s="4" t="s">
        <v>18</v>
      </c>
      <c r="K2" s="4" t="s">
        <v>122</v>
      </c>
      <c r="L2" s="4" t="s">
        <v>152</v>
      </c>
      <c r="M2" s="4" t="s">
        <v>18</v>
      </c>
      <c r="N2" s="4" t="s">
        <v>122</v>
      </c>
      <c r="O2" s="4" t="s">
        <v>152</v>
      </c>
      <c r="P2" s="4" t="s">
        <v>18</v>
      </c>
      <c r="Q2" s="4" t="s">
        <v>122</v>
      </c>
      <c r="R2" s="4" t="s">
        <v>152</v>
      </c>
      <c r="S2" s="4" t="s">
        <v>18</v>
      </c>
      <c r="T2" s="4" t="s">
        <v>122</v>
      </c>
      <c r="U2" s="4" t="s">
        <v>152</v>
      </c>
      <c r="V2" s="4" t="s">
        <v>18</v>
      </c>
      <c r="W2" s="1"/>
      <c r="X2" s="1"/>
      <c r="Y2" s="1"/>
    </row>
    <row r="3" spans="1:25" x14ac:dyDescent="0.3">
      <c r="A3" s="1">
        <v>1</v>
      </c>
      <c r="B3" s="1" t="s">
        <v>121</v>
      </c>
      <c r="C3" s="1">
        <v>9</v>
      </c>
      <c r="D3" s="11">
        <v>0.33444775974326973</v>
      </c>
      <c r="E3" s="1" t="s">
        <v>121</v>
      </c>
      <c r="F3" s="1">
        <v>9</v>
      </c>
      <c r="G3" s="11">
        <v>0.38063300230585212</v>
      </c>
      <c r="H3" s="1" t="s">
        <v>121</v>
      </c>
      <c r="I3" s="1">
        <v>9</v>
      </c>
      <c r="J3" s="11">
        <v>0.64140645331034818</v>
      </c>
      <c r="K3" s="1" t="s">
        <v>121</v>
      </c>
      <c r="L3" s="1">
        <v>9</v>
      </c>
      <c r="M3" s="11">
        <v>0.68160307926605868</v>
      </c>
      <c r="N3" s="1" t="s">
        <v>121</v>
      </c>
      <c r="O3" s="1">
        <v>9</v>
      </c>
      <c r="P3" s="11">
        <v>0.60762744029089855</v>
      </c>
      <c r="Q3" s="1" t="s">
        <v>121</v>
      </c>
      <c r="R3" s="1">
        <v>9</v>
      </c>
      <c r="S3" s="11">
        <v>0.53390037529111378</v>
      </c>
      <c r="T3" s="1" t="s">
        <v>121</v>
      </c>
      <c r="U3" s="1">
        <v>9</v>
      </c>
      <c r="V3" s="11">
        <v>0.39046613554272191</v>
      </c>
      <c r="X3" s="1"/>
      <c r="Y3" s="1"/>
    </row>
    <row r="4" spans="1:25" x14ac:dyDescent="0.3">
      <c r="A4" s="1">
        <v>2</v>
      </c>
      <c r="B4" s="1" t="s">
        <v>141</v>
      </c>
      <c r="C4" s="1">
        <v>4</v>
      </c>
      <c r="D4" s="11">
        <v>0.16818581954947037</v>
      </c>
      <c r="E4" s="1" t="s">
        <v>141</v>
      </c>
      <c r="F4" s="1">
        <v>4</v>
      </c>
      <c r="G4" s="11">
        <v>0.16067552429010476</v>
      </c>
      <c r="H4" s="1" t="s">
        <v>141</v>
      </c>
      <c r="I4" s="1">
        <v>4</v>
      </c>
      <c r="J4" s="11">
        <v>4.2342791347247936E-2</v>
      </c>
      <c r="K4" s="1" t="s">
        <v>135</v>
      </c>
      <c r="L4" s="1">
        <v>5</v>
      </c>
      <c r="M4" s="11">
        <v>4.0464909736940238E-2</v>
      </c>
      <c r="N4" s="1" t="s">
        <v>145</v>
      </c>
      <c r="O4" s="1">
        <v>2</v>
      </c>
      <c r="P4" s="11">
        <v>5.8673820456657297E-2</v>
      </c>
      <c r="Q4" s="1" t="s">
        <v>98</v>
      </c>
      <c r="R4" s="1">
        <v>4</v>
      </c>
      <c r="S4" s="11">
        <v>5.8850013011968766E-2</v>
      </c>
      <c r="T4" s="1" t="s">
        <v>151</v>
      </c>
      <c r="U4" s="1">
        <v>1</v>
      </c>
      <c r="V4" s="11">
        <v>8.06163909919871E-2</v>
      </c>
      <c r="X4" s="1"/>
      <c r="Y4" s="1"/>
    </row>
    <row r="5" spans="1:25" x14ac:dyDescent="0.3">
      <c r="A5" s="1">
        <v>3</v>
      </c>
      <c r="B5" s="1" t="s">
        <v>165</v>
      </c>
      <c r="C5" s="1">
        <v>5</v>
      </c>
      <c r="D5" s="11">
        <v>8.9538034274312672E-2</v>
      </c>
      <c r="E5" s="1" t="s">
        <v>124</v>
      </c>
      <c r="F5" s="1">
        <v>13</v>
      </c>
      <c r="G5" s="11">
        <v>0.11131325986571948</v>
      </c>
      <c r="H5" s="1" t="s">
        <v>135</v>
      </c>
      <c r="I5" s="1">
        <v>5</v>
      </c>
      <c r="J5" s="11">
        <v>3.3672230038386819E-2</v>
      </c>
      <c r="K5" s="1" t="s">
        <v>166</v>
      </c>
      <c r="L5" s="1">
        <v>2</v>
      </c>
      <c r="M5" s="11">
        <v>2.6922880361315637E-2</v>
      </c>
      <c r="N5" s="1" t="s">
        <v>98</v>
      </c>
      <c r="O5" s="1">
        <v>4</v>
      </c>
      <c r="P5" s="11">
        <v>4.3576759386555981E-2</v>
      </c>
      <c r="Q5" s="1" t="s">
        <v>145</v>
      </c>
      <c r="R5" s="1">
        <v>2</v>
      </c>
      <c r="S5" s="11">
        <v>3.9716520500064946E-2</v>
      </c>
      <c r="T5" s="1" t="s">
        <v>148</v>
      </c>
      <c r="U5" s="1">
        <v>15</v>
      </c>
      <c r="V5" s="11">
        <v>4.6442856106880336E-2</v>
      </c>
      <c r="X5" s="1"/>
      <c r="Y5" s="1"/>
    </row>
    <row r="6" spans="1:25" x14ac:dyDescent="0.3">
      <c r="A6" s="1">
        <v>4</v>
      </c>
      <c r="B6" s="1" t="s">
        <v>124</v>
      </c>
      <c r="C6" s="1">
        <v>13</v>
      </c>
      <c r="D6" s="11">
        <v>6.2697096105588171E-2</v>
      </c>
      <c r="E6" s="1" t="s">
        <v>165</v>
      </c>
      <c r="F6" s="1">
        <v>5</v>
      </c>
      <c r="G6" s="11">
        <v>7.5101883349075318E-2</v>
      </c>
      <c r="H6" s="1" t="s">
        <v>124</v>
      </c>
      <c r="I6" s="1">
        <v>13</v>
      </c>
      <c r="J6" s="11">
        <v>3.0234660044720234E-2</v>
      </c>
      <c r="K6" s="1" t="s">
        <v>148</v>
      </c>
      <c r="L6" s="1">
        <v>15</v>
      </c>
      <c r="M6" s="11">
        <v>2.241543383965082E-2</v>
      </c>
      <c r="N6" s="1" t="s">
        <v>144</v>
      </c>
      <c r="O6" s="1">
        <v>2</v>
      </c>
      <c r="P6" s="11">
        <v>1.7483402739632399E-2</v>
      </c>
      <c r="Q6" s="1" t="s">
        <v>151</v>
      </c>
      <c r="R6" s="1">
        <v>1</v>
      </c>
      <c r="S6" s="11">
        <v>3.7736588285507328E-2</v>
      </c>
      <c r="T6" s="1" t="s">
        <v>98</v>
      </c>
      <c r="U6" s="1">
        <v>4</v>
      </c>
      <c r="V6" s="11">
        <v>4.589484116436169E-2</v>
      </c>
      <c r="X6" s="1"/>
      <c r="Y6" s="1"/>
    </row>
    <row r="7" spans="1:25" x14ac:dyDescent="0.3">
      <c r="A7" s="1">
        <v>5</v>
      </c>
      <c r="B7" s="1" t="s">
        <v>135</v>
      </c>
      <c r="C7" s="1">
        <v>5</v>
      </c>
      <c r="D7" s="11">
        <v>4.3095629902800733E-2</v>
      </c>
      <c r="E7" s="1" t="s">
        <v>135</v>
      </c>
      <c r="F7" s="1">
        <v>5</v>
      </c>
      <c r="G7" s="11">
        <v>3.0260316441291107E-2</v>
      </c>
      <c r="H7" s="1" t="s">
        <v>98</v>
      </c>
      <c r="I7" s="1">
        <v>4</v>
      </c>
      <c r="J7" s="11">
        <v>2.4305758800332769E-2</v>
      </c>
      <c r="K7" s="1" t="s">
        <v>124</v>
      </c>
      <c r="L7" s="1">
        <v>13</v>
      </c>
      <c r="M7" s="11">
        <v>1.9580498500993762E-2</v>
      </c>
      <c r="N7" s="1" t="s">
        <v>142</v>
      </c>
      <c r="O7" s="1">
        <v>4</v>
      </c>
      <c r="P7" s="11">
        <v>1.7132241604953281E-2</v>
      </c>
      <c r="Q7" s="1" t="s">
        <v>148</v>
      </c>
      <c r="R7" s="1">
        <v>15</v>
      </c>
      <c r="S7" s="11">
        <v>3.481293797194953E-2</v>
      </c>
      <c r="T7" s="1" t="s">
        <v>144</v>
      </c>
      <c r="U7" s="1">
        <v>2</v>
      </c>
      <c r="V7" s="11">
        <v>4.1076620676834957E-2</v>
      </c>
      <c r="X7" s="1"/>
      <c r="Y7" s="1"/>
    </row>
    <row r="8" spans="1:25" x14ac:dyDescent="0.3">
      <c r="A8" s="1">
        <v>6</v>
      </c>
      <c r="B8" s="1" t="s">
        <v>163</v>
      </c>
      <c r="C8" s="1">
        <v>3</v>
      </c>
      <c r="D8" s="11">
        <v>3.2721844061414346E-2</v>
      </c>
      <c r="E8" s="1" t="s">
        <v>137</v>
      </c>
      <c r="F8" s="1">
        <v>15</v>
      </c>
      <c r="G8" s="11">
        <v>2.386355792106018E-2</v>
      </c>
      <c r="H8" s="1" t="s">
        <v>148</v>
      </c>
      <c r="I8" s="1">
        <v>15</v>
      </c>
      <c r="J8" s="11">
        <v>2.3724295050921253E-2</v>
      </c>
      <c r="K8" s="1" t="s">
        <v>141</v>
      </c>
      <c r="L8" s="1">
        <v>4</v>
      </c>
      <c r="M8" s="11">
        <v>1.7964598545749621E-2</v>
      </c>
      <c r="N8" s="1" t="s">
        <v>150</v>
      </c>
      <c r="O8" s="1">
        <v>4</v>
      </c>
      <c r="P8" s="11">
        <v>1.4157851679058895E-2</v>
      </c>
      <c r="Q8" s="1" t="s">
        <v>140</v>
      </c>
      <c r="R8" s="1">
        <v>22</v>
      </c>
      <c r="S8" s="11">
        <v>2.8622070444838898E-2</v>
      </c>
      <c r="T8" s="1" t="s">
        <v>149</v>
      </c>
      <c r="U8" s="1">
        <v>14</v>
      </c>
      <c r="V8" s="11">
        <v>3.1622616304025242E-2</v>
      </c>
      <c r="X8" s="1"/>
      <c r="Y8" s="1"/>
    </row>
    <row r="9" spans="1:25" x14ac:dyDescent="0.3">
      <c r="A9" s="1">
        <v>7</v>
      </c>
      <c r="B9" s="1" t="s">
        <v>98</v>
      </c>
      <c r="C9" s="1">
        <v>4</v>
      </c>
      <c r="D9" s="11">
        <v>2.8553522010767666E-2</v>
      </c>
      <c r="E9" s="1" t="s">
        <v>144</v>
      </c>
      <c r="F9" s="1">
        <v>2</v>
      </c>
      <c r="G9" s="11">
        <v>1.5446860726959406E-2</v>
      </c>
      <c r="H9" s="1" t="s">
        <v>165</v>
      </c>
      <c r="I9" s="1">
        <v>5</v>
      </c>
      <c r="J9" s="11">
        <v>2.2646776706054417E-2</v>
      </c>
      <c r="K9" s="1" t="s">
        <v>98</v>
      </c>
      <c r="L9" s="1">
        <v>4</v>
      </c>
      <c r="M9" s="11">
        <v>1.4368137768351701E-2</v>
      </c>
      <c r="N9" s="1" t="s">
        <v>148</v>
      </c>
      <c r="O9" s="1">
        <v>15</v>
      </c>
      <c r="P9" s="11">
        <v>1.3634843981279045E-2</v>
      </c>
      <c r="Q9" s="1" t="s">
        <v>136</v>
      </c>
      <c r="R9" s="1">
        <v>14</v>
      </c>
      <c r="S9" s="11">
        <v>2.4085165987022691E-2</v>
      </c>
      <c r="T9" s="1" t="s">
        <v>147</v>
      </c>
      <c r="U9" s="1">
        <v>27</v>
      </c>
      <c r="V9" s="11">
        <v>2.5024577784392842E-2</v>
      </c>
      <c r="X9" s="1"/>
      <c r="Y9" s="1"/>
    </row>
    <row r="10" spans="1:25" x14ac:dyDescent="0.3">
      <c r="A10" s="1">
        <v>8</v>
      </c>
      <c r="B10" s="1" t="s">
        <v>167</v>
      </c>
      <c r="C10" s="1">
        <v>15</v>
      </c>
      <c r="D10" s="11">
        <v>1.9046222537200577E-2</v>
      </c>
      <c r="E10" s="1" t="s">
        <v>98</v>
      </c>
      <c r="F10" s="1">
        <v>4</v>
      </c>
      <c r="G10" s="11">
        <v>1.2424131948172726E-2</v>
      </c>
      <c r="H10" s="1" t="s">
        <v>137</v>
      </c>
      <c r="I10" s="1">
        <v>15</v>
      </c>
      <c r="J10" s="11">
        <v>2.0076043222957623E-2</v>
      </c>
      <c r="K10" s="1" t="s">
        <v>144</v>
      </c>
      <c r="L10" s="1">
        <v>2</v>
      </c>
      <c r="M10" s="11">
        <v>1.2354831955746741E-2</v>
      </c>
      <c r="N10" s="1" t="s">
        <v>146</v>
      </c>
      <c r="O10" s="1">
        <v>1</v>
      </c>
      <c r="P10" s="11">
        <v>1.2760589088697035E-2</v>
      </c>
      <c r="Q10" s="1" t="s">
        <v>139</v>
      </c>
      <c r="R10" s="1">
        <v>4</v>
      </c>
      <c r="S10" s="11">
        <v>1.7627796173112584E-2</v>
      </c>
      <c r="T10" s="1" t="s">
        <v>145</v>
      </c>
      <c r="U10" s="1">
        <v>2</v>
      </c>
      <c r="V10" s="11">
        <v>2.4978674827253831E-2</v>
      </c>
      <c r="X10" s="1"/>
      <c r="Y10" s="1"/>
    </row>
    <row r="11" spans="1:25" x14ac:dyDescent="0.3">
      <c r="A11" s="1">
        <v>9</v>
      </c>
      <c r="B11" s="1" t="s">
        <v>137</v>
      </c>
      <c r="C11" s="1">
        <v>15</v>
      </c>
      <c r="D11" s="11">
        <v>1.8929964233719634E-2</v>
      </c>
      <c r="E11" s="1" t="s">
        <v>167</v>
      </c>
      <c r="F11" s="1">
        <v>15</v>
      </c>
      <c r="G11" s="11">
        <v>1.1595317868137308E-2</v>
      </c>
      <c r="H11" s="1" t="s">
        <v>166</v>
      </c>
      <c r="I11" s="1">
        <v>2</v>
      </c>
      <c r="J11" s="11">
        <v>1.823068555930461E-2</v>
      </c>
      <c r="K11" s="1" t="s">
        <v>137</v>
      </c>
      <c r="L11" s="1">
        <v>15</v>
      </c>
      <c r="M11" s="11">
        <v>1.015364262422001E-2</v>
      </c>
      <c r="N11" s="1" t="s">
        <v>137</v>
      </c>
      <c r="O11" s="1">
        <v>15</v>
      </c>
      <c r="P11" s="11">
        <v>1.2481256160672605E-2</v>
      </c>
      <c r="Q11" s="1" t="s">
        <v>144</v>
      </c>
      <c r="R11" s="1">
        <v>2</v>
      </c>
      <c r="S11" s="11">
        <v>1.654529811453816E-2</v>
      </c>
      <c r="T11" s="1" t="s">
        <v>143</v>
      </c>
      <c r="U11" s="1">
        <v>14</v>
      </c>
      <c r="V11" s="11">
        <v>2.4362386149086861E-2</v>
      </c>
      <c r="X11" s="1"/>
      <c r="Y11" s="1"/>
    </row>
    <row r="12" spans="1:25" x14ac:dyDescent="0.3">
      <c r="A12" s="1">
        <v>10</v>
      </c>
      <c r="B12" s="1" t="s">
        <v>140</v>
      </c>
      <c r="C12" s="1">
        <v>22</v>
      </c>
      <c r="D12" s="11">
        <v>1.7954709360066694E-2</v>
      </c>
      <c r="E12" s="1" t="s">
        <v>140</v>
      </c>
      <c r="F12" s="1">
        <v>22</v>
      </c>
      <c r="G12" s="11">
        <v>9.9957514853789182E-3</v>
      </c>
      <c r="H12" s="1" t="s">
        <v>144</v>
      </c>
      <c r="I12" s="1">
        <v>2</v>
      </c>
      <c r="J12" s="11">
        <v>1.2194542267992291E-2</v>
      </c>
      <c r="K12" s="1" t="s">
        <v>165</v>
      </c>
      <c r="L12" s="1">
        <v>5</v>
      </c>
      <c r="M12" s="11">
        <v>8.2291811970321097E-3</v>
      </c>
      <c r="N12" s="1" t="s">
        <v>124</v>
      </c>
      <c r="O12" s="1">
        <v>13</v>
      </c>
      <c r="P12" s="11">
        <v>1.1940883138802432E-2</v>
      </c>
      <c r="Q12" s="1" t="s">
        <v>142</v>
      </c>
      <c r="R12" s="1">
        <v>4</v>
      </c>
      <c r="S12" s="11">
        <v>1.5670133229274543E-2</v>
      </c>
      <c r="T12" s="1" t="s">
        <v>139</v>
      </c>
      <c r="U12" s="1">
        <v>4</v>
      </c>
      <c r="V12" s="11">
        <v>2.1540294466087427E-2</v>
      </c>
      <c r="W12" s="1"/>
      <c r="X12" s="1"/>
      <c r="Y12" s="1"/>
    </row>
    <row r="13" spans="1:25" x14ac:dyDescent="0.3">
      <c r="A13" s="1">
        <v>11</v>
      </c>
      <c r="B13" s="1" t="s">
        <v>164</v>
      </c>
      <c r="C13" s="1">
        <v>1</v>
      </c>
      <c r="D13" s="11">
        <v>1.337178539965477E-2</v>
      </c>
      <c r="E13" s="1" t="s">
        <v>126</v>
      </c>
      <c r="F13" s="1">
        <v>4</v>
      </c>
      <c r="G13" s="11">
        <v>9.3476531174255702E-3</v>
      </c>
      <c r="H13" s="1" t="s">
        <v>150</v>
      </c>
      <c r="I13" s="1">
        <v>4</v>
      </c>
      <c r="J13" s="11">
        <v>9.0555865418326994E-3</v>
      </c>
      <c r="K13" s="1" t="s">
        <v>154</v>
      </c>
      <c r="L13" s="1">
        <v>14</v>
      </c>
      <c r="M13" s="11">
        <v>7.1744318330902663E-3</v>
      </c>
      <c r="N13" s="1" t="s">
        <v>141</v>
      </c>
      <c r="O13" s="1">
        <v>4</v>
      </c>
      <c r="P13" s="11">
        <v>1.1920928291905098E-2</v>
      </c>
      <c r="Q13" s="1" t="s">
        <v>129</v>
      </c>
      <c r="R13" s="1">
        <v>1</v>
      </c>
      <c r="S13" s="11">
        <v>1.5166574607000504E-2</v>
      </c>
      <c r="T13" s="1" t="s">
        <v>140</v>
      </c>
      <c r="U13" s="1">
        <v>22</v>
      </c>
      <c r="V13" s="11">
        <v>2.1270047719027445E-2</v>
      </c>
      <c r="X13" s="1"/>
    </row>
    <row r="14" spans="1:25" x14ac:dyDescent="0.3">
      <c r="A14" s="1">
        <v>12</v>
      </c>
      <c r="B14" s="1" t="s">
        <v>129</v>
      </c>
      <c r="C14" s="1">
        <v>1</v>
      </c>
      <c r="D14" s="11">
        <v>1.3055216619095356E-2</v>
      </c>
      <c r="E14" s="1" t="s">
        <v>163</v>
      </c>
      <c r="F14" s="1">
        <v>3</v>
      </c>
      <c r="G14" s="11">
        <v>9.2178827427546375E-3</v>
      </c>
      <c r="H14" s="1" t="s">
        <v>129</v>
      </c>
      <c r="I14" s="1">
        <v>1</v>
      </c>
      <c r="J14" s="11">
        <v>8.7302684852671383E-3</v>
      </c>
      <c r="K14" s="1" t="s">
        <v>162</v>
      </c>
      <c r="L14" s="1">
        <v>2</v>
      </c>
      <c r="M14" s="11">
        <v>6.7176519058812457E-3</v>
      </c>
      <c r="N14" s="1" t="s">
        <v>139</v>
      </c>
      <c r="O14" s="1">
        <v>4</v>
      </c>
      <c r="P14" s="11">
        <v>1.1884941233473523E-2</v>
      </c>
      <c r="Q14" s="1" t="s">
        <v>131</v>
      </c>
      <c r="R14" s="1">
        <v>27</v>
      </c>
      <c r="S14" s="11">
        <v>1.4659473846230264E-2</v>
      </c>
      <c r="T14" s="1" t="s">
        <v>138</v>
      </c>
      <c r="U14" s="1">
        <v>5</v>
      </c>
      <c r="V14" s="11">
        <v>2.0180405534652272E-2</v>
      </c>
      <c r="X14" s="1"/>
    </row>
    <row r="15" spans="1:25" x14ac:dyDescent="0.3">
      <c r="A15" s="1">
        <v>13</v>
      </c>
      <c r="B15" s="1" t="s">
        <v>138</v>
      </c>
      <c r="C15" s="1">
        <v>5</v>
      </c>
      <c r="D15" s="11">
        <v>1.1879817708311662E-2</v>
      </c>
      <c r="E15" s="1" t="s">
        <v>151</v>
      </c>
      <c r="F15" s="1">
        <v>1</v>
      </c>
      <c r="G15" s="11">
        <v>8.8850845238404707E-3</v>
      </c>
      <c r="H15" s="1" t="s">
        <v>159</v>
      </c>
      <c r="I15" s="1">
        <v>2</v>
      </c>
      <c r="J15" s="11">
        <v>8.7219350940117308E-3</v>
      </c>
      <c r="K15" s="1" t="s">
        <v>44</v>
      </c>
      <c r="L15" s="1">
        <v>4</v>
      </c>
      <c r="M15" s="11">
        <v>6.5716328809893353E-3</v>
      </c>
      <c r="N15" s="1" t="s">
        <v>129</v>
      </c>
      <c r="O15" s="1">
        <v>1</v>
      </c>
      <c r="P15" s="11">
        <v>1.1369781596944543E-2</v>
      </c>
      <c r="Q15" s="1" t="s">
        <v>137</v>
      </c>
      <c r="R15" s="1">
        <v>15</v>
      </c>
      <c r="S15" s="11">
        <v>1.4107393060092359E-2</v>
      </c>
      <c r="T15" s="1" t="s">
        <v>136</v>
      </c>
      <c r="U15" s="1">
        <v>14</v>
      </c>
      <c r="V15" s="11">
        <v>1.9672320634367808E-2</v>
      </c>
      <c r="X15" s="1"/>
    </row>
    <row r="16" spans="1:25" x14ac:dyDescent="0.3">
      <c r="A16" s="1">
        <v>14</v>
      </c>
      <c r="B16" s="1" t="s">
        <v>154</v>
      </c>
      <c r="C16" s="1">
        <v>14</v>
      </c>
      <c r="D16" s="11">
        <v>1.0579339176817977E-2</v>
      </c>
      <c r="E16" s="1" t="s">
        <v>133</v>
      </c>
      <c r="F16" s="1">
        <v>1</v>
      </c>
      <c r="G16" s="11">
        <v>8.0373909473609919E-3</v>
      </c>
      <c r="H16" s="1" t="s">
        <v>156</v>
      </c>
      <c r="I16" s="1">
        <v>2</v>
      </c>
      <c r="J16" s="11">
        <v>8.1598435539117619E-3</v>
      </c>
      <c r="K16" s="1" t="s">
        <v>161</v>
      </c>
      <c r="L16" s="1">
        <v>2</v>
      </c>
      <c r="M16" s="11">
        <v>6.3891254380814182E-3</v>
      </c>
      <c r="N16" s="1" t="s">
        <v>135</v>
      </c>
      <c r="O16" s="1">
        <v>5</v>
      </c>
      <c r="P16" s="11">
        <v>9.4417964601174794E-3</v>
      </c>
      <c r="Q16" s="1" t="s">
        <v>134</v>
      </c>
      <c r="R16" s="1">
        <v>4</v>
      </c>
      <c r="S16" s="11">
        <v>1.0349204649762123E-2</v>
      </c>
      <c r="T16" s="1" t="s">
        <v>132</v>
      </c>
      <c r="U16" s="1">
        <v>2</v>
      </c>
      <c r="V16" s="11">
        <v>1.7730680852155217E-2</v>
      </c>
      <c r="W16" s="1"/>
      <c r="X16" s="1"/>
    </row>
    <row r="17" spans="1:23" x14ac:dyDescent="0.3">
      <c r="A17" s="1">
        <v>15</v>
      </c>
      <c r="B17" s="1" t="s">
        <v>161</v>
      </c>
      <c r="C17" s="1">
        <v>2</v>
      </c>
      <c r="D17" s="11">
        <v>9.6819781986970076E-3</v>
      </c>
      <c r="E17" s="1" t="s">
        <v>160</v>
      </c>
      <c r="F17" s="1">
        <v>1</v>
      </c>
      <c r="G17" s="11">
        <v>7.3037697163583805E-3</v>
      </c>
      <c r="H17" s="1"/>
      <c r="I17" s="1"/>
      <c r="J17" s="75"/>
      <c r="K17" s="1" t="s">
        <v>159</v>
      </c>
      <c r="L17" s="1">
        <v>2</v>
      </c>
      <c r="M17" s="11">
        <v>6.2908837263016782E-3</v>
      </c>
      <c r="N17" s="1" t="s">
        <v>133</v>
      </c>
      <c r="O17" s="1">
        <v>1</v>
      </c>
      <c r="P17" s="11">
        <v>8.8290335194074355E-3</v>
      </c>
      <c r="Q17" s="1" t="s">
        <v>132</v>
      </c>
      <c r="R17" s="1">
        <v>2</v>
      </c>
      <c r="S17" s="11">
        <v>9.4086385406701514E-3</v>
      </c>
      <c r="T17" s="1" t="s">
        <v>131</v>
      </c>
      <c r="U17" s="1">
        <v>27</v>
      </c>
      <c r="V17" s="11">
        <v>1.7475048389943407E-2</v>
      </c>
    </row>
    <row r="18" spans="1:23" x14ac:dyDescent="0.3">
      <c r="A18" s="1">
        <v>16</v>
      </c>
      <c r="B18" s="1" t="s">
        <v>125</v>
      </c>
      <c r="C18" s="1">
        <v>5</v>
      </c>
      <c r="D18" s="11">
        <v>9.3877955911056497E-3</v>
      </c>
      <c r="E18" s="1" t="s">
        <v>158</v>
      </c>
      <c r="F18" s="1" t="s">
        <v>157</v>
      </c>
      <c r="G18" s="11">
        <v>7.2721643509143308E-3</v>
      </c>
      <c r="H18" s="1"/>
      <c r="I18" s="1"/>
      <c r="J18" s="1"/>
      <c r="K18" s="1" t="s">
        <v>156</v>
      </c>
      <c r="L18" s="1">
        <v>2</v>
      </c>
      <c r="M18" s="11">
        <v>6.2041813311043154E-3</v>
      </c>
      <c r="N18" s="1" t="s">
        <v>130</v>
      </c>
      <c r="O18" s="1">
        <v>2</v>
      </c>
      <c r="P18" s="11">
        <v>8.6037756685485699E-3</v>
      </c>
      <c r="Q18" s="1" t="s">
        <v>124</v>
      </c>
      <c r="R18" s="1">
        <v>13</v>
      </c>
      <c r="S18" s="11">
        <v>9.3873343743524369E-3</v>
      </c>
      <c r="T18" s="1" t="s">
        <v>44</v>
      </c>
      <c r="U18" s="1">
        <v>4</v>
      </c>
      <c r="V18" s="11">
        <v>1.5797170870785318E-2</v>
      </c>
    </row>
    <row r="19" spans="1:23" x14ac:dyDescent="0.3">
      <c r="A19" s="1">
        <v>17</v>
      </c>
      <c r="B19" s="1" t="s">
        <v>155</v>
      </c>
      <c r="C19" s="1">
        <v>5</v>
      </c>
      <c r="D19" s="11">
        <v>8.9905866558769188E-3</v>
      </c>
      <c r="E19" s="1" t="s">
        <v>154</v>
      </c>
      <c r="F19" s="1">
        <v>14</v>
      </c>
      <c r="G19" s="11">
        <v>7.1392962318157695E-3</v>
      </c>
      <c r="H19" s="1"/>
      <c r="I19" s="1"/>
      <c r="J19" s="1"/>
      <c r="K19" s="1" t="s">
        <v>150</v>
      </c>
      <c r="L19" s="1">
        <v>4</v>
      </c>
      <c r="M19" s="11">
        <v>5.5713373688359722E-3</v>
      </c>
      <c r="N19" s="1" t="s">
        <v>126</v>
      </c>
      <c r="O19" s="1">
        <v>4</v>
      </c>
      <c r="P19" s="11">
        <v>9.297257424283811E-3</v>
      </c>
      <c r="Q19" s="1" t="s">
        <v>128</v>
      </c>
      <c r="R19" s="1">
        <v>2</v>
      </c>
      <c r="S19" s="11">
        <v>9.0370938800892076E-3</v>
      </c>
      <c r="T19" s="1" t="s">
        <v>129</v>
      </c>
      <c r="U19" s="1">
        <v>1</v>
      </c>
      <c r="V19" s="11">
        <v>1.3219387998823945E-2</v>
      </c>
    </row>
    <row r="20" spans="1:23" x14ac:dyDescent="0.3">
      <c r="A20" s="1">
        <v>18</v>
      </c>
      <c r="B20" s="1" t="s">
        <v>153</v>
      </c>
      <c r="C20" s="1">
        <v>2</v>
      </c>
      <c r="D20" s="11">
        <v>7.9441787045745858E-3</v>
      </c>
      <c r="E20" s="1" t="s">
        <v>148</v>
      </c>
      <c r="F20" s="1">
        <v>15</v>
      </c>
      <c r="G20" s="11">
        <v>6.9222029534146542E-3</v>
      </c>
      <c r="H20" s="1"/>
      <c r="I20" s="1"/>
      <c r="J20" s="1"/>
      <c r="K20" s="1" t="s">
        <v>129</v>
      </c>
      <c r="L20" s="1">
        <v>1</v>
      </c>
      <c r="M20" s="11">
        <v>5.561218084215498E-3</v>
      </c>
      <c r="N20" s="1" t="s">
        <v>44</v>
      </c>
      <c r="O20" s="1">
        <v>4</v>
      </c>
      <c r="P20" s="11">
        <v>7.8872961462532771E-3</v>
      </c>
      <c r="Q20" s="1" t="s">
        <v>126</v>
      </c>
      <c r="R20" s="1">
        <v>4</v>
      </c>
      <c r="S20" s="11">
        <v>8.6242756057264731E-3</v>
      </c>
      <c r="T20" s="1" t="s">
        <v>128</v>
      </c>
      <c r="U20" s="1">
        <v>2</v>
      </c>
      <c r="V20" s="11">
        <v>1.0821539188370735E-2</v>
      </c>
    </row>
    <row r="21" spans="1:23" x14ac:dyDescent="0.3">
      <c r="A21" s="1">
        <v>19</v>
      </c>
      <c r="D21" s="75"/>
      <c r="E21" s="76"/>
      <c r="F21" s="76"/>
      <c r="G21" s="75"/>
      <c r="H21" s="1"/>
      <c r="I21" s="1"/>
      <c r="J21" s="1"/>
      <c r="K21" s="1"/>
      <c r="L21" s="1"/>
      <c r="M21" s="75"/>
      <c r="N21" s="1" t="s">
        <v>127</v>
      </c>
      <c r="O21" s="1">
        <v>2</v>
      </c>
      <c r="P21" s="11">
        <v>7.5815434247390916E-3</v>
      </c>
      <c r="Q21" s="76"/>
      <c r="R21" s="76"/>
      <c r="S21" s="75"/>
      <c r="T21" s="1" t="s">
        <v>126</v>
      </c>
      <c r="U21" s="1">
        <v>4</v>
      </c>
      <c r="V21" s="11">
        <v>1.0010342682857783E-2</v>
      </c>
      <c r="W21" s="76"/>
    </row>
    <row r="22" spans="1:23" x14ac:dyDescent="0.3">
      <c r="A22" s="1">
        <v>20</v>
      </c>
      <c r="B22" s="1"/>
      <c r="C22" s="1"/>
      <c r="D22" s="1"/>
      <c r="E22" s="76"/>
      <c r="F22" s="76"/>
      <c r="G22" s="78"/>
      <c r="H22" s="1"/>
      <c r="I22" s="1"/>
      <c r="J22" s="1"/>
      <c r="K22" s="1"/>
      <c r="L22" s="1"/>
      <c r="M22" s="1"/>
      <c r="N22" s="1"/>
      <c r="O22" s="1"/>
      <c r="P22" s="75"/>
      <c r="Q22" s="1"/>
      <c r="R22" s="1"/>
      <c r="T22" s="1" t="s">
        <v>125</v>
      </c>
      <c r="U22" s="1">
        <v>5</v>
      </c>
      <c r="V22" s="11">
        <v>9.6935708000228677E-3</v>
      </c>
    </row>
    <row r="23" spans="1:23" x14ac:dyDescent="0.3">
      <c r="A23" s="1">
        <v>21</v>
      </c>
      <c r="B23" s="1"/>
      <c r="H23" s="1"/>
      <c r="M23" s="1"/>
      <c r="N23" s="1"/>
      <c r="S23" s="1"/>
      <c r="T23" s="1" t="s">
        <v>124</v>
      </c>
      <c r="U23" s="1">
        <v>13</v>
      </c>
      <c r="V23" s="11">
        <v>9.4642081024388092E-3</v>
      </c>
    </row>
    <row r="24" spans="1:23" x14ac:dyDescent="0.3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6"/>
      <c r="U24" s="76"/>
      <c r="V24" s="75"/>
    </row>
    <row r="25" spans="1:23" x14ac:dyDescent="0.3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9"/>
      <c r="U25" s="76"/>
      <c r="V25" s="78"/>
    </row>
    <row r="26" spans="1:23" x14ac:dyDescent="0.3">
      <c r="A26" s="1" t="s">
        <v>168</v>
      </c>
      <c r="B26" s="1"/>
      <c r="C26" s="4">
        <v>10</v>
      </c>
      <c r="D26" s="1"/>
      <c r="E26" s="1"/>
      <c r="F26" s="4">
        <v>10</v>
      </c>
      <c r="G26" s="1"/>
      <c r="H26" s="1"/>
      <c r="I26" s="4">
        <v>7</v>
      </c>
      <c r="J26" s="1"/>
      <c r="K26" s="1"/>
      <c r="L26" s="4">
        <v>8</v>
      </c>
      <c r="M26" s="1"/>
      <c r="N26" s="1"/>
      <c r="O26" s="4">
        <v>7</v>
      </c>
      <c r="P26" s="1"/>
      <c r="Q26" s="1"/>
      <c r="R26" s="4">
        <v>9</v>
      </c>
      <c r="S26" s="1"/>
      <c r="U26" s="4">
        <v>10</v>
      </c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8"/>
      <c r="B33" s="77">
        <v>1995</v>
      </c>
      <c r="C33" s="77"/>
      <c r="D33" s="77"/>
      <c r="E33" s="77">
        <v>1999</v>
      </c>
      <c r="F33" s="77"/>
      <c r="G33" s="77"/>
      <c r="H33" s="77">
        <v>2005</v>
      </c>
      <c r="I33" s="77"/>
      <c r="J33" s="77"/>
      <c r="K33" s="77">
        <v>2007</v>
      </c>
      <c r="L33" s="77"/>
      <c r="M33" s="77"/>
      <c r="N33" s="1"/>
      <c r="O33" s="1"/>
      <c r="P33" s="1"/>
      <c r="Q33" s="1"/>
      <c r="R33" s="1"/>
      <c r="S33" s="1"/>
    </row>
    <row r="34" spans="1:19" x14ac:dyDescent="0.3">
      <c r="A34" s="4" t="s">
        <v>123</v>
      </c>
      <c r="B34" s="4" t="s">
        <v>122</v>
      </c>
      <c r="C34" s="4" t="s">
        <v>152</v>
      </c>
      <c r="D34" s="4" t="s">
        <v>18</v>
      </c>
      <c r="E34" s="4" t="s">
        <v>122</v>
      </c>
      <c r="F34" s="4" t="s">
        <v>152</v>
      </c>
      <c r="G34" s="4" t="s">
        <v>18</v>
      </c>
      <c r="H34" s="4" t="s">
        <v>122</v>
      </c>
      <c r="I34" s="4" t="s">
        <v>152</v>
      </c>
      <c r="J34" s="4" t="s">
        <v>18</v>
      </c>
      <c r="K34" s="4" t="s">
        <v>122</v>
      </c>
      <c r="L34" s="4" t="s">
        <v>152</v>
      </c>
      <c r="M34" s="4" t="s">
        <v>18</v>
      </c>
      <c r="N34" s="1"/>
      <c r="O34" s="1"/>
      <c r="P34" s="1"/>
      <c r="Q34" s="1"/>
      <c r="R34" s="1"/>
      <c r="S34" s="1"/>
    </row>
    <row r="35" spans="1:19" x14ac:dyDescent="0.3">
      <c r="A35" s="1">
        <v>1</v>
      </c>
      <c r="B35" s="1" t="s">
        <v>121</v>
      </c>
      <c r="C35" s="1">
        <v>9</v>
      </c>
      <c r="D35" s="11">
        <v>0.33444775974326973</v>
      </c>
      <c r="E35" s="1" t="s">
        <v>121</v>
      </c>
      <c r="F35" s="1">
        <v>9</v>
      </c>
      <c r="G35" s="11">
        <v>0.38063300230585212</v>
      </c>
      <c r="H35" s="1" t="s">
        <v>121</v>
      </c>
      <c r="I35" s="1">
        <v>9</v>
      </c>
      <c r="J35" s="11">
        <v>0.64140645331034818</v>
      </c>
      <c r="K35" s="1" t="s">
        <v>121</v>
      </c>
      <c r="L35" s="1">
        <v>9</v>
      </c>
      <c r="M35" s="11">
        <v>0.68160307926605868</v>
      </c>
      <c r="N35" s="1"/>
      <c r="O35" s="1"/>
      <c r="P35" s="1"/>
      <c r="Q35" s="1"/>
      <c r="R35" s="1"/>
      <c r="S35" s="1"/>
    </row>
    <row r="36" spans="1:19" x14ac:dyDescent="0.3">
      <c r="A36" s="1">
        <v>2</v>
      </c>
      <c r="B36" s="1" t="s">
        <v>141</v>
      </c>
      <c r="C36" s="1">
        <v>4</v>
      </c>
      <c r="D36" s="11">
        <v>0.16818581954947037</v>
      </c>
      <c r="E36" s="1" t="s">
        <v>141</v>
      </c>
      <c r="F36" s="1">
        <v>4</v>
      </c>
      <c r="G36" s="11">
        <v>0.16067552429010476</v>
      </c>
      <c r="H36" s="1" t="s">
        <v>141</v>
      </c>
      <c r="I36" s="1">
        <v>4</v>
      </c>
      <c r="J36" s="11">
        <v>4.2342791347247936E-2</v>
      </c>
      <c r="K36" s="1" t="s">
        <v>135</v>
      </c>
      <c r="L36" s="1">
        <v>5</v>
      </c>
      <c r="M36" s="11">
        <v>4.0464909736940238E-2</v>
      </c>
      <c r="N36" s="1"/>
      <c r="O36" s="1"/>
      <c r="P36" s="1"/>
      <c r="Q36" s="1"/>
      <c r="R36" s="1"/>
      <c r="S36" s="1"/>
    </row>
    <row r="37" spans="1:19" x14ac:dyDescent="0.3">
      <c r="A37" s="1">
        <v>3</v>
      </c>
      <c r="B37" s="1" t="s">
        <v>165</v>
      </c>
      <c r="C37" s="1">
        <v>5</v>
      </c>
      <c r="D37" s="11">
        <v>8.9538034274312672E-2</v>
      </c>
      <c r="E37" s="1" t="s">
        <v>124</v>
      </c>
      <c r="F37" s="1">
        <v>13</v>
      </c>
      <c r="G37" s="11">
        <v>0.11131325986571948</v>
      </c>
      <c r="H37" s="1" t="s">
        <v>135</v>
      </c>
      <c r="I37" s="1">
        <v>5</v>
      </c>
      <c r="J37" s="11">
        <v>3.3672230038386819E-2</v>
      </c>
      <c r="K37" s="1" t="s">
        <v>166</v>
      </c>
      <c r="L37" s="1">
        <v>2</v>
      </c>
      <c r="M37" s="11">
        <v>2.6922880361315637E-2</v>
      </c>
      <c r="N37" s="1"/>
      <c r="O37" s="1"/>
      <c r="P37" s="1"/>
      <c r="Q37" s="1"/>
      <c r="R37" s="1"/>
      <c r="S37" s="1"/>
    </row>
    <row r="38" spans="1:19" x14ac:dyDescent="0.3">
      <c r="A38" s="1">
        <v>4</v>
      </c>
      <c r="B38" s="1" t="s">
        <v>124</v>
      </c>
      <c r="C38" s="1">
        <v>13</v>
      </c>
      <c r="D38" s="11">
        <v>6.2697096105588171E-2</v>
      </c>
      <c r="E38" s="1" t="s">
        <v>165</v>
      </c>
      <c r="F38" s="1">
        <v>5</v>
      </c>
      <c r="G38" s="11">
        <v>7.5101883349075318E-2</v>
      </c>
      <c r="H38" s="1" t="s">
        <v>124</v>
      </c>
      <c r="I38" s="1">
        <v>13</v>
      </c>
      <c r="J38" s="11">
        <v>3.0234660044720234E-2</v>
      </c>
      <c r="K38" s="1" t="s">
        <v>148</v>
      </c>
      <c r="L38" s="1">
        <v>15</v>
      </c>
      <c r="M38" s="11">
        <v>2.241543383965082E-2</v>
      </c>
      <c r="N38" s="1"/>
      <c r="O38" s="1"/>
      <c r="P38" s="1"/>
      <c r="Q38" s="1"/>
      <c r="R38" s="1"/>
      <c r="S38" s="1"/>
    </row>
    <row r="39" spans="1:19" x14ac:dyDescent="0.3">
      <c r="A39" s="1">
        <v>5</v>
      </c>
      <c r="B39" s="1" t="s">
        <v>135</v>
      </c>
      <c r="C39" s="1">
        <v>5</v>
      </c>
      <c r="D39" s="11">
        <v>4.3095629902800733E-2</v>
      </c>
      <c r="E39" s="1" t="s">
        <v>135</v>
      </c>
      <c r="F39" s="1">
        <v>5</v>
      </c>
      <c r="G39" s="11">
        <v>3.0260316441291107E-2</v>
      </c>
      <c r="H39" s="1" t="s">
        <v>98</v>
      </c>
      <c r="I39" s="1">
        <v>4</v>
      </c>
      <c r="J39" s="11">
        <v>2.4305758800332769E-2</v>
      </c>
      <c r="K39" s="1" t="s">
        <v>124</v>
      </c>
      <c r="L39" s="1">
        <v>13</v>
      </c>
      <c r="M39" s="11">
        <v>1.9580498500993762E-2</v>
      </c>
      <c r="N39" s="1"/>
      <c r="O39" s="1"/>
      <c r="P39" s="1"/>
      <c r="Q39" s="1"/>
      <c r="R39" s="1"/>
      <c r="S39" s="1"/>
    </row>
    <row r="40" spans="1:19" x14ac:dyDescent="0.3">
      <c r="A40" s="1">
        <v>6</v>
      </c>
      <c r="B40" s="1" t="s">
        <v>163</v>
      </c>
      <c r="C40" s="1">
        <v>3</v>
      </c>
      <c r="D40" s="11">
        <v>3.2721844061414346E-2</v>
      </c>
      <c r="E40" s="1" t="s">
        <v>137</v>
      </c>
      <c r="F40" s="1">
        <v>15</v>
      </c>
      <c r="G40" s="11">
        <v>2.386355792106018E-2</v>
      </c>
      <c r="H40" s="1" t="s">
        <v>148</v>
      </c>
      <c r="I40" s="1">
        <v>15</v>
      </c>
      <c r="J40" s="11">
        <v>2.3724295050921253E-2</v>
      </c>
      <c r="K40" s="1" t="s">
        <v>141</v>
      </c>
      <c r="L40" s="1">
        <v>4</v>
      </c>
      <c r="M40" s="11">
        <v>1.7964598545749621E-2</v>
      </c>
      <c r="N40" s="1"/>
      <c r="O40" s="1"/>
      <c r="P40" s="1"/>
      <c r="Q40" s="1"/>
      <c r="R40" s="1"/>
      <c r="S40" s="1"/>
    </row>
    <row r="41" spans="1:19" x14ac:dyDescent="0.3">
      <c r="A41" s="1">
        <v>7</v>
      </c>
      <c r="B41" s="1" t="s">
        <v>98</v>
      </c>
      <c r="C41" s="1">
        <v>4</v>
      </c>
      <c r="D41" s="11">
        <v>2.8553522010767666E-2</v>
      </c>
      <c r="E41" s="1" t="s">
        <v>144</v>
      </c>
      <c r="F41" s="1">
        <v>2</v>
      </c>
      <c r="G41" s="11">
        <v>1.5446860726959406E-2</v>
      </c>
      <c r="H41" s="1" t="s">
        <v>165</v>
      </c>
      <c r="I41" s="1">
        <v>5</v>
      </c>
      <c r="J41" s="11">
        <v>2.2646776706054417E-2</v>
      </c>
      <c r="K41" s="1" t="s">
        <v>98</v>
      </c>
      <c r="L41" s="1">
        <v>4</v>
      </c>
      <c r="M41" s="11">
        <v>1.4368137768351701E-2</v>
      </c>
      <c r="N41" s="1"/>
      <c r="O41" s="1"/>
      <c r="P41" s="1"/>
      <c r="Q41" s="1"/>
      <c r="R41" s="1"/>
      <c r="S41" s="1"/>
    </row>
    <row r="42" spans="1:19" x14ac:dyDescent="0.3">
      <c r="A42" s="1">
        <v>8</v>
      </c>
      <c r="B42" s="1" t="s">
        <v>167</v>
      </c>
      <c r="C42" s="1">
        <v>15</v>
      </c>
      <c r="D42" s="11">
        <v>1.9046222537200577E-2</v>
      </c>
      <c r="E42" s="1" t="s">
        <v>98</v>
      </c>
      <c r="F42" s="1">
        <v>4</v>
      </c>
      <c r="G42" s="11">
        <v>1.2424131948172726E-2</v>
      </c>
      <c r="H42" s="1" t="s">
        <v>137</v>
      </c>
      <c r="I42" s="1">
        <v>15</v>
      </c>
      <c r="J42" s="11">
        <v>2.0076043222957623E-2</v>
      </c>
      <c r="K42" s="1" t="s">
        <v>144</v>
      </c>
      <c r="L42" s="1">
        <v>2</v>
      </c>
      <c r="M42" s="11">
        <v>1.2354831955746741E-2</v>
      </c>
      <c r="N42" s="1"/>
      <c r="O42" s="1"/>
      <c r="P42" s="1"/>
      <c r="Q42" s="1"/>
      <c r="R42" s="1"/>
      <c r="S42" s="1"/>
    </row>
    <row r="43" spans="1:19" x14ac:dyDescent="0.3">
      <c r="A43" s="1">
        <v>9</v>
      </c>
      <c r="B43" s="1" t="s">
        <v>137</v>
      </c>
      <c r="C43" s="1">
        <v>15</v>
      </c>
      <c r="D43" s="11">
        <v>1.8929964233719634E-2</v>
      </c>
      <c r="E43" s="1" t="s">
        <v>167</v>
      </c>
      <c r="F43" s="1">
        <v>15</v>
      </c>
      <c r="G43" s="11">
        <v>1.1595317868137308E-2</v>
      </c>
      <c r="H43" s="1" t="s">
        <v>166</v>
      </c>
      <c r="I43" s="1">
        <v>2</v>
      </c>
      <c r="J43" s="11">
        <v>1.823068555930461E-2</v>
      </c>
      <c r="K43" s="1" t="s">
        <v>137</v>
      </c>
      <c r="L43" s="1">
        <v>15</v>
      </c>
      <c r="M43" s="11">
        <v>1.015364262422001E-2</v>
      </c>
      <c r="N43" s="1"/>
      <c r="O43" s="1"/>
      <c r="P43" s="1"/>
      <c r="Q43" s="1"/>
      <c r="R43" s="1"/>
      <c r="S43" s="1"/>
    </row>
    <row r="44" spans="1:19" x14ac:dyDescent="0.3">
      <c r="A44" s="1">
        <v>10</v>
      </c>
      <c r="B44" s="1" t="s">
        <v>140</v>
      </c>
      <c r="C44" s="1">
        <v>22</v>
      </c>
      <c r="D44" s="11">
        <v>1.7954709360066694E-2</v>
      </c>
      <c r="E44" s="1" t="s">
        <v>140</v>
      </c>
      <c r="F44" s="1">
        <v>22</v>
      </c>
      <c r="G44" s="11">
        <v>9.9957514853789182E-3</v>
      </c>
      <c r="H44" s="1" t="s">
        <v>144</v>
      </c>
      <c r="I44" s="1">
        <v>2</v>
      </c>
      <c r="J44" s="11">
        <v>1.2194542267992291E-2</v>
      </c>
      <c r="K44" s="1" t="s">
        <v>165</v>
      </c>
      <c r="L44" s="1">
        <v>5</v>
      </c>
      <c r="M44" s="11">
        <v>8.2291811970321097E-3</v>
      </c>
      <c r="N44" s="1"/>
      <c r="O44" s="1"/>
      <c r="P44" s="1"/>
      <c r="Q44" s="1"/>
      <c r="R44" s="1"/>
      <c r="S44" s="1"/>
    </row>
    <row r="45" spans="1:19" x14ac:dyDescent="0.3">
      <c r="A45" s="1">
        <v>11</v>
      </c>
      <c r="B45" s="1" t="s">
        <v>164</v>
      </c>
      <c r="C45" s="1">
        <v>1</v>
      </c>
      <c r="D45" s="11">
        <v>1.337178539965477E-2</v>
      </c>
      <c r="E45" s="1" t="s">
        <v>126</v>
      </c>
      <c r="F45" s="1">
        <v>4</v>
      </c>
      <c r="G45" s="11">
        <v>9.3476531174255702E-3</v>
      </c>
      <c r="H45" s="1" t="s">
        <v>150</v>
      </c>
      <c r="I45" s="1">
        <v>4</v>
      </c>
      <c r="J45" s="11">
        <v>9.0555865418326994E-3</v>
      </c>
      <c r="K45" s="1" t="s">
        <v>154</v>
      </c>
      <c r="L45" s="1">
        <v>14</v>
      </c>
      <c r="M45" s="11">
        <v>7.1744318330902663E-3</v>
      </c>
      <c r="N45" s="1"/>
      <c r="O45" s="1"/>
      <c r="P45" s="1"/>
      <c r="Q45" s="1"/>
      <c r="R45" s="1"/>
      <c r="S45" s="1"/>
    </row>
    <row r="46" spans="1:19" x14ac:dyDescent="0.3">
      <c r="A46" s="1">
        <v>12</v>
      </c>
      <c r="B46" s="1" t="s">
        <v>129</v>
      </c>
      <c r="C46" s="1">
        <v>1</v>
      </c>
      <c r="D46" s="11">
        <v>1.3055216619095356E-2</v>
      </c>
      <c r="E46" s="1" t="s">
        <v>163</v>
      </c>
      <c r="F46" s="1">
        <v>3</v>
      </c>
      <c r="G46" s="11">
        <v>9.2178827427546375E-3</v>
      </c>
      <c r="H46" s="1" t="s">
        <v>129</v>
      </c>
      <c r="I46" s="1">
        <v>1</v>
      </c>
      <c r="J46" s="11">
        <v>8.7302684852671383E-3</v>
      </c>
      <c r="K46" s="1" t="s">
        <v>162</v>
      </c>
      <c r="L46" s="1">
        <v>2</v>
      </c>
      <c r="M46" s="11">
        <v>6.7176519058812457E-3</v>
      </c>
      <c r="N46" s="1"/>
      <c r="O46" s="1"/>
      <c r="P46" s="1"/>
      <c r="Q46" s="1"/>
      <c r="R46" s="1"/>
      <c r="S46" s="1"/>
    </row>
    <row r="47" spans="1:19" x14ac:dyDescent="0.3">
      <c r="A47" s="1">
        <v>13</v>
      </c>
      <c r="B47" s="1" t="s">
        <v>138</v>
      </c>
      <c r="C47" s="1">
        <v>5</v>
      </c>
      <c r="D47" s="11">
        <v>1.1879817708311662E-2</v>
      </c>
      <c r="E47" s="1" t="s">
        <v>151</v>
      </c>
      <c r="F47" s="1">
        <v>1</v>
      </c>
      <c r="G47" s="11">
        <v>8.8850845238404707E-3</v>
      </c>
      <c r="H47" s="1" t="s">
        <v>159</v>
      </c>
      <c r="I47" s="1">
        <v>2</v>
      </c>
      <c r="J47" s="11">
        <v>8.7219350940117308E-3</v>
      </c>
      <c r="K47" s="1" t="s">
        <v>44</v>
      </c>
      <c r="L47" s="1">
        <v>4</v>
      </c>
      <c r="M47" s="11">
        <v>6.5716328809893353E-3</v>
      </c>
      <c r="N47" s="1"/>
      <c r="O47" s="1"/>
      <c r="P47" s="1"/>
      <c r="Q47" s="1"/>
      <c r="R47" s="1"/>
      <c r="S47" s="1"/>
    </row>
    <row r="48" spans="1:19" x14ac:dyDescent="0.3">
      <c r="A48" s="1">
        <v>14</v>
      </c>
      <c r="B48" s="1" t="s">
        <v>154</v>
      </c>
      <c r="C48" s="1">
        <v>14</v>
      </c>
      <c r="D48" s="11">
        <v>1.0579339176817977E-2</v>
      </c>
      <c r="E48" s="1" t="s">
        <v>133</v>
      </c>
      <c r="F48" s="1">
        <v>1</v>
      </c>
      <c r="G48" s="11">
        <v>8.0373909473609919E-3</v>
      </c>
      <c r="H48" s="1" t="s">
        <v>156</v>
      </c>
      <c r="I48" s="1">
        <v>2</v>
      </c>
      <c r="J48" s="11">
        <v>8.1598435539117619E-3</v>
      </c>
      <c r="K48" s="1" t="s">
        <v>161</v>
      </c>
      <c r="L48" s="1">
        <v>2</v>
      </c>
      <c r="M48" s="11">
        <v>6.3891254380814182E-3</v>
      </c>
      <c r="N48" s="1"/>
      <c r="O48" s="1"/>
      <c r="P48" s="1"/>
      <c r="Q48" s="1"/>
      <c r="R48" s="1"/>
      <c r="S48" s="1"/>
    </row>
    <row r="49" spans="1:19" x14ac:dyDescent="0.3">
      <c r="A49" s="1">
        <v>15</v>
      </c>
      <c r="B49" s="1" t="s">
        <v>161</v>
      </c>
      <c r="C49" s="1">
        <v>2</v>
      </c>
      <c r="D49" s="11">
        <v>9.6819781986970076E-3</v>
      </c>
      <c r="E49" s="1" t="s">
        <v>160</v>
      </c>
      <c r="F49" s="1">
        <v>1</v>
      </c>
      <c r="G49" s="11">
        <v>7.3037697163583805E-3</v>
      </c>
      <c r="H49" s="1"/>
      <c r="I49" s="1"/>
      <c r="J49" s="75"/>
      <c r="K49" s="1" t="s">
        <v>159</v>
      </c>
      <c r="L49" s="1">
        <v>2</v>
      </c>
      <c r="M49" s="11">
        <v>6.2908837263016782E-3</v>
      </c>
      <c r="N49" s="1"/>
      <c r="O49" s="1"/>
      <c r="P49" s="1"/>
      <c r="Q49" s="1"/>
      <c r="R49" s="1"/>
      <c r="S49" s="1"/>
    </row>
    <row r="50" spans="1:19" x14ac:dyDescent="0.3">
      <c r="A50" s="1">
        <v>16</v>
      </c>
      <c r="B50" s="1" t="s">
        <v>125</v>
      </c>
      <c r="C50" s="1">
        <v>5</v>
      </c>
      <c r="D50" s="11">
        <v>9.3877955911056497E-3</v>
      </c>
      <c r="E50" s="1" t="s">
        <v>158</v>
      </c>
      <c r="F50" s="1" t="s">
        <v>157</v>
      </c>
      <c r="G50" s="11">
        <v>7.2721643509143308E-3</v>
      </c>
      <c r="H50" s="1"/>
      <c r="I50" s="1"/>
      <c r="J50" s="1"/>
      <c r="K50" s="1" t="s">
        <v>156</v>
      </c>
      <c r="L50" s="1">
        <v>2</v>
      </c>
      <c r="M50" s="11">
        <v>6.2041813311043154E-3</v>
      </c>
      <c r="N50" s="1"/>
      <c r="O50" s="1"/>
      <c r="P50" s="1"/>
      <c r="Q50" s="1"/>
      <c r="R50" s="1"/>
      <c r="S50" s="1"/>
    </row>
    <row r="51" spans="1:19" x14ac:dyDescent="0.3">
      <c r="A51" s="1">
        <v>17</v>
      </c>
      <c r="B51" s="1" t="s">
        <v>155</v>
      </c>
      <c r="C51" s="1">
        <v>5</v>
      </c>
      <c r="D51" s="11">
        <v>8.9905866558769188E-3</v>
      </c>
      <c r="E51" s="1" t="s">
        <v>154</v>
      </c>
      <c r="F51" s="1">
        <v>14</v>
      </c>
      <c r="G51" s="11">
        <v>7.1392962318157695E-3</v>
      </c>
      <c r="H51" s="1"/>
      <c r="I51" s="1"/>
      <c r="J51" s="1"/>
      <c r="K51" s="1" t="s">
        <v>150</v>
      </c>
      <c r="L51" s="1">
        <v>4</v>
      </c>
      <c r="M51" s="11">
        <v>5.5713373688359722E-3</v>
      </c>
      <c r="N51" s="1"/>
      <c r="O51" s="1"/>
      <c r="P51" s="1"/>
      <c r="Q51" s="1"/>
      <c r="R51" s="1"/>
      <c r="S51" s="1"/>
    </row>
    <row r="52" spans="1:19" x14ac:dyDescent="0.3">
      <c r="A52" s="1">
        <v>18</v>
      </c>
      <c r="B52" s="1" t="s">
        <v>153</v>
      </c>
      <c r="C52" s="1">
        <v>2</v>
      </c>
      <c r="D52" s="11">
        <v>7.9441787045745858E-3</v>
      </c>
      <c r="E52" s="1" t="s">
        <v>148</v>
      </c>
      <c r="F52" s="1">
        <v>15</v>
      </c>
      <c r="G52" s="11">
        <v>6.9222029534146542E-3</v>
      </c>
      <c r="H52" s="1"/>
      <c r="I52" s="1"/>
      <c r="J52" s="1"/>
      <c r="K52" s="1" t="s">
        <v>129</v>
      </c>
      <c r="L52" s="1">
        <v>1</v>
      </c>
      <c r="M52" s="11">
        <v>5.561218084215498E-3</v>
      </c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4"/>
      <c r="B54" s="77">
        <v>2014</v>
      </c>
      <c r="C54" s="77"/>
      <c r="D54" s="77"/>
      <c r="E54" s="77">
        <v>2018</v>
      </c>
      <c r="F54" s="77"/>
      <c r="G54" s="77"/>
      <c r="H54" s="77">
        <v>2020</v>
      </c>
      <c r="I54" s="77"/>
      <c r="J54" s="77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4" t="s">
        <v>123</v>
      </c>
      <c r="B55" s="4" t="s">
        <v>122</v>
      </c>
      <c r="C55" s="4" t="s">
        <v>152</v>
      </c>
      <c r="D55" s="4" t="s">
        <v>18</v>
      </c>
      <c r="E55" s="4" t="s">
        <v>122</v>
      </c>
      <c r="F55" s="4" t="s">
        <v>152</v>
      </c>
      <c r="G55" s="4" t="s">
        <v>18</v>
      </c>
      <c r="H55" s="4" t="s">
        <v>122</v>
      </c>
      <c r="I55" s="4" t="s">
        <v>152</v>
      </c>
      <c r="J55" s="4" t="s">
        <v>18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>
        <v>1</v>
      </c>
      <c r="B56" s="1" t="s">
        <v>121</v>
      </c>
      <c r="C56" s="1">
        <v>9</v>
      </c>
      <c r="D56" s="11">
        <v>0.60762744029089855</v>
      </c>
      <c r="E56" s="1" t="s">
        <v>121</v>
      </c>
      <c r="F56" s="1">
        <v>9</v>
      </c>
      <c r="G56" s="11">
        <v>0.53390037529111378</v>
      </c>
      <c r="H56" s="1" t="s">
        <v>121</v>
      </c>
      <c r="I56" s="1">
        <v>9</v>
      </c>
      <c r="J56" s="11">
        <v>0.39046613554272191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>
        <v>2</v>
      </c>
      <c r="B57" s="1" t="s">
        <v>145</v>
      </c>
      <c r="C57" s="1">
        <v>2</v>
      </c>
      <c r="D57" s="11">
        <v>5.8673820456657297E-2</v>
      </c>
      <c r="E57" s="1" t="s">
        <v>98</v>
      </c>
      <c r="F57" s="1">
        <v>4</v>
      </c>
      <c r="G57" s="11">
        <v>5.8850013011968766E-2</v>
      </c>
      <c r="H57" s="1" t="s">
        <v>151</v>
      </c>
      <c r="I57" s="1">
        <v>1</v>
      </c>
      <c r="J57" s="11">
        <v>8.06163909919871E-2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>
        <v>3</v>
      </c>
      <c r="B58" s="1" t="s">
        <v>98</v>
      </c>
      <c r="C58" s="1">
        <v>4</v>
      </c>
      <c r="D58" s="11">
        <v>4.3576759386555981E-2</v>
      </c>
      <c r="E58" s="1" t="s">
        <v>145</v>
      </c>
      <c r="F58" s="1">
        <v>2</v>
      </c>
      <c r="G58" s="11">
        <v>3.9716520500064946E-2</v>
      </c>
      <c r="H58" s="1" t="s">
        <v>148</v>
      </c>
      <c r="I58" s="1">
        <v>15</v>
      </c>
      <c r="J58" s="11">
        <v>4.6442856106880336E-2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>
        <v>4</v>
      </c>
      <c r="B59" s="1" t="s">
        <v>144</v>
      </c>
      <c r="C59" s="1">
        <v>2</v>
      </c>
      <c r="D59" s="11">
        <v>1.7483402739632399E-2</v>
      </c>
      <c r="E59" s="1" t="s">
        <v>151</v>
      </c>
      <c r="F59" s="1">
        <v>1</v>
      </c>
      <c r="G59" s="11">
        <v>3.7736588285507328E-2</v>
      </c>
      <c r="H59" s="1" t="s">
        <v>98</v>
      </c>
      <c r="I59" s="1">
        <v>4</v>
      </c>
      <c r="J59" s="11">
        <v>4.589484116436169E-2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>
        <v>5</v>
      </c>
      <c r="B60" s="1" t="s">
        <v>142</v>
      </c>
      <c r="C60" s="1">
        <v>4</v>
      </c>
      <c r="D60" s="11">
        <v>1.7132241604953281E-2</v>
      </c>
      <c r="E60" s="1" t="s">
        <v>148</v>
      </c>
      <c r="F60" s="1">
        <v>15</v>
      </c>
      <c r="G60" s="11">
        <v>3.481293797194953E-2</v>
      </c>
      <c r="H60" s="1" t="s">
        <v>144</v>
      </c>
      <c r="I60" s="1">
        <v>2</v>
      </c>
      <c r="J60" s="11">
        <v>4.1076620676834957E-2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>
        <v>6</v>
      </c>
      <c r="B61" s="1" t="s">
        <v>150</v>
      </c>
      <c r="C61" s="1">
        <v>4</v>
      </c>
      <c r="D61" s="11">
        <v>1.4157851679058895E-2</v>
      </c>
      <c r="E61" s="1" t="s">
        <v>140</v>
      </c>
      <c r="F61" s="1">
        <v>22</v>
      </c>
      <c r="G61" s="11">
        <v>2.8622070444838898E-2</v>
      </c>
      <c r="H61" s="1" t="s">
        <v>149</v>
      </c>
      <c r="I61" s="1">
        <v>14</v>
      </c>
      <c r="J61" s="11">
        <v>3.1622616304025242E-2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>
        <v>7</v>
      </c>
      <c r="B62" s="1" t="s">
        <v>148</v>
      </c>
      <c r="C62" s="1">
        <v>15</v>
      </c>
      <c r="D62" s="11">
        <v>1.3634843981279045E-2</v>
      </c>
      <c r="E62" s="1" t="s">
        <v>136</v>
      </c>
      <c r="F62" s="1">
        <v>14</v>
      </c>
      <c r="G62" s="11">
        <v>2.4085165987022691E-2</v>
      </c>
      <c r="H62" s="1" t="s">
        <v>147</v>
      </c>
      <c r="I62" s="1">
        <v>27</v>
      </c>
      <c r="J62" s="11">
        <v>2.5024577784392842E-2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>
        <v>8</v>
      </c>
      <c r="B63" s="1" t="s">
        <v>146</v>
      </c>
      <c r="C63" s="1">
        <v>1</v>
      </c>
      <c r="D63" s="11">
        <v>1.2760589088697035E-2</v>
      </c>
      <c r="E63" s="1" t="s">
        <v>139</v>
      </c>
      <c r="F63" s="1">
        <v>4</v>
      </c>
      <c r="G63" s="11">
        <v>1.7627796173112584E-2</v>
      </c>
      <c r="H63" s="1" t="s">
        <v>145</v>
      </c>
      <c r="I63" s="1">
        <v>2</v>
      </c>
      <c r="J63" s="11">
        <v>2.4978674827253831E-2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>
        <v>9</v>
      </c>
      <c r="B64" s="1" t="s">
        <v>137</v>
      </c>
      <c r="C64" s="1">
        <v>15</v>
      </c>
      <c r="D64" s="11">
        <v>1.2481256160672605E-2</v>
      </c>
      <c r="E64" s="1" t="s">
        <v>144</v>
      </c>
      <c r="F64" s="1">
        <v>2</v>
      </c>
      <c r="G64" s="11">
        <v>1.654529811453816E-2</v>
      </c>
      <c r="H64" s="1" t="s">
        <v>143</v>
      </c>
      <c r="I64" s="1">
        <v>14</v>
      </c>
      <c r="J64" s="11">
        <v>2.4362386149086861E-2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>
        <v>10</v>
      </c>
      <c r="B65" s="1" t="s">
        <v>124</v>
      </c>
      <c r="C65" s="1">
        <v>13</v>
      </c>
      <c r="D65" s="11">
        <v>1.1940883138802432E-2</v>
      </c>
      <c r="E65" s="1" t="s">
        <v>142</v>
      </c>
      <c r="F65" s="1">
        <v>4</v>
      </c>
      <c r="G65" s="11">
        <v>1.5670133229274543E-2</v>
      </c>
      <c r="H65" s="1" t="s">
        <v>139</v>
      </c>
      <c r="I65" s="1">
        <v>4</v>
      </c>
      <c r="J65" s="11">
        <v>2.1540294466087427E-2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>
        <v>11</v>
      </c>
      <c r="B66" s="1" t="s">
        <v>141</v>
      </c>
      <c r="C66" s="1">
        <v>4</v>
      </c>
      <c r="D66" s="11">
        <v>1.1920928291905098E-2</v>
      </c>
      <c r="E66" s="1" t="s">
        <v>129</v>
      </c>
      <c r="F66" s="1">
        <v>1</v>
      </c>
      <c r="G66" s="11">
        <v>1.5166574607000504E-2</v>
      </c>
      <c r="H66" s="1" t="s">
        <v>140</v>
      </c>
      <c r="I66" s="1">
        <v>22</v>
      </c>
      <c r="J66" s="11">
        <v>2.1270047719027445E-2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>
        <v>12</v>
      </c>
      <c r="B67" s="1" t="s">
        <v>139</v>
      </c>
      <c r="C67" s="1">
        <v>4</v>
      </c>
      <c r="D67" s="11">
        <v>1.1884941233473523E-2</v>
      </c>
      <c r="E67" s="1" t="s">
        <v>131</v>
      </c>
      <c r="F67" s="1">
        <v>27</v>
      </c>
      <c r="G67" s="11">
        <v>1.4659473846230264E-2</v>
      </c>
      <c r="H67" s="1" t="s">
        <v>138</v>
      </c>
      <c r="I67" s="1">
        <v>5</v>
      </c>
      <c r="J67" s="11">
        <v>2.0180405534652272E-2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>
        <v>13</v>
      </c>
      <c r="B68" s="1" t="s">
        <v>129</v>
      </c>
      <c r="C68" s="1">
        <v>1</v>
      </c>
      <c r="D68" s="11">
        <v>1.1369781596944543E-2</v>
      </c>
      <c r="E68" s="1" t="s">
        <v>137</v>
      </c>
      <c r="F68" s="1">
        <v>15</v>
      </c>
      <c r="G68" s="11">
        <v>1.4107393060092359E-2</v>
      </c>
      <c r="H68" s="1" t="s">
        <v>136</v>
      </c>
      <c r="I68" s="1">
        <v>14</v>
      </c>
      <c r="J68" s="11">
        <v>1.9672320634367808E-2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>
        <v>14</v>
      </c>
      <c r="B69" s="1" t="s">
        <v>135</v>
      </c>
      <c r="C69" s="1">
        <v>5</v>
      </c>
      <c r="D69" s="11">
        <v>9.4417964601174794E-3</v>
      </c>
      <c r="E69" s="1" t="s">
        <v>134</v>
      </c>
      <c r="F69" s="1">
        <v>4</v>
      </c>
      <c r="G69" s="11">
        <v>1.0349204649762123E-2</v>
      </c>
      <c r="H69" s="1" t="s">
        <v>132</v>
      </c>
      <c r="I69" s="1">
        <v>2</v>
      </c>
      <c r="J69" s="11">
        <v>1.7730680852155217E-2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>
        <v>15</v>
      </c>
      <c r="B70" s="1" t="s">
        <v>133</v>
      </c>
      <c r="C70" s="1">
        <v>1</v>
      </c>
      <c r="D70" s="11">
        <v>8.8290335194074355E-3</v>
      </c>
      <c r="E70" s="1" t="s">
        <v>132</v>
      </c>
      <c r="F70" s="1">
        <v>2</v>
      </c>
      <c r="G70" s="11">
        <v>9.4086385406701514E-3</v>
      </c>
      <c r="H70" s="1" t="s">
        <v>131</v>
      </c>
      <c r="I70" s="1">
        <v>27</v>
      </c>
      <c r="J70" s="11">
        <v>1.7475048389943407E-2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>
        <v>16</v>
      </c>
      <c r="B71" s="1" t="s">
        <v>130</v>
      </c>
      <c r="C71" s="1">
        <v>2</v>
      </c>
      <c r="D71" s="11">
        <v>8.6037756685485699E-3</v>
      </c>
      <c r="E71" s="1" t="s">
        <v>124</v>
      </c>
      <c r="F71" s="1">
        <v>13</v>
      </c>
      <c r="G71" s="11">
        <v>9.3873343743524369E-3</v>
      </c>
      <c r="H71" s="1" t="s">
        <v>44</v>
      </c>
      <c r="I71" s="1">
        <v>4</v>
      </c>
      <c r="J71" s="11">
        <v>1.5797170870785318E-2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>
        <v>17</v>
      </c>
      <c r="B72" s="1" t="s">
        <v>126</v>
      </c>
      <c r="C72" s="1">
        <v>4</v>
      </c>
      <c r="D72" s="11">
        <v>9.297257424283811E-3</v>
      </c>
      <c r="E72" s="1" t="s">
        <v>128</v>
      </c>
      <c r="F72" s="1">
        <v>2</v>
      </c>
      <c r="G72" s="11">
        <v>9.0370938800892076E-3</v>
      </c>
      <c r="H72" s="1" t="s">
        <v>129</v>
      </c>
      <c r="I72" s="1">
        <v>1</v>
      </c>
      <c r="J72" s="11">
        <v>1.3219387998823945E-2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>
        <v>18</v>
      </c>
      <c r="B73" s="1" t="s">
        <v>44</v>
      </c>
      <c r="C73" s="1">
        <v>4</v>
      </c>
      <c r="D73" s="11">
        <v>7.8872961462532771E-3</v>
      </c>
      <c r="E73" s="1" t="s">
        <v>126</v>
      </c>
      <c r="F73" s="1">
        <v>4</v>
      </c>
      <c r="G73" s="11">
        <v>8.6242756057264731E-3</v>
      </c>
      <c r="H73" s="1" t="s">
        <v>128</v>
      </c>
      <c r="I73" s="1">
        <v>2</v>
      </c>
      <c r="J73" s="11">
        <v>1.0821539188370735E-2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>
        <v>19</v>
      </c>
      <c r="B74" s="1" t="s">
        <v>127</v>
      </c>
      <c r="C74" s="1">
        <v>2</v>
      </c>
      <c r="D74" s="11">
        <v>7.5815434247390916E-3</v>
      </c>
      <c r="E74" s="76"/>
      <c r="F74" s="76"/>
      <c r="G74" s="75"/>
      <c r="H74" s="1" t="s">
        <v>126</v>
      </c>
      <c r="I74" s="1">
        <v>4</v>
      </c>
      <c r="J74" s="11">
        <v>1.0010342682857783E-2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>
        <v>20</v>
      </c>
      <c r="B75" s="1"/>
      <c r="C75" s="1"/>
      <c r="D75" s="75"/>
      <c r="E75" s="1"/>
      <c r="F75" s="1"/>
      <c r="H75" s="1" t="s">
        <v>125</v>
      </c>
      <c r="I75" s="1">
        <v>5</v>
      </c>
      <c r="J75" s="11">
        <v>9.6935708000228677E-3</v>
      </c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>
        <v>21</v>
      </c>
      <c r="B76" s="1"/>
      <c r="G76" s="1"/>
      <c r="H76" s="1" t="s">
        <v>124</v>
      </c>
      <c r="I76" s="1">
        <v>13</v>
      </c>
      <c r="J76" s="11">
        <v>9.4642081024388092E-3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4">
    <mergeCell ref="T1:V1"/>
    <mergeCell ref="B33:D33"/>
    <mergeCell ref="E33:G33"/>
    <mergeCell ref="H33:J33"/>
    <mergeCell ref="K33:M33"/>
    <mergeCell ref="K1:M1"/>
    <mergeCell ref="N1:P1"/>
    <mergeCell ref="Q1:S1"/>
    <mergeCell ref="B54:D54"/>
    <mergeCell ref="E54:G54"/>
    <mergeCell ref="H54:J54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Import_Herb_1987-2020</vt:lpstr>
      <vt:lpstr>Import_Herb_1987-2020 (2)</vt:lpstr>
      <vt:lpstr>Importacion 90%</vt:lpstr>
      <vt:lpstr>Area Agricola</vt:lpstr>
      <vt:lpstr>Importacion 90% (2)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magarcia</dc:creator>
  <cp:lastModifiedBy>Alejandro García</cp:lastModifiedBy>
  <dcterms:created xsi:type="dcterms:W3CDTF">2021-06-15T17:52:49Z</dcterms:created>
  <dcterms:modified xsi:type="dcterms:W3CDTF">2021-12-07T14:03:19Z</dcterms:modified>
</cp:coreProperties>
</file>