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16" documentId="8_{80FB67B0-A461-41CE-877D-DE0FC22F3C2B}" xr6:coauthVersionLast="47" xr6:coauthVersionMax="47" xr10:uidLastSave="{7161D1EE-1CCC-4C06-87CE-A1DB3EDEF1D3}"/>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4" i="11" l="1"/>
  <c r="E45" i="11" s="1"/>
  <c r="F41" i="11"/>
  <c r="E35" i="11"/>
  <c r="F35" i="11" s="1"/>
  <c r="E38" i="11" s="1"/>
  <c r="F38" i="11" s="1"/>
  <c r="F28" i="11"/>
  <c r="F27" i="11"/>
  <c r="F26" i="11"/>
  <c r="E19" i="11"/>
  <c r="H7" i="11"/>
  <c r="E36" i="11" l="1"/>
  <c r="F36" i="11" s="1"/>
  <c r="E39" i="11" s="1"/>
  <c r="F39" i="11" s="1"/>
  <c r="E3" i="11"/>
  <c r="E14" i="11" s="1"/>
  <c r="F14" i="11" s="1"/>
  <c r="E37" i="11" l="1"/>
  <c r="F37" i="11" s="1"/>
  <c r="E40" i="11" s="1"/>
  <c r="F40" i="11" s="1"/>
  <c r="E15" i="11"/>
  <c r="F15" i="11" s="1"/>
  <c r="E16" i="11"/>
  <c r="F16" i="11" s="1"/>
  <c r="E12" i="11"/>
  <c r="F12" i="11" s="1"/>
  <c r="E13" i="11"/>
  <c r="E10" i="11"/>
  <c r="F10" i="11" s="1"/>
  <c r="E11" i="11"/>
  <c r="E9" i="11"/>
  <c r="I5" i="11"/>
  <c r="H47" i="11"/>
  <c r="H43" i="11"/>
  <c r="H42" i="11"/>
  <c r="H38" i="11"/>
  <c r="H36" i="11"/>
  <c r="H34" i="11"/>
  <c r="H25" i="11"/>
  <c r="H18" i="11"/>
  <c r="H8" i="11"/>
  <c r="H37" i="11" l="1"/>
  <c r="F13" i="11"/>
  <c r="F9" i="11"/>
  <c r="I6" i="11"/>
  <c r="E30" i="11" l="1"/>
  <c r="F30" i="11" s="1"/>
  <c r="H30" i="11" s="1"/>
  <c r="H26" i="11"/>
  <c r="H27" i="11"/>
  <c r="E20" i="11"/>
  <c r="F20" i="11" s="1"/>
  <c r="H9" i="11"/>
  <c r="H35" i="11"/>
  <c r="H10" i="11"/>
  <c r="E29" i="11"/>
  <c r="H28" i="11"/>
  <c r="F11" i="11"/>
  <c r="J5" i="11"/>
  <c r="K5" i="11" s="1"/>
  <c r="L5" i="11" s="1"/>
  <c r="M5" i="11" s="1"/>
  <c r="N5" i="11" s="1"/>
  <c r="O5" i="11" s="1"/>
  <c r="P5" i="11" s="1"/>
  <c r="I4" i="11"/>
  <c r="F29" i="11" l="1"/>
  <c r="H29" i="11" s="1"/>
  <c r="E31" i="11"/>
  <c r="F31" i="11" s="1"/>
  <c r="H19" i="11"/>
  <c r="H13" i="11"/>
  <c r="H20" i="11"/>
  <c r="E21" i="11"/>
  <c r="E22" i="11" s="1"/>
  <c r="E23" i="11" s="1"/>
  <c r="H11" i="11"/>
  <c r="H12" i="11"/>
  <c r="P4" i="11"/>
  <c r="Q5" i="11"/>
  <c r="R5" i="11" s="1"/>
  <c r="S5" i="11" s="1"/>
  <c r="T5" i="11" s="1"/>
  <c r="U5" i="11" s="1"/>
  <c r="V5" i="11" s="1"/>
  <c r="W5" i="11" s="1"/>
  <c r="J6" i="11"/>
  <c r="F23" i="11" l="1"/>
  <c r="H23" i="11" s="1"/>
  <c r="F22" i="11"/>
  <c r="H22" i="11" s="1"/>
  <c r="F21" i="11"/>
  <c r="H21"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X6" i="11" l="1"/>
  <c r="BY5" i="11"/>
  <c r="AR6" i="11"/>
  <c r="BY6" i="11" l="1"/>
  <c r="BZ5" i="11"/>
  <c r="BZ6" i="11" l="1"/>
  <c r="CA5" i="11"/>
  <c r="CB5" i="11" l="1"/>
  <c r="CA6" i="11"/>
  <c r="CA4" i="11"/>
  <c r="CC5" i="11" l="1"/>
  <c r="CB6" i="11"/>
  <c r="CD5" i="11" l="1"/>
  <c r="CC6" i="11"/>
  <c r="CD6" i="11" l="1"/>
  <c r="CE5" i="11"/>
  <c r="CE6" i="11" l="1"/>
  <c r="CF5" i="11"/>
  <c r="CF6" i="11" l="1"/>
  <c r="CG5" i="11"/>
  <c r="CG6" i="11" l="1"/>
  <c r="CH5" i="11"/>
  <c r="CH4" i="11" l="1"/>
  <c r="CH6" i="11"/>
  <c r="CI5" i="11"/>
  <c r="CI6" i="11" l="1"/>
  <c r="CJ5" i="11"/>
  <c r="CJ6" i="11" l="1"/>
  <c r="CK5" i="11"/>
  <c r="CK6" i="11" l="1"/>
  <c r="CL5" i="11"/>
  <c r="CL6" i="11" l="1"/>
  <c r="CM5" i="11"/>
  <c r="CM6" i="11" l="1"/>
  <c r="CN5" i="11"/>
  <c r="CN6" i="11" l="1"/>
  <c r="CO5" i="11"/>
  <c r="CO4" i="11" l="1"/>
  <c r="CO6" i="11"/>
  <c r="CP5" i="11"/>
  <c r="CP6" i="11" l="1"/>
  <c r="CQ5" i="11"/>
  <c r="CQ6" i="11" l="1"/>
  <c r="CR5" i="11"/>
  <c r="CR6" i="11" l="1"/>
  <c r="CS5" i="11"/>
  <c r="CT5" i="11" l="1"/>
  <c r="CS6" i="11"/>
  <c r="CT6" i="11" l="1"/>
  <c r="CU5" i="11"/>
  <c r="CU6" i="11" l="1"/>
  <c r="CV5" i="11"/>
  <c r="CV4" i="11" l="1"/>
  <c r="CV6" i="11"/>
  <c r="CW5" i="11"/>
  <c r="CW6" i="11" l="1"/>
  <c r="CX5" i="11"/>
  <c r="CX6" i="11" l="1"/>
  <c r="CY5" i="11"/>
  <c r="CY6" i="11" l="1"/>
  <c r="CZ5" i="11"/>
  <c r="CZ6" i="11" l="1"/>
  <c r="DA5" i="11"/>
  <c r="DA6" i="11" l="1"/>
  <c r="DB5" i="11"/>
  <c r="DB6" i="11" l="1"/>
  <c r="DC5" i="11"/>
  <c r="DD5" i="11" l="1"/>
  <c r="DC4" i="11"/>
  <c r="DC6" i="11"/>
  <c r="DD6" i="11" l="1"/>
  <c r="DE5" i="11"/>
  <c r="DE6" i="11" l="1"/>
  <c r="DF5" i="11"/>
  <c r="DF6" i="11" l="1"/>
  <c r="DG5" i="11"/>
  <c r="DG6" i="11" l="1"/>
  <c r="DH5" i="11"/>
  <c r="DI5" i="11" l="1"/>
  <c r="DH6" i="11"/>
  <c r="DI6" i="11" l="1"/>
  <c r="DJ5" i="11"/>
  <c r="DJ4" i="11" l="1"/>
  <c r="DJ6" i="11"/>
  <c r="DK5" i="11"/>
  <c r="DL5" i="11" l="1"/>
  <c r="DK6" i="11"/>
  <c r="DL6" i="11" l="1"/>
  <c r="DM5" i="11"/>
  <c r="DM6" i="11" l="1"/>
  <c r="DN5" i="11"/>
  <c r="DN6" i="11" l="1"/>
  <c r="DO5" i="11"/>
  <c r="DO6" i="11" l="1"/>
  <c r="DP5" i="11"/>
  <c r="DQ5" i="11" l="1"/>
  <c r="DP6" i="11"/>
  <c r="DQ6" i="11" l="1"/>
  <c r="DQ4" i="11"/>
  <c r="DR5" i="11"/>
  <c r="DS5" i="11" l="1"/>
  <c r="DR6" i="11"/>
  <c r="DT5" i="11" l="1"/>
  <c r="DS6" i="11"/>
  <c r="DT6" i="11" l="1"/>
  <c r="DU5" i="11"/>
  <c r="DU6" i="11" l="1"/>
  <c r="DV5" i="11"/>
  <c r="DV6" i="11" l="1"/>
  <c r="DW5" i="11"/>
  <c r="DW6" i="11" l="1"/>
  <c r="DX5" i="11"/>
  <c r="DY5" i="11" l="1"/>
  <c r="DX4" i="11"/>
  <c r="DX6" i="11"/>
  <c r="DY6" i="11" l="1"/>
  <c r="DZ5" i="11"/>
  <c r="EA5" i="11" l="1"/>
  <c r="DZ6" i="11"/>
  <c r="EB5" i="11" l="1"/>
  <c r="EA6" i="11"/>
  <c r="EB6" i="11" l="1"/>
  <c r="EC5" i="11"/>
  <c r="EC6" i="11" l="1"/>
  <c r="ED5" i="11"/>
  <c r="ED6" i="11" l="1"/>
  <c r="EE5" i="11"/>
  <c r="EE4" i="11" l="1"/>
  <c r="EE6" i="11"/>
  <c r="EF5" i="11"/>
  <c r="EF6" i="11" l="1"/>
  <c r="EG5" i="11"/>
  <c r="EG6" i="11" l="1"/>
  <c r="EH5" i="11"/>
  <c r="EH6" i="11" l="1"/>
</calcChain>
</file>

<file path=xl/sharedStrings.xml><?xml version="1.0" encoding="utf-8"?>
<sst xmlns="http://schemas.openxmlformats.org/spreadsheetml/2006/main" count="79" uniqueCount="70">
  <si>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</si>
  <si>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</si>
  <si>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</si>
  <si>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</si>
  <si>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</si>
  <si>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</si>
  <si>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</si>
  <si>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</si>
  <si>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</si>
  <si>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</si>
  <si>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</si>
  <si>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</si>
  <si>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</si>
  <si>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</si>
  <si>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</si>
  <si>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</si>
  <si>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</si>
  <si>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</si>
  <si>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</si>
  <si>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</si>
  <si>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</si>
  <si>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</si>
  <si>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</si>
  <si>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</si>
  <si>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</si>
  <si>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</si>
  <si>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</si>
  <si>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</si>
  <si>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</si>
  <si>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</si>
  <si>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</si>
  <si>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</si>
  <si>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</si>
  <si>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</si>
  <si>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</si>
  <si>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</si>
  <si>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</si>
  <si>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</si>
  <si>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Etapa 1 - Concepção, Proposta de Solução e Início da Elaboração do Projeto da Solução </t>
  </si>
  <si>
    <t>CRM AUTO</t>
  </si>
  <si>
    <t>1. Documentação de contexto</t>
  </si>
  <si>
    <t>1.1 Problema, Objetivos, Justificativa, Público-alvo</t>
  </si>
  <si>
    <t>2. Especificação do Projeto</t>
  </si>
  <si>
    <t>2.1 Personas, Histórias de Usuário</t>
  </si>
  <si>
    <t xml:space="preserve">2.2 Lista de Requisitos        </t>
  </si>
  <si>
    <t xml:space="preserve">2.3 Matriz de rastreabilidade de requisitos     </t>
  </si>
  <si>
    <t xml:space="preserve">2.4 Casos de Uso   </t>
  </si>
  <si>
    <t>2.5 Gerenciamento e Planejamento de Cronograma, Custos e Pessoal do Projeto</t>
  </si>
  <si>
    <t>Etapa 2 - Desenvolvimento do Back-end: Web API</t>
  </si>
  <si>
    <t>1. Desenvolvimento da API Web</t>
  </si>
  <si>
    <t>1.1 Estudo de Solução</t>
  </si>
  <si>
    <t>1.2 Desenvolvimento da V1</t>
  </si>
  <si>
    <t>1.3 Testes e Documentação</t>
  </si>
  <si>
    <t>1.4 Correções</t>
  </si>
  <si>
    <t>3. Reunião de Apresentação</t>
  </si>
  <si>
    <t>2. Reunião de Apresentação</t>
  </si>
  <si>
    <t>Etapa 3 - Desenvolvimento do Front-end: Web</t>
  </si>
  <si>
    <t>1. Desenvolvimento Estrutural</t>
  </si>
  <si>
    <t>1.1 Diagramas de Fluxo</t>
  </si>
  <si>
    <t>1.2  Wireframe interativo</t>
  </si>
  <si>
    <t>2. Desenvolvimento Front - Web</t>
  </si>
  <si>
    <t>2.1 Desenvolvimento da V1</t>
  </si>
  <si>
    <t>2.2 Testes e Documentação</t>
  </si>
  <si>
    <t>2.3 Correções</t>
  </si>
  <si>
    <t>Etapa 4 - Desenvolvimento do Front-end: Mobile</t>
  </si>
  <si>
    <t>2. Desenvolvimento Front - Mobile</t>
  </si>
  <si>
    <t>Etapa 5 - Diagnóstico, entrega da solução e apresentação</t>
  </si>
  <si>
    <t>1. Ajustes Finais e Documentação</t>
  </si>
  <si>
    <t>2. Elaboração de documentos de Entrega</t>
  </si>
  <si>
    <t>Desenvolvedor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</si>
</sst>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39997558519241921"/>
        <bgColor indexed="6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6" fillId="8" borderId="2" xfId="11" applyFont="1" applyFill="1" applyAlignment="1">
      <alignment horizontal="center" vertical="center" wrapText="1"/>
    </xf>
    <xf numFmtId="0" fontId="9" fillId="3" borderId="2" xfId="12" applyFill="1" applyAlignment="1">
      <alignment horizontal="left" vertical="center" wrapText="1" indent="3"/>
    </xf>
    <xf numFmtId="0" fontId="6" fillId="3" borderId="2" xfId="12" applyFont="1" applyFill="1">
      <alignment horizontal="left" vertical="center" indent="2"/>
    </xf>
    <xf numFmtId="0" fontId="6" fillId="9" borderId="2" xfId="0" applyFont="1" applyFill="1" applyBorder="1" applyAlignment="1">
      <alignment horizontal="left" vertical="center" wrapText="1" indent="1"/>
    </xf>
    <xf numFmtId="0" fontId="6" fillId="4" borderId="2" xfId="12" applyFont="1" applyFill="1">
      <alignment horizontal="left" vertical="center" indent="2"/>
    </xf>
    <xf numFmtId="0" fontId="9" fillId="4" borderId="2" xfId="12" applyFill="1" applyAlignment="1">
      <alignment horizontal="left" vertical="center" indent="3"/>
    </xf>
    <xf numFmtId="0" fontId="6" fillId="6" borderId="2" xfId="0" applyFont="1" applyFill="1" applyBorder="1" applyAlignment="1">
      <alignment horizontal="left" vertical="center" wrapText="1" indent="1"/>
    </xf>
    <xf numFmtId="0" fontId="9" fillId="11" borderId="2" xfId="12" applyFill="1" applyAlignment="1">
      <alignment horizontal="left" vertical="center" indent="3"/>
    </xf>
    <xf numFmtId="0" fontId="6" fillId="11" borderId="2" xfId="12" applyFont="1" applyFill="1">
      <alignment horizontal="left" vertical="center" indent="2"/>
    </xf>
    <xf numFmtId="0" fontId="6" fillId="5" borderId="2" xfId="0" applyFont="1" applyFill="1" applyBorder="1" applyAlignment="1">
      <alignment horizontal="left" vertical="center" wrapText="1" indent="1"/>
    </xf>
    <xf numFmtId="0" fontId="9" fillId="10" borderId="2" xfId="12" applyFill="1" applyAlignment="1">
      <alignment horizontal="left" vertical="center" indent="3"/>
    </xf>
    <xf numFmtId="0" fontId="6" fillId="10" borderId="2" xfId="12" applyFont="1" applyFill="1">
      <alignment horizontal="left" vertical="center" indent="2"/>
    </xf>
    <xf numFmtId="0" fontId="6" fillId="14" borderId="2" xfId="0" applyFont="1" applyFill="1" applyBorder="1" applyAlignment="1">
      <alignment horizontal="left" vertical="center" wrapText="1" indent="1"/>
    </xf>
    <xf numFmtId="0" fontId="9" fillId="14" borderId="2" xfId="11" applyFill="1">
      <alignment horizontal="center" vertical="center"/>
    </xf>
    <xf numFmtId="9" fontId="5" fillId="14" borderId="2" xfId="2" applyFont="1" applyFill="1" applyBorder="1" applyAlignment="1">
      <alignment horizontal="center" vertical="center"/>
    </xf>
    <xf numFmtId="165" fontId="0" fillId="14" borderId="2" xfId="0" applyNumberFormat="1" applyFill="1" applyBorder="1" applyAlignment="1">
      <alignment horizontal="center" vertical="center"/>
    </xf>
    <xf numFmtId="165" fontId="5" fillId="14" borderId="2" xfId="0" applyNumberFormat="1" applyFont="1" applyFill="1" applyBorder="1" applyAlignment="1">
      <alignment horizontal="center" vertical="center"/>
    </xf>
    <xf numFmtId="0" fontId="6" fillId="15" borderId="2" xfId="12" applyFont="1"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0" fontId="9" fillId="15" borderId="2" xfId="12" applyFill="1" applyAlignment="1">
      <alignment horizontal="left" vertical="center" indent="3"/>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H50"/>
  <sheetViews>
    <sheetView showGridLines="0" tabSelected="1" showRuler="0" zoomScale="70" zoomScaleNormal="70" zoomScalePageLayoutView="70" workbookViewId="0">
      <pane ySplit="6" topLeftCell="A8" activePane="bottomLeft" state="frozen"/>
      <selection pane="bottomLeft" activeCell="D20" sqref="D20"/>
    </sheetView>
  </sheetViews>
  <sheetFormatPr defaultRowHeight="30" customHeight="1" x14ac:dyDescent="0.25"/>
  <cols>
    <col min="1" max="1" width="2.7109375" style="53" customWidth="1"/>
    <col min="2" max="2" width="34.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78" width="2.7109375" bestFit="1" customWidth="1"/>
    <col min="79" max="87" width="1.85546875" bestFit="1" customWidth="1"/>
    <col min="88" max="109" width="2.7109375" bestFit="1" customWidth="1"/>
    <col min="110" max="118" width="1.85546875" bestFit="1" customWidth="1"/>
    <col min="119" max="133" width="2.7109375" bestFit="1" customWidth="1"/>
    <col min="134" max="134" width="2.7109375" customWidth="1"/>
    <col min="135" max="138" width="2.7109375" hidden="1" customWidth="1"/>
  </cols>
  <sheetData>
    <row r="1" spans="1:138" ht="30" customHeight="1" x14ac:dyDescent="0.45">
      <c r="A1" s="54" t="s">
        <v>28</v>
      </c>
      <c r="B1" s="57" t="s">
        <v>39</v>
      </c>
      <c r="C1" s="1"/>
      <c r="D1" s="2"/>
      <c r="E1" s="4"/>
      <c r="F1" s="42"/>
      <c r="H1" s="2"/>
      <c r="I1" s="73"/>
    </row>
    <row r="2" spans="1:138" ht="30" customHeight="1" x14ac:dyDescent="0.3">
      <c r="A2" s="53" t="s">
        <v>24</v>
      </c>
      <c r="B2" s="58"/>
      <c r="I2" s="74"/>
    </row>
    <row r="3" spans="1:138" ht="30" customHeight="1" x14ac:dyDescent="0.25">
      <c r="A3" s="53" t="s">
        <v>35</v>
      </c>
      <c r="B3" s="59"/>
      <c r="C3" s="102" t="s">
        <v>1</v>
      </c>
      <c r="D3" s="103"/>
      <c r="E3" s="101">
        <f ca="1">TODAY()</f>
        <v>44978</v>
      </c>
      <c r="F3" s="101"/>
    </row>
    <row r="4" spans="1:138" ht="30" customHeight="1" x14ac:dyDescent="0.25">
      <c r="A4" s="54" t="s">
        <v>29</v>
      </c>
      <c r="C4" s="102" t="s">
        <v>8</v>
      </c>
      <c r="D4" s="103"/>
      <c r="E4" s="7">
        <v>1</v>
      </c>
      <c r="I4" s="98">
        <f ca="1">I5</f>
        <v>44977</v>
      </c>
      <c r="J4" s="99"/>
      <c r="K4" s="99"/>
      <c r="L4" s="99"/>
      <c r="M4" s="99"/>
      <c r="N4" s="99"/>
      <c r="O4" s="100"/>
      <c r="P4" s="98">
        <f ca="1">P5</f>
        <v>44984</v>
      </c>
      <c r="Q4" s="99"/>
      <c r="R4" s="99"/>
      <c r="S4" s="99"/>
      <c r="T4" s="99"/>
      <c r="U4" s="99"/>
      <c r="V4" s="100"/>
      <c r="W4" s="98">
        <f ca="1">W5</f>
        <v>44991</v>
      </c>
      <c r="X4" s="99"/>
      <c r="Y4" s="99"/>
      <c r="Z4" s="99"/>
      <c r="AA4" s="99"/>
      <c r="AB4" s="99"/>
      <c r="AC4" s="100"/>
      <c r="AD4" s="98">
        <f ca="1">AD5</f>
        <v>44998</v>
      </c>
      <c r="AE4" s="99"/>
      <c r="AF4" s="99"/>
      <c r="AG4" s="99"/>
      <c r="AH4" s="99"/>
      <c r="AI4" s="99"/>
      <c r="AJ4" s="100"/>
      <c r="AK4" s="98">
        <f ca="1">AK5</f>
        <v>45005</v>
      </c>
      <c r="AL4" s="99"/>
      <c r="AM4" s="99"/>
      <c r="AN4" s="99"/>
      <c r="AO4" s="99"/>
      <c r="AP4" s="99"/>
      <c r="AQ4" s="100"/>
      <c r="AR4" s="98">
        <f ca="1">AR5</f>
        <v>45012</v>
      </c>
      <c r="AS4" s="99"/>
      <c r="AT4" s="99"/>
      <c r="AU4" s="99"/>
      <c r="AV4" s="99"/>
      <c r="AW4" s="99"/>
      <c r="AX4" s="100"/>
      <c r="AY4" s="98">
        <f ca="1">AY5</f>
        <v>45019</v>
      </c>
      <c r="AZ4" s="99"/>
      <c r="BA4" s="99"/>
      <c r="BB4" s="99"/>
      <c r="BC4" s="99"/>
      <c r="BD4" s="99"/>
      <c r="BE4" s="100"/>
      <c r="BF4" s="98">
        <f ca="1">BF5</f>
        <v>45026</v>
      </c>
      <c r="BG4" s="99"/>
      <c r="BH4" s="99"/>
      <c r="BI4" s="99"/>
      <c r="BJ4" s="99"/>
      <c r="BK4" s="99"/>
      <c r="BL4" s="100"/>
      <c r="BM4" s="98">
        <f ca="1">BM5</f>
        <v>45033</v>
      </c>
      <c r="BN4" s="99"/>
      <c r="BO4" s="99"/>
      <c r="BP4" s="99"/>
      <c r="BQ4" s="99"/>
      <c r="BR4" s="99"/>
      <c r="BS4" s="100"/>
      <c r="BT4" s="98">
        <f t="shared" ref="BT4" ca="1" si="0">BT5</f>
        <v>45040</v>
      </c>
      <c r="BU4" s="99"/>
      <c r="BV4" s="99"/>
      <c r="BW4" s="99"/>
      <c r="BX4" s="99"/>
      <c r="BY4" s="99"/>
      <c r="BZ4" s="100"/>
      <c r="CA4" s="98">
        <f t="shared" ref="CA4" ca="1" si="1">CA5</f>
        <v>45047</v>
      </c>
      <c r="CB4" s="99"/>
      <c r="CC4" s="99"/>
      <c r="CD4" s="99"/>
      <c r="CE4" s="99"/>
      <c r="CF4" s="99"/>
      <c r="CG4" s="100"/>
      <c r="CH4" s="98">
        <f t="shared" ref="CH4" ca="1" si="2">CH5</f>
        <v>45054</v>
      </c>
      <c r="CI4" s="99"/>
      <c r="CJ4" s="99"/>
      <c r="CK4" s="99"/>
      <c r="CL4" s="99"/>
      <c r="CM4" s="99"/>
      <c r="CN4" s="100"/>
      <c r="CO4" s="98">
        <f t="shared" ref="CO4" ca="1" si="3">CO5</f>
        <v>45061</v>
      </c>
      <c r="CP4" s="99"/>
      <c r="CQ4" s="99"/>
      <c r="CR4" s="99"/>
      <c r="CS4" s="99"/>
      <c r="CT4" s="99"/>
      <c r="CU4" s="100"/>
      <c r="CV4" s="98">
        <f t="shared" ref="CV4" ca="1" si="4">CV5</f>
        <v>45068</v>
      </c>
      <c r="CW4" s="99"/>
      <c r="CX4" s="99"/>
      <c r="CY4" s="99"/>
      <c r="CZ4" s="99"/>
      <c r="DA4" s="99"/>
      <c r="DB4" s="100"/>
      <c r="DC4" s="98">
        <f t="shared" ref="DC4" ca="1" si="5">DC5</f>
        <v>45075</v>
      </c>
      <c r="DD4" s="99"/>
      <c r="DE4" s="99"/>
      <c r="DF4" s="99"/>
      <c r="DG4" s="99"/>
      <c r="DH4" s="99"/>
      <c r="DI4" s="100"/>
      <c r="DJ4" s="98">
        <f t="shared" ref="DJ4" ca="1" si="6">DJ5</f>
        <v>45082</v>
      </c>
      <c r="DK4" s="99"/>
      <c r="DL4" s="99"/>
      <c r="DM4" s="99"/>
      <c r="DN4" s="99"/>
      <c r="DO4" s="99"/>
      <c r="DP4" s="100"/>
      <c r="DQ4" s="98">
        <f t="shared" ref="DQ4" ca="1" si="7">DQ5</f>
        <v>45089</v>
      </c>
      <c r="DR4" s="99"/>
      <c r="DS4" s="99"/>
      <c r="DT4" s="99"/>
      <c r="DU4" s="99"/>
      <c r="DV4" s="99"/>
      <c r="DW4" s="100"/>
      <c r="DX4" s="98">
        <f t="shared" ref="DX4" ca="1" si="8">DX5</f>
        <v>45096</v>
      </c>
      <c r="DY4" s="99"/>
      <c r="DZ4" s="99"/>
      <c r="EA4" s="99"/>
      <c r="EB4" s="99"/>
      <c r="EC4" s="99"/>
      <c r="ED4" s="100"/>
      <c r="EE4" s="98">
        <f t="shared" ref="EE4" ca="1" si="9">EE5</f>
        <v>45103</v>
      </c>
      <c r="EF4" s="99"/>
      <c r="EG4" s="99"/>
      <c r="EH4" s="99"/>
    </row>
    <row r="5" spans="1:138" ht="15" customHeight="1" x14ac:dyDescent="0.25">
      <c r="A5" s="54" t="s">
        <v>30</v>
      </c>
      <c r="B5" s="72"/>
      <c r="C5" s="72"/>
      <c r="D5" s="72"/>
      <c r="E5" s="72"/>
      <c r="F5" s="72"/>
      <c r="G5" s="72"/>
      <c r="I5" s="11">
        <f ca="1">Project_Start-WEEKDAY(Project_Start,1)+2+7*(Display_Week-1)</f>
        <v>44977</v>
      </c>
      <c r="J5" s="10">
        <f ca="1">I5+1</f>
        <v>44978</v>
      </c>
      <c r="K5" s="10">
        <f t="shared" ref="K5:AX5" ca="1" si="10">J5+1</f>
        <v>44979</v>
      </c>
      <c r="L5" s="10">
        <f t="shared" ca="1" si="10"/>
        <v>44980</v>
      </c>
      <c r="M5" s="10">
        <f t="shared" ca="1" si="10"/>
        <v>44981</v>
      </c>
      <c r="N5" s="10">
        <f t="shared" ca="1" si="10"/>
        <v>44982</v>
      </c>
      <c r="O5" s="12">
        <f t="shared" ca="1" si="10"/>
        <v>44983</v>
      </c>
      <c r="P5" s="11">
        <f ca="1">O5+1</f>
        <v>44984</v>
      </c>
      <c r="Q5" s="10">
        <f ca="1">P5+1</f>
        <v>44985</v>
      </c>
      <c r="R5" s="10">
        <f t="shared" ca="1" si="10"/>
        <v>44986</v>
      </c>
      <c r="S5" s="10">
        <f t="shared" ca="1" si="10"/>
        <v>44987</v>
      </c>
      <c r="T5" s="10">
        <f t="shared" ca="1" si="10"/>
        <v>44988</v>
      </c>
      <c r="U5" s="10">
        <f t="shared" ca="1" si="10"/>
        <v>44989</v>
      </c>
      <c r="V5" s="12">
        <f t="shared" ca="1" si="10"/>
        <v>44990</v>
      </c>
      <c r="W5" s="11">
        <f ca="1">V5+1</f>
        <v>44991</v>
      </c>
      <c r="X5" s="10">
        <f ca="1">W5+1</f>
        <v>44992</v>
      </c>
      <c r="Y5" s="10">
        <f t="shared" ca="1" si="10"/>
        <v>44993</v>
      </c>
      <c r="Z5" s="10">
        <f t="shared" ca="1" si="10"/>
        <v>44994</v>
      </c>
      <c r="AA5" s="10">
        <f t="shared" ca="1" si="10"/>
        <v>44995</v>
      </c>
      <c r="AB5" s="10">
        <f t="shared" ca="1" si="10"/>
        <v>44996</v>
      </c>
      <c r="AC5" s="12">
        <f t="shared" ca="1" si="10"/>
        <v>44997</v>
      </c>
      <c r="AD5" s="11">
        <f ca="1">AC5+1</f>
        <v>44998</v>
      </c>
      <c r="AE5" s="10">
        <f ca="1">AD5+1</f>
        <v>44999</v>
      </c>
      <c r="AF5" s="10">
        <f t="shared" ca="1" si="10"/>
        <v>45000</v>
      </c>
      <c r="AG5" s="10">
        <f t="shared" ca="1" si="10"/>
        <v>45001</v>
      </c>
      <c r="AH5" s="10">
        <f t="shared" ca="1" si="10"/>
        <v>45002</v>
      </c>
      <c r="AI5" s="10">
        <f t="shared" ca="1" si="10"/>
        <v>45003</v>
      </c>
      <c r="AJ5" s="12">
        <f t="shared" ca="1" si="10"/>
        <v>45004</v>
      </c>
      <c r="AK5" s="11">
        <f ca="1">AJ5+1</f>
        <v>45005</v>
      </c>
      <c r="AL5" s="10">
        <f ca="1">AK5+1</f>
        <v>45006</v>
      </c>
      <c r="AM5" s="10">
        <f t="shared" ca="1" si="10"/>
        <v>45007</v>
      </c>
      <c r="AN5" s="10">
        <f t="shared" ca="1" si="10"/>
        <v>45008</v>
      </c>
      <c r="AO5" s="10">
        <f t="shared" ca="1" si="10"/>
        <v>45009</v>
      </c>
      <c r="AP5" s="10">
        <f t="shared" ca="1" si="10"/>
        <v>45010</v>
      </c>
      <c r="AQ5" s="12">
        <f t="shared" ca="1" si="10"/>
        <v>45011</v>
      </c>
      <c r="AR5" s="11">
        <f ca="1">AQ5+1</f>
        <v>45012</v>
      </c>
      <c r="AS5" s="10">
        <f ca="1">AR5+1</f>
        <v>45013</v>
      </c>
      <c r="AT5" s="10">
        <f t="shared" ca="1" si="10"/>
        <v>45014</v>
      </c>
      <c r="AU5" s="10">
        <f t="shared" ca="1" si="10"/>
        <v>45015</v>
      </c>
      <c r="AV5" s="10">
        <f t="shared" ca="1" si="10"/>
        <v>45016</v>
      </c>
      <c r="AW5" s="10">
        <f t="shared" ca="1" si="10"/>
        <v>45017</v>
      </c>
      <c r="AX5" s="12">
        <f t="shared" ca="1" si="10"/>
        <v>45018</v>
      </c>
      <c r="AY5" s="11">
        <f ca="1">AX5+1</f>
        <v>45019</v>
      </c>
      <c r="AZ5" s="10">
        <f ca="1">AY5+1</f>
        <v>45020</v>
      </c>
      <c r="BA5" s="10">
        <f t="shared" ref="BA5:BE5" ca="1" si="11">AZ5+1</f>
        <v>45021</v>
      </c>
      <c r="BB5" s="10">
        <f t="shared" ca="1" si="11"/>
        <v>45022</v>
      </c>
      <c r="BC5" s="10">
        <f t="shared" ca="1" si="11"/>
        <v>45023</v>
      </c>
      <c r="BD5" s="10">
        <f t="shared" ca="1" si="11"/>
        <v>45024</v>
      </c>
      <c r="BE5" s="12">
        <f t="shared" ca="1" si="11"/>
        <v>45025</v>
      </c>
      <c r="BF5" s="11">
        <f ca="1">BE5+1</f>
        <v>45026</v>
      </c>
      <c r="BG5" s="10">
        <f ca="1">BF5+1</f>
        <v>45027</v>
      </c>
      <c r="BH5" s="10">
        <f t="shared" ref="BH5:BL5" ca="1" si="12">BG5+1</f>
        <v>45028</v>
      </c>
      <c r="BI5" s="10">
        <f t="shared" ca="1" si="12"/>
        <v>45029</v>
      </c>
      <c r="BJ5" s="10">
        <f t="shared" ca="1" si="12"/>
        <v>45030</v>
      </c>
      <c r="BK5" s="10">
        <f t="shared" ca="1" si="12"/>
        <v>45031</v>
      </c>
      <c r="BL5" s="12">
        <f t="shared" ca="1" si="12"/>
        <v>45032</v>
      </c>
      <c r="BM5" s="11">
        <f ca="1">BL5+1</f>
        <v>45033</v>
      </c>
      <c r="BN5" s="10">
        <f ca="1">BM5+1</f>
        <v>45034</v>
      </c>
      <c r="BO5" s="10">
        <f t="shared" ref="BO5" ca="1" si="13">BN5+1</f>
        <v>45035</v>
      </c>
      <c r="BP5" s="10">
        <f t="shared" ref="BP5" ca="1" si="14">BO5+1</f>
        <v>45036</v>
      </c>
      <c r="BQ5" s="10">
        <f t="shared" ref="BQ5" ca="1" si="15">BP5+1</f>
        <v>45037</v>
      </c>
      <c r="BR5" s="10">
        <f t="shared" ref="BR5" ca="1" si="16">BQ5+1</f>
        <v>45038</v>
      </c>
      <c r="BS5" s="12">
        <f t="shared" ref="BS5:BU5" ca="1" si="17">BR5+1</f>
        <v>45039</v>
      </c>
      <c r="BT5" s="11">
        <f t="shared" ca="1" si="17"/>
        <v>45040</v>
      </c>
      <c r="BU5" s="10">
        <f t="shared" ca="1" si="17"/>
        <v>45041</v>
      </c>
      <c r="BV5" s="10">
        <f t="shared" ref="BV5" ca="1" si="18">BU5+1</f>
        <v>45042</v>
      </c>
      <c r="BW5" s="10">
        <f t="shared" ref="BW5" ca="1" si="19">BV5+1</f>
        <v>45043</v>
      </c>
      <c r="BX5" s="10">
        <f t="shared" ref="BX5" ca="1" si="20">BW5+1</f>
        <v>45044</v>
      </c>
      <c r="BY5" s="10">
        <f t="shared" ref="BY5" ca="1" si="21">BX5+1</f>
        <v>45045</v>
      </c>
      <c r="BZ5" s="12">
        <f t="shared" ref="BZ5:CB5" ca="1" si="22">BY5+1</f>
        <v>45046</v>
      </c>
      <c r="CA5" s="11">
        <f t="shared" ca="1" si="22"/>
        <v>45047</v>
      </c>
      <c r="CB5" s="10">
        <f t="shared" ca="1" si="22"/>
        <v>45048</v>
      </c>
      <c r="CC5" s="10">
        <f t="shared" ref="CC5" ca="1" si="23">CB5+1</f>
        <v>45049</v>
      </c>
      <c r="CD5" s="10">
        <f t="shared" ref="CD5" ca="1" si="24">CC5+1</f>
        <v>45050</v>
      </c>
      <c r="CE5" s="10">
        <f t="shared" ref="CE5" ca="1" si="25">CD5+1</f>
        <v>45051</v>
      </c>
      <c r="CF5" s="10">
        <f t="shared" ref="CF5" ca="1" si="26">CE5+1</f>
        <v>45052</v>
      </c>
      <c r="CG5" s="12">
        <f t="shared" ref="CG5" ca="1" si="27">CF5+1</f>
        <v>45053</v>
      </c>
      <c r="CH5" s="11">
        <f t="shared" ref="CH5" ca="1" si="28">CG5+1</f>
        <v>45054</v>
      </c>
      <c r="CI5" s="10">
        <f t="shared" ref="CI5" ca="1" si="29">CH5+1</f>
        <v>45055</v>
      </c>
      <c r="CJ5" s="10">
        <f t="shared" ref="CJ5" ca="1" si="30">CI5+1</f>
        <v>45056</v>
      </c>
      <c r="CK5" s="10">
        <f t="shared" ref="CK5" ca="1" si="31">CJ5+1</f>
        <v>45057</v>
      </c>
      <c r="CL5" s="10">
        <f t="shared" ref="CL5" ca="1" si="32">CK5+1</f>
        <v>45058</v>
      </c>
      <c r="CM5" s="10">
        <f t="shared" ref="CM5" ca="1" si="33">CL5+1</f>
        <v>45059</v>
      </c>
      <c r="CN5" s="12">
        <f t="shared" ref="CN5" ca="1" si="34">CM5+1</f>
        <v>45060</v>
      </c>
      <c r="CO5" s="11">
        <f t="shared" ref="CO5" ca="1" si="35">CN5+1</f>
        <v>45061</v>
      </c>
      <c r="CP5" s="10">
        <f t="shared" ref="CP5" ca="1" si="36">CO5+1</f>
        <v>45062</v>
      </c>
      <c r="CQ5" s="10">
        <f t="shared" ref="CQ5" ca="1" si="37">CP5+1</f>
        <v>45063</v>
      </c>
      <c r="CR5" s="10">
        <f t="shared" ref="CR5" ca="1" si="38">CQ5+1</f>
        <v>45064</v>
      </c>
      <c r="CS5" s="10">
        <f t="shared" ref="CS5" ca="1" si="39">CR5+1</f>
        <v>45065</v>
      </c>
      <c r="CT5" s="10">
        <f t="shared" ref="CT5" ca="1" si="40">CS5+1</f>
        <v>45066</v>
      </c>
      <c r="CU5" s="12">
        <f t="shared" ref="CU5" ca="1" si="41">CT5+1</f>
        <v>45067</v>
      </c>
      <c r="CV5" s="11">
        <f t="shared" ref="CV5" ca="1" si="42">CU5+1</f>
        <v>45068</v>
      </c>
      <c r="CW5" s="10">
        <f t="shared" ref="CW5" ca="1" si="43">CV5+1</f>
        <v>45069</v>
      </c>
      <c r="CX5" s="10">
        <f t="shared" ref="CX5" ca="1" si="44">CW5+1</f>
        <v>45070</v>
      </c>
      <c r="CY5" s="10">
        <f t="shared" ref="CY5" ca="1" si="45">CX5+1</f>
        <v>45071</v>
      </c>
      <c r="CZ5" s="10">
        <f t="shared" ref="CZ5" ca="1" si="46">CY5+1</f>
        <v>45072</v>
      </c>
      <c r="DA5" s="10">
        <f t="shared" ref="DA5" ca="1" si="47">CZ5+1</f>
        <v>45073</v>
      </c>
      <c r="DB5" s="12">
        <f t="shared" ref="DB5" ca="1" si="48">DA5+1</f>
        <v>45074</v>
      </c>
      <c r="DC5" s="11">
        <f t="shared" ref="DC5" ca="1" si="49">DB5+1</f>
        <v>45075</v>
      </c>
      <c r="DD5" s="10">
        <f t="shared" ref="DD5" ca="1" si="50">DC5+1</f>
        <v>45076</v>
      </c>
      <c r="DE5" s="10">
        <f t="shared" ref="DE5" ca="1" si="51">DD5+1</f>
        <v>45077</v>
      </c>
      <c r="DF5" s="10">
        <f t="shared" ref="DF5" ca="1" si="52">DE5+1</f>
        <v>45078</v>
      </c>
      <c r="DG5" s="10">
        <f t="shared" ref="DG5" ca="1" si="53">DF5+1</f>
        <v>45079</v>
      </c>
      <c r="DH5" s="10">
        <f t="shared" ref="DH5" ca="1" si="54">DG5+1</f>
        <v>45080</v>
      </c>
      <c r="DI5" s="12">
        <f t="shared" ref="DI5" ca="1" si="55">DH5+1</f>
        <v>45081</v>
      </c>
      <c r="DJ5" s="11">
        <f t="shared" ref="DJ5" ca="1" si="56">DI5+1</f>
        <v>45082</v>
      </c>
      <c r="DK5" s="10">
        <f t="shared" ref="DK5" ca="1" si="57">DJ5+1</f>
        <v>45083</v>
      </c>
      <c r="DL5" s="10">
        <f t="shared" ref="DL5" ca="1" si="58">DK5+1</f>
        <v>45084</v>
      </c>
      <c r="DM5" s="10">
        <f t="shared" ref="DM5" ca="1" si="59">DL5+1</f>
        <v>45085</v>
      </c>
      <c r="DN5" s="10">
        <f t="shared" ref="DN5" ca="1" si="60">DM5+1</f>
        <v>45086</v>
      </c>
      <c r="DO5" s="10">
        <f t="shared" ref="DO5" ca="1" si="61">DN5+1</f>
        <v>45087</v>
      </c>
      <c r="DP5" s="12">
        <f t="shared" ref="DP5" ca="1" si="62">DO5+1</f>
        <v>45088</v>
      </c>
      <c r="DQ5" s="11">
        <f t="shared" ref="DQ5" ca="1" si="63">DP5+1</f>
        <v>45089</v>
      </c>
      <c r="DR5" s="10">
        <f t="shared" ref="DR5" ca="1" si="64">DQ5+1</f>
        <v>45090</v>
      </c>
      <c r="DS5" s="10">
        <f t="shared" ref="DS5" ca="1" si="65">DR5+1</f>
        <v>45091</v>
      </c>
      <c r="DT5" s="10">
        <f t="shared" ref="DT5" ca="1" si="66">DS5+1</f>
        <v>45092</v>
      </c>
      <c r="DU5" s="10">
        <f t="shared" ref="DU5" ca="1" si="67">DT5+1</f>
        <v>45093</v>
      </c>
      <c r="DV5" s="10">
        <f t="shared" ref="DV5" ca="1" si="68">DU5+1</f>
        <v>45094</v>
      </c>
      <c r="DW5" s="12">
        <f t="shared" ref="DW5" ca="1" si="69">DV5+1</f>
        <v>45095</v>
      </c>
      <c r="DX5" s="11">
        <f t="shared" ref="DX5" ca="1" si="70">DW5+1</f>
        <v>45096</v>
      </c>
      <c r="DY5" s="10">
        <f t="shared" ref="DY5" ca="1" si="71">DX5+1</f>
        <v>45097</v>
      </c>
      <c r="DZ5" s="10">
        <f t="shared" ref="DZ5" ca="1" si="72">DY5+1</f>
        <v>45098</v>
      </c>
      <c r="EA5" s="10">
        <f t="shared" ref="EA5" ca="1" si="73">DZ5+1</f>
        <v>45099</v>
      </c>
      <c r="EB5" s="10">
        <f t="shared" ref="EB5" ca="1" si="74">EA5+1</f>
        <v>45100</v>
      </c>
      <c r="EC5" s="10">
        <f t="shared" ref="EC5" ca="1" si="75">EB5+1</f>
        <v>45101</v>
      </c>
      <c r="ED5" s="12">
        <f t="shared" ref="ED5" ca="1" si="76">EC5+1</f>
        <v>45102</v>
      </c>
      <c r="EE5" s="11">
        <f t="shared" ref="EE5" ca="1" si="77">ED5+1</f>
        <v>45103</v>
      </c>
      <c r="EF5" s="10">
        <f t="shared" ref="EF5" ca="1" si="78">EE5+1</f>
        <v>45104</v>
      </c>
      <c r="EG5" s="10">
        <f t="shared" ref="EG5" ca="1" si="79">EF5+1</f>
        <v>45105</v>
      </c>
      <c r="EH5" s="10">
        <f t="shared" ref="EH5" ca="1" si="80">EG5+1</f>
        <v>45106</v>
      </c>
    </row>
    <row r="6" spans="1:138" ht="30" customHeight="1" thickBot="1" x14ac:dyDescent="0.3">
      <c r="A6" s="54" t="s">
        <v>31</v>
      </c>
      <c r="B6" s="8" t="s">
        <v>9</v>
      </c>
      <c r="C6" s="9" t="s">
        <v>3</v>
      </c>
      <c r="D6" s="9" t="s">
        <v>2</v>
      </c>
      <c r="E6" s="9" t="s">
        <v>5</v>
      </c>
      <c r="F6" s="9" t="s">
        <v>6</v>
      </c>
      <c r="G6" s="9"/>
      <c r="H6" s="9" t="s">
        <v>7</v>
      </c>
      <c r="I6" s="13" t="str">
        <f t="shared" ref="I6" ca="1" si="81">LEFT(TEXT(I5,"ddd"),1)</f>
        <v>s</v>
      </c>
      <c r="J6" s="13" t="str">
        <f t="shared" ref="J6:AR6" ca="1" si="82">LEFT(TEXT(J5,"ddd"),1)</f>
        <v>t</v>
      </c>
      <c r="K6" s="13" t="str">
        <f t="shared" ca="1" si="82"/>
        <v>q</v>
      </c>
      <c r="L6" s="13" t="str">
        <f t="shared" ca="1" si="82"/>
        <v>q</v>
      </c>
      <c r="M6" s="13" t="str">
        <f t="shared" ca="1" si="82"/>
        <v>s</v>
      </c>
      <c r="N6" s="13" t="str">
        <f t="shared" ca="1" si="82"/>
        <v>s</v>
      </c>
      <c r="O6" s="13" t="str">
        <f t="shared" ca="1" si="82"/>
        <v>d</v>
      </c>
      <c r="P6" s="13" t="str">
        <f t="shared" ca="1" si="82"/>
        <v>s</v>
      </c>
      <c r="Q6" s="13" t="str">
        <f t="shared" ca="1" si="82"/>
        <v>t</v>
      </c>
      <c r="R6" s="13" t="str">
        <f t="shared" ca="1" si="82"/>
        <v>q</v>
      </c>
      <c r="S6" s="13" t="str">
        <f t="shared" ca="1" si="82"/>
        <v>q</v>
      </c>
      <c r="T6" s="13" t="str">
        <f t="shared" ca="1" si="82"/>
        <v>s</v>
      </c>
      <c r="U6" s="13" t="str">
        <f t="shared" ca="1" si="82"/>
        <v>s</v>
      </c>
      <c r="V6" s="13" t="str">
        <f t="shared" ca="1" si="82"/>
        <v>d</v>
      </c>
      <c r="W6" s="13" t="str">
        <f t="shared" ca="1" si="82"/>
        <v>s</v>
      </c>
      <c r="X6" s="13" t="str">
        <f t="shared" ca="1" si="82"/>
        <v>t</v>
      </c>
      <c r="Y6" s="13" t="str">
        <f t="shared" ca="1" si="82"/>
        <v>q</v>
      </c>
      <c r="Z6" s="13" t="str">
        <f t="shared" ca="1" si="82"/>
        <v>q</v>
      </c>
      <c r="AA6" s="13" t="str">
        <f t="shared" ca="1" si="82"/>
        <v>s</v>
      </c>
      <c r="AB6" s="13" t="str">
        <f t="shared" ca="1" si="82"/>
        <v>s</v>
      </c>
      <c r="AC6" s="13" t="str">
        <f t="shared" ca="1" si="82"/>
        <v>d</v>
      </c>
      <c r="AD6" s="13" t="str">
        <f t="shared" ca="1" si="82"/>
        <v>s</v>
      </c>
      <c r="AE6" s="13" t="str">
        <f t="shared" ca="1" si="82"/>
        <v>t</v>
      </c>
      <c r="AF6" s="13" t="str">
        <f t="shared" ca="1" si="82"/>
        <v>q</v>
      </c>
      <c r="AG6" s="13" t="str">
        <f t="shared" ca="1" si="82"/>
        <v>q</v>
      </c>
      <c r="AH6" s="13" t="str">
        <f t="shared" ca="1" si="82"/>
        <v>s</v>
      </c>
      <c r="AI6" s="13" t="str">
        <f t="shared" ca="1" si="82"/>
        <v>s</v>
      </c>
      <c r="AJ6" s="13" t="str">
        <f t="shared" ca="1" si="82"/>
        <v>d</v>
      </c>
      <c r="AK6" s="13" t="str">
        <f t="shared" ca="1" si="82"/>
        <v>s</v>
      </c>
      <c r="AL6" s="13" t="str">
        <f t="shared" ca="1" si="82"/>
        <v>t</v>
      </c>
      <c r="AM6" s="13" t="str">
        <f t="shared" ca="1" si="82"/>
        <v>q</v>
      </c>
      <c r="AN6" s="13" t="str">
        <f t="shared" ca="1" si="82"/>
        <v>q</v>
      </c>
      <c r="AO6" s="13" t="str">
        <f t="shared" ca="1" si="82"/>
        <v>s</v>
      </c>
      <c r="AP6" s="13" t="str">
        <f t="shared" ca="1" si="82"/>
        <v>s</v>
      </c>
      <c r="AQ6" s="13" t="str">
        <f t="shared" ca="1" si="82"/>
        <v>d</v>
      </c>
      <c r="AR6" s="13" t="str">
        <f t="shared" ca="1" si="82"/>
        <v>s</v>
      </c>
      <c r="AS6" s="13" t="str">
        <f t="shared" ref="AS6:BL6" ca="1" si="83">LEFT(TEXT(AS5,"ddd"),1)</f>
        <v>t</v>
      </c>
      <c r="AT6" s="13" t="str">
        <f t="shared" ca="1" si="83"/>
        <v>q</v>
      </c>
      <c r="AU6" s="13" t="str">
        <f t="shared" ca="1" si="83"/>
        <v>q</v>
      </c>
      <c r="AV6" s="13" t="str">
        <f t="shared" ca="1" si="83"/>
        <v>s</v>
      </c>
      <c r="AW6" s="13" t="str">
        <f t="shared" ca="1" si="83"/>
        <v>s</v>
      </c>
      <c r="AX6" s="13" t="str">
        <f t="shared" ca="1" si="83"/>
        <v>d</v>
      </c>
      <c r="AY6" s="13" t="str">
        <f t="shared" ca="1" si="83"/>
        <v>s</v>
      </c>
      <c r="AZ6" s="13" t="str">
        <f t="shared" ca="1" si="83"/>
        <v>t</v>
      </c>
      <c r="BA6" s="13" t="str">
        <f t="shared" ca="1" si="83"/>
        <v>q</v>
      </c>
      <c r="BB6" s="13" t="str">
        <f t="shared" ca="1" si="83"/>
        <v>q</v>
      </c>
      <c r="BC6" s="13" t="str">
        <f t="shared" ca="1" si="83"/>
        <v>s</v>
      </c>
      <c r="BD6" s="13" t="str">
        <f t="shared" ca="1" si="83"/>
        <v>s</v>
      </c>
      <c r="BE6" s="13" t="str">
        <f t="shared" ca="1" si="83"/>
        <v>d</v>
      </c>
      <c r="BF6" s="13" t="str">
        <f t="shared" ca="1" si="83"/>
        <v>s</v>
      </c>
      <c r="BG6" s="13" t="str">
        <f t="shared" ca="1" si="83"/>
        <v>t</v>
      </c>
      <c r="BH6" s="13" t="str">
        <f t="shared" ca="1" si="83"/>
        <v>q</v>
      </c>
      <c r="BI6" s="13" t="str">
        <f t="shared" ca="1" si="83"/>
        <v>q</v>
      </c>
      <c r="BJ6" s="13" t="str">
        <f t="shared" ca="1" si="83"/>
        <v>s</v>
      </c>
      <c r="BK6" s="13" t="str">
        <f t="shared" ca="1" si="83"/>
        <v>s</v>
      </c>
      <c r="BL6" s="13" t="str">
        <f t="shared" ca="1" si="83"/>
        <v>d</v>
      </c>
      <c r="BM6" s="13" t="str">
        <f t="shared" ref="BM6:BS6" ca="1" si="84">LEFT(TEXT(BM5,"ddd"),1)</f>
        <v>s</v>
      </c>
      <c r="BN6" s="13" t="str">
        <f t="shared" ca="1" si="84"/>
        <v>t</v>
      </c>
      <c r="BO6" s="13" t="str">
        <f t="shared" ca="1" si="84"/>
        <v>q</v>
      </c>
      <c r="BP6" s="13" t="str">
        <f t="shared" ca="1" si="84"/>
        <v>q</v>
      </c>
      <c r="BQ6" s="13" t="str">
        <f t="shared" ca="1" si="84"/>
        <v>s</v>
      </c>
      <c r="BR6" s="13" t="str">
        <f t="shared" ca="1" si="84"/>
        <v>s</v>
      </c>
      <c r="BS6" s="13" t="str">
        <f t="shared" ca="1" si="84"/>
        <v>d</v>
      </c>
      <c r="BT6" s="13" t="str">
        <f t="shared" ref="BT6:CG6" ca="1" si="85">LEFT(TEXT(BT5,"ddd"),1)</f>
        <v>s</v>
      </c>
      <c r="BU6" s="13" t="str">
        <f t="shared" ca="1" si="85"/>
        <v>t</v>
      </c>
      <c r="BV6" s="13" t="str">
        <f t="shared" ca="1" si="85"/>
        <v>q</v>
      </c>
      <c r="BW6" s="13" t="str">
        <f t="shared" ca="1" si="85"/>
        <v>q</v>
      </c>
      <c r="BX6" s="13" t="str">
        <f t="shared" ca="1" si="85"/>
        <v>s</v>
      </c>
      <c r="BY6" s="13" t="str">
        <f t="shared" ca="1" si="85"/>
        <v>s</v>
      </c>
      <c r="BZ6" s="13" t="str">
        <f t="shared" ca="1" si="85"/>
        <v>d</v>
      </c>
      <c r="CA6" s="13" t="str">
        <f t="shared" ca="1" si="85"/>
        <v>s</v>
      </c>
      <c r="CB6" s="13" t="str">
        <f t="shared" ca="1" si="85"/>
        <v>t</v>
      </c>
      <c r="CC6" s="13" t="str">
        <f t="shared" ca="1" si="85"/>
        <v>q</v>
      </c>
      <c r="CD6" s="13" t="str">
        <f t="shared" ca="1" si="85"/>
        <v>q</v>
      </c>
      <c r="CE6" s="13" t="str">
        <f t="shared" ca="1" si="85"/>
        <v>s</v>
      </c>
      <c r="CF6" s="13" t="str">
        <f t="shared" ca="1" si="85"/>
        <v>s</v>
      </c>
      <c r="CG6" s="13" t="str">
        <f t="shared" ca="1" si="85"/>
        <v>d</v>
      </c>
      <c r="CH6" s="13" t="str">
        <f t="shared" ref="CH6:CN6" ca="1" si="86">LEFT(TEXT(CH5,"ddd"),1)</f>
        <v>s</v>
      </c>
      <c r="CI6" s="13" t="str">
        <f t="shared" ca="1" si="86"/>
        <v>t</v>
      </c>
      <c r="CJ6" s="13" t="str">
        <f t="shared" ca="1" si="86"/>
        <v>q</v>
      </c>
      <c r="CK6" s="13" t="str">
        <f t="shared" ca="1" si="86"/>
        <v>q</v>
      </c>
      <c r="CL6" s="13" t="str">
        <f t="shared" ca="1" si="86"/>
        <v>s</v>
      </c>
      <c r="CM6" s="13" t="str">
        <f t="shared" ca="1" si="86"/>
        <v>s</v>
      </c>
      <c r="CN6" s="13" t="str">
        <f t="shared" ca="1" si="86"/>
        <v>d</v>
      </c>
      <c r="CO6" s="13" t="str">
        <f t="shared" ref="CO6:CU6" ca="1" si="87">LEFT(TEXT(CO5,"ddd"),1)</f>
        <v>s</v>
      </c>
      <c r="CP6" s="13" t="str">
        <f t="shared" ca="1" si="87"/>
        <v>t</v>
      </c>
      <c r="CQ6" s="13" t="str">
        <f t="shared" ca="1" si="87"/>
        <v>q</v>
      </c>
      <c r="CR6" s="13" t="str">
        <f t="shared" ca="1" si="87"/>
        <v>q</v>
      </c>
      <c r="CS6" s="13" t="str">
        <f t="shared" ca="1" si="87"/>
        <v>s</v>
      </c>
      <c r="CT6" s="13" t="str">
        <f t="shared" ca="1" si="87"/>
        <v>s</v>
      </c>
      <c r="CU6" s="13" t="str">
        <f t="shared" ca="1" si="87"/>
        <v>d</v>
      </c>
      <c r="CV6" s="13" t="str">
        <f t="shared" ref="CV6:EH6" ca="1" si="88">LEFT(TEXT(CV5,"ddd"),1)</f>
        <v>s</v>
      </c>
      <c r="CW6" s="13" t="str">
        <f t="shared" ca="1" si="88"/>
        <v>t</v>
      </c>
      <c r="CX6" s="13" t="str">
        <f t="shared" ca="1" si="88"/>
        <v>q</v>
      </c>
      <c r="CY6" s="13" t="str">
        <f t="shared" ca="1" si="88"/>
        <v>q</v>
      </c>
      <c r="CZ6" s="13" t="str">
        <f t="shared" ca="1" si="88"/>
        <v>s</v>
      </c>
      <c r="DA6" s="13" t="str">
        <f t="shared" ca="1" si="88"/>
        <v>s</v>
      </c>
      <c r="DB6" s="13" t="str">
        <f t="shared" ca="1" si="88"/>
        <v>d</v>
      </c>
      <c r="DC6" s="13" t="str">
        <f t="shared" ca="1" si="88"/>
        <v>s</v>
      </c>
      <c r="DD6" s="13" t="str">
        <f t="shared" ca="1" si="88"/>
        <v>t</v>
      </c>
      <c r="DE6" s="13" t="str">
        <f t="shared" ca="1" si="88"/>
        <v>q</v>
      </c>
      <c r="DF6" s="13" t="str">
        <f t="shared" ca="1" si="88"/>
        <v>q</v>
      </c>
      <c r="DG6" s="13" t="str">
        <f t="shared" ca="1" si="88"/>
        <v>s</v>
      </c>
      <c r="DH6" s="13" t="str">
        <f t="shared" ca="1" si="88"/>
        <v>s</v>
      </c>
      <c r="DI6" s="13" t="str">
        <f t="shared" ca="1" si="88"/>
        <v>d</v>
      </c>
      <c r="DJ6" s="13" t="str">
        <f t="shared" ca="1" si="88"/>
        <v>s</v>
      </c>
      <c r="DK6" s="13" t="str">
        <f t="shared" ca="1" si="88"/>
        <v>t</v>
      </c>
      <c r="DL6" s="13" t="str">
        <f t="shared" ca="1" si="88"/>
        <v>q</v>
      </c>
      <c r="DM6" s="13" t="str">
        <f t="shared" ca="1" si="88"/>
        <v>q</v>
      </c>
      <c r="DN6" s="13" t="str">
        <f t="shared" ca="1" si="88"/>
        <v>s</v>
      </c>
      <c r="DO6" s="13" t="str">
        <f t="shared" ca="1" si="88"/>
        <v>s</v>
      </c>
      <c r="DP6" s="13" t="str">
        <f t="shared" ca="1" si="88"/>
        <v>d</v>
      </c>
      <c r="DQ6" s="13" t="str">
        <f t="shared" ca="1" si="88"/>
        <v>s</v>
      </c>
      <c r="DR6" s="13" t="str">
        <f t="shared" ca="1" si="88"/>
        <v>t</v>
      </c>
      <c r="DS6" s="13" t="str">
        <f t="shared" ca="1" si="88"/>
        <v>q</v>
      </c>
      <c r="DT6" s="13" t="str">
        <f t="shared" ca="1" si="88"/>
        <v>q</v>
      </c>
      <c r="DU6" s="13" t="str">
        <f t="shared" ca="1" si="88"/>
        <v>s</v>
      </c>
      <c r="DV6" s="13" t="str">
        <f t="shared" ca="1" si="88"/>
        <v>s</v>
      </c>
      <c r="DW6" s="13" t="str">
        <f t="shared" ca="1" si="88"/>
        <v>d</v>
      </c>
      <c r="DX6" s="13" t="str">
        <f t="shared" ca="1" si="88"/>
        <v>s</v>
      </c>
      <c r="DY6" s="13" t="str">
        <f t="shared" ca="1" si="88"/>
        <v>t</v>
      </c>
      <c r="DZ6" s="13" t="str">
        <f t="shared" ca="1" si="88"/>
        <v>q</v>
      </c>
      <c r="EA6" s="13" t="str">
        <f t="shared" ca="1" si="88"/>
        <v>q</v>
      </c>
      <c r="EB6" s="13" t="str">
        <f t="shared" ca="1" si="88"/>
        <v>s</v>
      </c>
      <c r="EC6" s="13" t="str">
        <f t="shared" ca="1" si="88"/>
        <v>s</v>
      </c>
      <c r="ED6" s="13" t="str">
        <f t="shared" ca="1" si="88"/>
        <v>d</v>
      </c>
      <c r="EE6" s="13" t="str">
        <f t="shared" ca="1" si="88"/>
        <v>s</v>
      </c>
      <c r="EF6" s="13" t="str">
        <f t="shared" ca="1" si="88"/>
        <v>t</v>
      </c>
      <c r="EG6" s="13" t="str">
        <f t="shared" ca="1" si="88"/>
        <v>q</v>
      </c>
      <c r="EH6" s="13" t="str">
        <f t="shared" ca="1" si="88"/>
        <v>q</v>
      </c>
    </row>
    <row r="7" spans="1:138" ht="15.75" hidden="1" customHeight="1" thickBot="1" x14ac:dyDescent="0.3">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row>
    <row r="8" spans="1:138" s="3" customFormat="1" ht="30" customHeight="1" thickBot="1" x14ac:dyDescent="0.3">
      <c r="A8" s="54" t="s">
        <v>32</v>
      </c>
      <c r="B8" s="76" t="s">
        <v>38</v>
      </c>
      <c r="C8" s="64"/>
      <c r="D8" s="17"/>
      <c r="E8" s="18">
        <v>44978</v>
      </c>
      <c r="F8" s="19">
        <v>45004</v>
      </c>
      <c r="G8" s="16"/>
      <c r="H8" s="16">
        <f t="shared" ref="H8:H47" si="89">IF(OR(ISBLANK(task_start),ISBLANK(task_end)),"",task_end-task_start+1)</f>
        <v>27</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row>
    <row r="9" spans="1:138" s="3" customFormat="1" ht="30" customHeight="1" thickBot="1" x14ac:dyDescent="0.3">
      <c r="A9" s="54" t="s">
        <v>37</v>
      </c>
      <c r="B9" s="78" t="s">
        <v>40</v>
      </c>
      <c r="C9" s="65"/>
      <c r="D9" s="20">
        <v>0</v>
      </c>
      <c r="E9" s="60">
        <f t="shared" ref="E9:E16" ca="1" si="90">Project_Start</f>
        <v>44978</v>
      </c>
      <c r="F9" s="60">
        <f t="shared" ref="F9:F16" ca="1" si="91">E9+4</f>
        <v>44982</v>
      </c>
      <c r="G9" s="16"/>
      <c r="H9" s="16">
        <f t="shared" ca="1" si="89"/>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row>
    <row r="10" spans="1:138" s="3" customFormat="1" ht="30" customHeight="1" thickBot="1" x14ac:dyDescent="0.3">
      <c r="A10" s="54" t="s">
        <v>33</v>
      </c>
      <c r="B10" s="77" t="s">
        <v>41</v>
      </c>
      <c r="C10" s="65"/>
      <c r="D10" s="20">
        <v>0</v>
      </c>
      <c r="E10" s="60">
        <f t="shared" ca="1" si="90"/>
        <v>44978</v>
      </c>
      <c r="F10" s="60">
        <f t="shared" ca="1" si="91"/>
        <v>44982</v>
      </c>
      <c r="G10" s="16"/>
      <c r="H10" s="16">
        <f t="shared" ca="1" si="89"/>
        <v>5</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row>
    <row r="11" spans="1:138" s="3" customFormat="1" ht="30" customHeight="1" thickBot="1" x14ac:dyDescent="0.3">
      <c r="A11" s="53"/>
      <c r="B11" s="78" t="s">
        <v>42</v>
      </c>
      <c r="C11" s="65"/>
      <c r="D11" s="20">
        <v>0</v>
      </c>
      <c r="E11" s="60">
        <f t="shared" ca="1" si="90"/>
        <v>44978</v>
      </c>
      <c r="F11" s="60">
        <f t="shared" ca="1" si="91"/>
        <v>44982</v>
      </c>
      <c r="G11" s="16"/>
      <c r="H11" s="16">
        <f t="shared" ca="1" si="89"/>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row>
    <row r="12" spans="1:138" s="3" customFormat="1" ht="30" customHeight="1" thickBot="1" x14ac:dyDescent="0.3">
      <c r="A12" s="53"/>
      <c r="B12" s="77" t="s">
        <v>43</v>
      </c>
      <c r="C12" s="65"/>
      <c r="D12" s="20">
        <v>0</v>
      </c>
      <c r="E12" s="60">
        <f t="shared" ca="1" si="90"/>
        <v>44978</v>
      </c>
      <c r="F12" s="60">
        <f t="shared" ca="1" si="91"/>
        <v>44982</v>
      </c>
      <c r="G12" s="16"/>
      <c r="H12" s="16">
        <f t="shared" ca="1" si="89"/>
        <v>5</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row>
    <row r="13" spans="1:138" s="3" customFormat="1" ht="30" customHeight="1" thickBot="1" x14ac:dyDescent="0.3">
      <c r="A13" s="53"/>
      <c r="B13" s="77" t="s">
        <v>44</v>
      </c>
      <c r="C13" s="65"/>
      <c r="D13" s="20">
        <v>0</v>
      </c>
      <c r="E13" s="60">
        <f t="shared" ca="1" si="90"/>
        <v>44978</v>
      </c>
      <c r="F13" s="60">
        <f t="shared" ca="1" si="91"/>
        <v>44982</v>
      </c>
      <c r="G13" s="16"/>
      <c r="H13" s="16">
        <f t="shared" ca="1" si="89"/>
        <v>5</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row>
    <row r="14" spans="1:138" s="3" customFormat="1" ht="30" customHeight="1" thickBot="1" x14ac:dyDescent="0.3">
      <c r="A14" s="53"/>
      <c r="B14" s="77" t="s">
        <v>45</v>
      </c>
      <c r="C14" s="65"/>
      <c r="D14" s="20">
        <v>0</v>
      </c>
      <c r="E14" s="60">
        <f t="shared" ca="1" si="90"/>
        <v>44978</v>
      </c>
      <c r="F14" s="60">
        <f t="shared" ca="1" si="91"/>
        <v>44982</v>
      </c>
      <c r="G14" s="16"/>
      <c r="H14" s="16"/>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row>
    <row r="15" spans="1:138" s="3" customFormat="1" ht="30" customHeight="1" thickBot="1" x14ac:dyDescent="0.3">
      <c r="A15" s="53"/>
      <c r="B15" s="77" t="s">
        <v>46</v>
      </c>
      <c r="C15" s="65"/>
      <c r="D15" s="20">
        <v>0</v>
      </c>
      <c r="E15" s="60">
        <f t="shared" ca="1" si="90"/>
        <v>44978</v>
      </c>
      <c r="F15" s="60">
        <f t="shared" ca="1" si="91"/>
        <v>44982</v>
      </c>
      <c r="G15" s="16"/>
      <c r="H15" s="16"/>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row>
    <row r="16" spans="1:138" s="3" customFormat="1" ht="52.5" customHeight="1" thickBot="1" x14ac:dyDescent="0.3">
      <c r="A16" s="53"/>
      <c r="B16" s="77" t="s">
        <v>47</v>
      </c>
      <c r="C16" s="65"/>
      <c r="D16" s="20">
        <v>0</v>
      </c>
      <c r="E16" s="60">
        <f t="shared" ca="1" si="90"/>
        <v>44978</v>
      </c>
      <c r="F16" s="60">
        <f t="shared" ca="1" si="91"/>
        <v>44982</v>
      </c>
      <c r="G16" s="16"/>
      <c r="H16" s="16"/>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row>
    <row r="17" spans="1:138" s="3" customFormat="1" ht="52.5" customHeight="1" thickBot="1" x14ac:dyDescent="0.3">
      <c r="A17" s="53"/>
      <c r="B17" s="78" t="s">
        <v>54</v>
      </c>
      <c r="C17" s="65"/>
      <c r="D17" s="20">
        <v>0</v>
      </c>
      <c r="E17" s="60">
        <v>44999</v>
      </c>
      <c r="F17" s="60">
        <v>44999</v>
      </c>
      <c r="G17" s="16"/>
      <c r="H17" s="16"/>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row>
    <row r="18" spans="1:138" s="3" customFormat="1" ht="30" customHeight="1" thickBot="1" x14ac:dyDescent="0.3">
      <c r="A18" s="54" t="s">
        <v>34</v>
      </c>
      <c r="B18" s="79" t="s">
        <v>48</v>
      </c>
      <c r="C18" s="66"/>
      <c r="D18" s="21"/>
      <c r="E18" s="22">
        <v>45005</v>
      </c>
      <c r="F18" s="23">
        <v>45039</v>
      </c>
      <c r="G18" s="16"/>
      <c r="H18" s="16">
        <f t="shared" si="89"/>
        <v>35</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row>
    <row r="19" spans="1:138" s="3" customFormat="1" ht="30" customHeight="1" thickBot="1" x14ac:dyDescent="0.3">
      <c r="A19" s="54"/>
      <c r="B19" s="80" t="s">
        <v>49</v>
      </c>
      <c r="C19" s="67"/>
      <c r="D19" s="24">
        <v>0</v>
      </c>
      <c r="E19" s="61">
        <f>E18+1</f>
        <v>45006</v>
      </c>
      <c r="F19" s="61">
        <v>45039</v>
      </c>
      <c r="G19" s="16"/>
      <c r="H19" s="16">
        <f t="shared" si="89"/>
        <v>34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row>
    <row r="20" spans="1:138" s="3" customFormat="1" ht="30" customHeight="1" thickBot="1" x14ac:dyDescent="0.3">
      <c r="A20" s="53"/>
      <c r="B20" s="81" t="s">
        <v>50</v>
      </c>
      <c r="C20" s="67" t="s">
        <v>69</v>
      </c>
      <c r="D20" s="24">
        <v>0</v>
      </c>
      <c r="E20" s="61">
        <f>E19+2</f>
        <v>45008</v>
      </c>
      <c r="F20" s="61">
        <f>E20+5</f>
        <v>45013</v>
      </c>
      <c r="G20" s="16"/>
      <c r="H20" s="16">
        <f t="shared" si="89"/>
        <v>6</v>
      </c>
      <c r="I20" s="39"/>
      <c r="J20" s="39"/>
      <c r="K20" s="39"/>
      <c r="L20" s="39"/>
      <c r="M20" s="39"/>
      <c r="N20" s="39"/>
      <c r="O20" s="39"/>
      <c r="P20" s="39"/>
      <c r="Q20" s="39"/>
      <c r="R20" s="39"/>
      <c r="S20" s="39"/>
      <c r="T20" s="39"/>
      <c r="U20" s="40"/>
      <c r="V20" s="40"/>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row>
    <row r="21" spans="1:138" s="3" customFormat="1" ht="30" customHeight="1" thickBot="1" x14ac:dyDescent="0.3">
      <c r="A21" s="53"/>
      <c r="B21" s="81" t="s">
        <v>51</v>
      </c>
      <c r="C21" s="67"/>
      <c r="D21" s="24">
        <v>0</v>
      </c>
      <c r="E21" s="61">
        <f>F20</f>
        <v>45013</v>
      </c>
      <c r="F21" s="61">
        <f>E21+3</f>
        <v>45016</v>
      </c>
      <c r="G21" s="16"/>
      <c r="H21" s="16">
        <f t="shared" si="89"/>
        <v>4</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row>
    <row r="22" spans="1:138" s="3" customFormat="1" ht="30" customHeight="1" thickBot="1" x14ac:dyDescent="0.3">
      <c r="A22" s="53"/>
      <c r="B22" s="81" t="s">
        <v>52</v>
      </c>
      <c r="C22" s="67"/>
      <c r="D22" s="24">
        <v>0</v>
      </c>
      <c r="E22" s="61">
        <f>E21</f>
        <v>45013</v>
      </c>
      <c r="F22" s="61">
        <f>E22+2</f>
        <v>45015</v>
      </c>
      <c r="G22" s="16"/>
      <c r="H22" s="16">
        <f t="shared" si="89"/>
        <v>3</v>
      </c>
      <c r="I22" s="39"/>
      <c r="J22" s="39"/>
      <c r="K22" s="39"/>
      <c r="L22" s="39"/>
      <c r="M22" s="39"/>
      <c r="N22" s="39"/>
      <c r="O22" s="39"/>
      <c r="P22" s="39"/>
      <c r="Q22" s="39"/>
      <c r="R22" s="39"/>
      <c r="S22" s="39"/>
      <c r="T22" s="39"/>
      <c r="U22" s="39"/>
      <c r="V22" s="39"/>
      <c r="W22" s="39"/>
      <c r="X22" s="39"/>
      <c r="Y22" s="40"/>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row>
    <row r="23" spans="1:138" s="3" customFormat="1" ht="30" customHeight="1" thickBot="1" x14ac:dyDescent="0.3">
      <c r="A23" s="53"/>
      <c r="B23" s="81" t="s">
        <v>53</v>
      </c>
      <c r="C23" s="67"/>
      <c r="D23" s="24">
        <v>0</v>
      </c>
      <c r="E23" s="61">
        <f>E22</f>
        <v>45013</v>
      </c>
      <c r="F23" s="61">
        <f>E23+3</f>
        <v>45016</v>
      </c>
      <c r="G23" s="16"/>
      <c r="H23" s="16">
        <f t="shared" si="89"/>
        <v>4</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row>
    <row r="24" spans="1:138" s="3" customFormat="1" ht="30" customHeight="1" thickBot="1" x14ac:dyDescent="0.3">
      <c r="A24" s="53"/>
      <c r="B24" s="80" t="s">
        <v>55</v>
      </c>
      <c r="C24" s="67"/>
      <c r="D24" s="24">
        <v>0</v>
      </c>
      <c r="E24" s="61">
        <v>45034</v>
      </c>
      <c r="F24" s="61">
        <v>45034</v>
      </c>
      <c r="G24" s="16"/>
      <c r="H24" s="16"/>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row>
    <row r="25" spans="1:138" s="3" customFormat="1" ht="30" customHeight="1" thickBot="1" x14ac:dyDescent="0.3">
      <c r="A25" s="53" t="s">
        <v>25</v>
      </c>
      <c r="B25" s="82" t="s">
        <v>56</v>
      </c>
      <c r="C25" s="68"/>
      <c r="D25" s="25">
        <v>0</v>
      </c>
      <c r="E25" s="26">
        <v>45040</v>
      </c>
      <c r="F25" s="27">
        <v>45060</v>
      </c>
      <c r="G25" s="16"/>
      <c r="H25" s="16">
        <f t="shared" si="89"/>
        <v>21</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row>
    <row r="26" spans="1:138" s="3" customFormat="1" ht="30" customHeight="1" thickBot="1" x14ac:dyDescent="0.3">
      <c r="A26" s="53"/>
      <c r="B26" s="84" t="s">
        <v>57</v>
      </c>
      <c r="C26" s="69"/>
      <c r="D26" s="28"/>
      <c r="E26" s="62">
        <v>45040</v>
      </c>
      <c r="F26" s="62">
        <f>E26+5</f>
        <v>45045</v>
      </c>
      <c r="G26" s="16"/>
      <c r="H26" s="16">
        <f t="shared" si="89"/>
        <v>6</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row>
    <row r="27" spans="1:138" s="3" customFormat="1" ht="30" customHeight="1" thickBot="1" x14ac:dyDescent="0.3">
      <c r="A27" s="53"/>
      <c r="B27" s="83" t="s">
        <v>58</v>
      </c>
      <c r="C27" s="69"/>
      <c r="D27" s="28"/>
      <c r="E27" s="62">
        <v>45040</v>
      </c>
      <c r="F27" s="62">
        <f>E27+5</f>
        <v>45045</v>
      </c>
      <c r="G27" s="16"/>
      <c r="H27" s="16">
        <f t="shared" si="89"/>
        <v>6</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row>
    <row r="28" spans="1:138" s="3" customFormat="1" ht="30" customHeight="1" thickBot="1" x14ac:dyDescent="0.3">
      <c r="A28" s="53"/>
      <c r="B28" s="83" t="s">
        <v>59</v>
      </c>
      <c r="C28" s="69"/>
      <c r="D28" s="28"/>
      <c r="E28" s="62">
        <v>45040</v>
      </c>
      <c r="F28" s="62">
        <f>E28+5</f>
        <v>45045</v>
      </c>
      <c r="G28" s="16"/>
      <c r="H28" s="16">
        <f t="shared" si="89"/>
        <v>6</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row>
    <row r="29" spans="1:138" s="3" customFormat="1" ht="30" customHeight="1" thickBot="1" x14ac:dyDescent="0.3">
      <c r="A29" s="53"/>
      <c r="B29" s="84" t="s">
        <v>60</v>
      </c>
      <c r="C29" s="69"/>
      <c r="D29" s="28"/>
      <c r="E29" s="62">
        <f>F28+1</f>
        <v>45046</v>
      </c>
      <c r="F29" s="62">
        <f>E29+15</f>
        <v>45061</v>
      </c>
      <c r="G29" s="16"/>
      <c r="H29" s="16">
        <f t="shared" si="89"/>
        <v>16</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row>
    <row r="30" spans="1:138" s="3" customFormat="1" ht="30" customHeight="1" thickBot="1" x14ac:dyDescent="0.3">
      <c r="A30" s="53"/>
      <c r="B30" s="83" t="s">
        <v>61</v>
      </c>
      <c r="C30" s="69"/>
      <c r="D30" s="28"/>
      <c r="E30" s="62">
        <f>E28</f>
        <v>45040</v>
      </c>
      <c r="F30" s="62">
        <f>E30+4</f>
        <v>45044</v>
      </c>
      <c r="G30" s="16"/>
      <c r="H30" s="16">
        <f t="shared" si="89"/>
        <v>5</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row>
    <row r="31" spans="1:138" s="3" customFormat="1" ht="30" customHeight="1" thickBot="1" x14ac:dyDescent="0.3">
      <c r="A31" s="53"/>
      <c r="B31" s="83" t="s">
        <v>62</v>
      </c>
      <c r="C31" s="69"/>
      <c r="D31" s="28"/>
      <c r="E31" s="62">
        <f>E29</f>
        <v>45046</v>
      </c>
      <c r="F31" s="62">
        <f>E31+2</f>
        <v>45048</v>
      </c>
      <c r="G31" s="16"/>
      <c r="H31" s="16"/>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row>
    <row r="32" spans="1:138" s="3" customFormat="1" ht="30" customHeight="1" thickBot="1" x14ac:dyDescent="0.3">
      <c r="A32" s="53"/>
      <c r="B32" s="83" t="s">
        <v>63</v>
      </c>
      <c r="C32" s="69"/>
      <c r="D32" s="28"/>
      <c r="E32" s="62">
        <v>45048</v>
      </c>
      <c r="F32" s="62">
        <v>45055</v>
      </c>
      <c r="G32" s="16"/>
      <c r="H32" s="16"/>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row>
    <row r="33" spans="1:138" s="3" customFormat="1" ht="30" customHeight="1" thickBot="1" x14ac:dyDescent="0.3">
      <c r="A33" s="53"/>
      <c r="B33" s="84" t="s">
        <v>54</v>
      </c>
      <c r="C33" s="69"/>
      <c r="D33" s="28"/>
      <c r="E33" s="62">
        <v>45055</v>
      </c>
      <c r="F33" s="62">
        <v>45055</v>
      </c>
      <c r="G33" s="16"/>
      <c r="H33" s="16"/>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row>
    <row r="34" spans="1:138" s="3" customFormat="1" ht="30" customHeight="1" thickBot="1" x14ac:dyDescent="0.3">
      <c r="A34" s="53" t="s">
        <v>25</v>
      </c>
      <c r="B34" s="85" t="s">
        <v>64</v>
      </c>
      <c r="C34" s="70"/>
      <c r="D34" s="29"/>
      <c r="E34" s="30">
        <v>45061</v>
      </c>
      <c r="F34" s="31">
        <v>45081</v>
      </c>
      <c r="G34" s="16"/>
      <c r="H34" s="16">
        <f t="shared" si="89"/>
        <v>21</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row>
    <row r="35" spans="1:138" s="3" customFormat="1" ht="30" customHeight="1" thickBot="1" x14ac:dyDescent="0.3">
      <c r="A35" s="53"/>
      <c r="B35" s="87" t="s">
        <v>57</v>
      </c>
      <c r="C35" s="71"/>
      <c r="D35" s="32"/>
      <c r="E35" s="63">
        <f>E34</f>
        <v>45061</v>
      </c>
      <c r="F35" s="63">
        <f>E35+5</f>
        <v>45066</v>
      </c>
      <c r="G35" s="16"/>
      <c r="H35" s="16">
        <f t="shared" si="89"/>
        <v>6</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row>
    <row r="36" spans="1:138" s="3" customFormat="1" ht="30" customHeight="1" thickBot="1" x14ac:dyDescent="0.3">
      <c r="A36" s="53"/>
      <c r="B36" s="86" t="s">
        <v>58</v>
      </c>
      <c r="C36" s="71"/>
      <c r="D36" s="32"/>
      <c r="E36" s="63">
        <f>E35</f>
        <v>45061</v>
      </c>
      <c r="F36" s="63">
        <f>E36+5</f>
        <v>45066</v>
      </c>
      <c r="G36" s="16"/>
      <c r="H36" s="16">
        <f t="shared" si="89"/>
        <v>6</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row>
    <row r="37" spans="1:138" s="3" customFormat="1" ht="30" customHeight="1" thickBot="1" x14ac:dyDescent="0.3">
      <c r="A37" s="53"/>
      <c r="B37" s="86" t="s">
        <v>59</v>
      </c>
      <c r="C37" s="71"/>
      <c r="D37" s="32"/>
      <c r="E37" s="63">
        <f>E36</f>
        <v>45061</v>
      </c>
      <c r="F37" s="63">
        <f>E37+5</f>
        <v>45066</v>
      </c>
      <c r="G37" s="16"/>
      <c r="H37" s="16">
        <f t="shared" si="89"/>
        <v>6</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row>
    <row r="38" spans="1:138" s="3" customFormat="1" ht="30" customHeight="1" thickBot="1" x14ac:dyDescent="0.3">
      <c r="A38" s="53"/>
      <c r="B38" s="87" t="s">
        <v>65</v>
      </c>
      <c r="C38" s="71"/>
      <c r="D38" s="32"/>
      <c r="E38" s="63">
        <f>F35</f>
        <v>45066</v>
      </c>
      <c r="F38" s="63">
        <f>E38+15</f>
        <v>45081</v>
      </c>
      <c r="G38" s="16"/>
      <c r="H38" s="16">
        <f t="shared" si="89"/>
        <v>16</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row>
    <row r="39" spans="1:138" s="3" customFormat="1" ht="30" customHeight="1" thickBot="1" x14ac:dyDescent="0.3">
      <c r="A39" s="53"/>
      <c r="B39" s="86" t="s">
        <v>61</v>
      </c>
      <c r="C39" s="71"/>
      <c r="D39" s="32"/>
      <c r="E39" s="63">
        <f>F36</f>
        <v>45066</v>
      </c>
      <c r="F39" s="63">
        <f>E39+15</f>
        <v>45081</v>
      </c>
      <c r="G39" s="16"/>
      <c r="H39" s="16"/>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row>
    <row r="40" spans="1:138" s="3" customFormat="1" ht="30" customHeight="1" thickBot="1" x14ac:dyDescent="0.3">
      <c r="A40" s="53"/>
      <c r="B40" s="86" t="s">
        <v>62</v>
      </c>
      <c r="C40" s="71"/>
      <c r="D40" s="32"/>
      <c r="E40" s="63">
        <f>F37</f>
        <v>45066</v>
      </c>
      <c r="F40" s="63">
        <f>E40+15</f>
        <v>45081</v>
      </c>
      <c r="G40" s="16"/>
      <c r="H40" s="16"/>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row>
    <row r="41" spans="1:138" s="3" customFormat="1" ht="30" customHeight="1" thickBot="1" x14ac:dyDescent="0.3">
      <c r="A41" s="53"/>
      <c r="B41" s="86" t="s">
        <v>63</v>
      </c>
      <c r="C41" s="71"/>
      <c r="D41" s="32"/>
      <c r="E41" s="63">
        <v>45066</v>
      </c>
      <c r="F41" s="63">
        <f>E41+15</f>
        <v>45081</v>
      </c>
      <c r="G41" s="16"/>
      <c r="H41" s="16"/>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row>
    <row r="42" spans="1:138" s="3" customFormat="1" ht="30" customHeight="1" thickBot="1" x14ac:dyDescent="0.3">
      <c r="A42" s="53"/>
      <c r="B42" s="87" t="s">
        <v>54</v>
      </c>
      <c r="C42" s="71"/>
      <c r="D42" s="32"/>
      <c r="E42" s="63">
        <v>45076</v>
      </c>
      <c r="F42" s="63">
        <v>45076</v>
      </c>
      <c r="G42" s="16"/>
      <c r="H42" s="16">
        <f t="shared" si="89"/>
        <v>1</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row>
    <row r="43" spans="1:138" s="3" customFormat="1" ht="30" customHeight="1" thickBot="1" x14ac:dyDescent="0.3">
      <c r="A43" s="53" t="s">
        <v>27</v>
      </c>
      <c r="B43" s="88" t="s">
        <v>66</v>
      </c>
      <c r="C43" s="89"/>
      <c r="D43" s="90"/>
      <c r="E43" s="91">
        <v>45082</v>
      </c>
      <c r="F43" s="92">
        <v>45102</v>
      </c>
      <c r="G43" s="16"/>
      <c r="H43" s="16">
        <f t="shared" si="89"/>
        <v>21</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row>
    <row r="44" spans="1:138" s="3" customFormat="1" ht="30" customHeight="1" thickBot="1" x14ac:dyDescent="0.3">
      <c r="A44" s="53"/>
      <c r="B44" s="93" t="s">
        <v>67</v>
      </c>
      <c r="C44" s="94"/>
      <c r="D44" s="95"/>
      <c r="E44" s="96">
        <f>E43</f>
        <v>45082</v>
      </c>
      <c r="F44" s="96">
        <v>45102</v>
      </c>
      <c r="G44" s="16"/>
      <c r="H44" s="16"/>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row>
    <row r="45" spans="1:138" s="3" customFormat="1" ht="30" customHeight="1" thickBot="1" x14ac:dyDescent="0.3">
      <c r="A45" s="53"/>
      <c r="B45" s="93" t="s">
        <v>68</v>
      </c>
      <c r="C45" s="94"/>
      <c r="D45" s="95"/>
      <c r="E45" s="96">
        <f>E44</f>
        <v>45082</v>
      </c>
      <c r="F45" s="96">
        <v>45102</v>
      </c>
      <c r="G45" s="16"/>
      <c r="H45" s="16"/>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row>
    <row r="46" spans="1:138" s="3" customFormat="1" ht="30" customHeight="1" thickBot="1" x14ac:dyDescent="0.3">
      <c r="A46" s="53"/>
      <c r="B46" s="97"/>
      <c r="C46" s="94"/>
      <c r="D46" s="95"/>
      <c r="E46" s="96"/>
      <c r="F46" s="96"/>
      <c r="G46" s="16"/>
      <c r="H46" s="16"/>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row>
    <row r="47" spans="1:138" s="3" customFormat="1" ht="30" customHeight="1" thickBot="1" x14ac:dyDescent="0.3">
      <c r="A47" s="54" t="s">
        <v>26</v>
      </c>
      <c r="B47" s="33" t="s">
        <v>0</v>
      </c>
      <c r="C47" s="34"/>
      <c r="D47" s="35"/>
      <c r="E47" s="36"/>
      <c r="F47" s="37"/>
      <c r="G47" s="38"/>
      <c r="H47" s="38" t="str">
        <f t="shared" si="89"/>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41"/>
      <c r="DS47" s="41"/>
      <c r="DT47" s="41"/>
      <c r="DU47" s="41"/>
      <c r="DV47" s="41"/>
      <c r="DW47" s="41"/>
      <c r="DX47" s="41"/>
      <c r="DY47" s="41"/>
      <c r="DZ47" s="41"/>
      <c r="EA47" s="41"/>
      <c r="EB47" s="41"/>
      <c r="EC47" s="41"/>
      <c r="ED47" s="41"/>
      <c r="EE47" s="41"/>
      <c r="EF47" s="41"/>
      <c r="EG47" s="41"/>
      <c r="EH47" s="41"/>
    </row>
    <row r="48" spans="1:138" ht="30" customHeight="1" x14ac:dyDescent="0.25">
      <c r="G48" s="6"/>
    </row>
    <row r="49" spans="3:6" ht="30" customHeight="1" x14ac:dyDescent="0.25">
      <c r="C49" s="14"/>
      <c r="F49" s="55"/>
    </row>
    <row r="50" spans="3:6" ht="30" customHeight="1" x14ac:dyDescent="0.25">
      <c r="C50" s="15"/>
    </row>
  </sheetData>
  <mergeCells count="22">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EE4:EH4"/>
    <mergeCell ref="CV4:DB4"/>
    <mergeCell ref="DC4:DI4"/>
    <mergeCell ref="DJ4:DP4"/>
    <mergeCell ref="DQ4:DW4"/>
    <mergeCell ref="DX4:ED4"/>
  </mergeCells>
  <phoneticPr fontId="25" type="noConversion"/>
  <conditionalFormatting sqref="D7:D4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G47">
    <cfRule type="expression" dxfId="5" priority="33">
      <formula>AND(TODAY()&gt;=I$5,TODAY()&lt;J$5)</formula>
    </cfRule>
  </conditionalFormatting>
  <conditionalFormatting sqref="I7:EG47">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EH5:EH47">
    <cfRule type="expression" dxfId="2" priority="35">
      <formula>AND(TODAY()&gt;=EH$5,TODAY()&lt;#REF!)</formula>
    </cfRule>
  </conditionalFormatting>
  <conditionalFormatting sqref="EH7:EH47">
    <cfRule type="expression" dxfId="1" priority="38">
      <formula>AND(task_start&lt;=EH$5,ROUNDDOWN((task_end-task_start+1)*task_progress,0)+task_start-1&gt;=EH$5)</formula>
    </cfRule>
    <cfRule type="expression" dxfId="0" priority="39" stopIfTrue="1">
      <formula>AND(task_end&gt;=EH$5,task_start&lt;#REF!)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0" fitToHeight="0" orientation="landscape" r:id="rId1"/>
  <headerFooter differentFirst="1" scaleWithDoc="0">
    <oddFooter>Page &amp;P of &amp;N</oddFooter>
  </headerFooter>
  <ignoredErrors>
    <ignoredError sqref="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75"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2023-02-21T23:39:07Z</dcterms:modified>
</cp:coreProperties>
</file>